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e\nowickika\Desktop\Codzienna praca\Czwartek\"/>
    </mc:Choice>
  </mc:AlternateContent>
  <bookViews>
    <workbookView xWindow="-60" yWindow="-60" windowWidth="15480" windowHeight="11640"/>
  </bookViews>
  <sheets>
    <sheet name="Raport_kwartalny_1Q2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</calcChain>
</file>

<file path=xl/sharedStrings.xml><?xml version="1.0" encoding="utf-8"?>
<sst xmlns="http://schemas.openxmlformats.org/spreadsheetml/2006/main" count="19" uniqueCount="19">
  <si>
    <t>Według MSSF, mln zł</t>
  </si>
  <si>
    <t>1 kwartał 2021</t>
  </si>
  <si>
    <t>1 kwartał 2022</t>
  </si>
  <si>
    <t>Zmiana</t>
  </si>
  <si>
    <t>Przychody ze sprzedaży</t>
  </si>
  <si>
    <t>EBITDA LIFO</t>
  </si>
  <si>
    <t>Efekt LIFO</t>
  </si>
  <si>
    <t>EBITDA</t>
  </si>
  <si>
    <t>Amortyzacja</t>
  </si>
  <si>
    <t>EBIT LIFO</t>
  </si>
  <si>
    <t>EBIT</t>
  </si>
  <si>
    <t>Wynik netto</t>
  </si>
  <si>
    <t>Aktywa</t>
  </si>
  <si>
    <t>Kapitał własny</t>
  </si>
  <si>
    <t>Dług netto</t>
  </si>
  <si>
    <t>Środki pieniężne netto z działalności operacyjnej</t>
  </si>
  <si>
    <t>Nakłady inwestycyjne</t>
  </si>
  <si>
    <t xml:space="preserve">Dane kwartalne wg skonsolidowanego raportu kwartalnego PKN ORLEN za 1Q22 opublikowanego 28 kwietnia 2022 r.
</t>
  </si>
  <si>
    <t>Wyniki operacyjne przed odpisami aktualizującymi wartość aktywów trwałych: 1Q21 (-) 4 mln PLN / 1Q22 (-) 27 mln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</si>
</sst>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 applyBorder="1"/>
    <xf numFmtId="0" fontId="0" fillId="0" borderId="0" xfId="0" applyFill="1"/>
    <xf numFmtId="9" fontId="1" fillId="0" borderId="0" xfId="1" applyFont="1" applyFill="1" applyAlignment="1">
      <alignment horizontal="right"/>
    </xf>
    <xf numFmtId="0" fontId="3" fillId="0" borderId="0" xfId="0" applyFont="1"/>
    <xf numFmtId="0" fontId="0" fillId="0" borderId="1" xfId="0" applyFont="1" applyFill="1" applyBorder="1"/>
    <xf numFmtId="3" fontId="4" fillId="0" borderId="1" xfId="0" applyNumberFormat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2" xfId="0" applyFont="1" applyFill="1" applyBorder="1"/>
    <xf numFmtId="3" fontId="4" fillId="0" borderId="2" xfId="0" applyNumberFormat="1" applyFont="1" applyBorder="1" applyAlignment="1">
      <alignment horizontal="right" vertical="center"/>
    </xf>
    <xf numFmtId="9" fontId="4" fillId="0" borderId="2" xfId="0" applyNumberFormat="1" applyFont="1" applyBorder="1" applyAlignment="1">
      <alignment horizontal="right"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0" fillId="0" borderId="0" xfId="0" applyFill="1" applyAlignme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K11" sqref="K11"/>
    </sheetView>
  </sheetViews>
  <sheetFormatPr defaultColWidth="8.69921875" defaultRowHeight="13.8" x14ac:dyDescent="0.25"/>
  <cols>
    <col min="1" max="1" width="39.69921875" style="2" bestFit="1" customWidth="1"/>
    <col min="2" max="2" width="20.19921875" style="1" customWidth="1"/>
    <col min="3" max="3" width="17.19921875" style="2" customWidth="1"/>
    <col min="4" max="4" width="8.8984375" style="2" bestFit="1" customWidth="1"/>
    <col min="5" max="5" width="10.3984375" style="2" customWidth="1"/>
    <col min="6" max="7" width="8.69921875" style="2"/>
    <col min="8" max="8" width="0" style="2" hidden="1" customWidth="1"/>
    <col min="9" max="16384" width="8.69921875" style="2"/>
  </cols>
  <sheetData>
    <row r="1" spans="1:8" ht="14.4" thickBot="1" x14ac:dyDescent="0.3">
      <c r="A1" s="12" t="s">
        <v>0</v>
      </c>
      <c r="B1" s="13" t="s">
        <v>1</v>
      </c>
      <c r="C1" s="13" t="s">
        <v>2</v>
      </c>
      <c r="D1" s="13" t="s">
        <v>3</v>
      </c>
    </row>
    <row r="2" spans="1:8" x14ac:dyDescent="0.25">
      <c r="A2" s="9" t="s">
        <v>4</v>
      </c>
      <c r="B2" s="10">
        <v>24562</v>
      </c>
      <c r="C2" s="10">
        <v>45447</v>
      </c>
      <c r="D2" s="11">
        <v>0.85</v>
      </c>
      <c r="E2" s="4"/>
      <c r="H2" s="3">
        <f>IF(ISBLANK(C2),"TBC",IF(ISERROR(C2/B2-1),"TBC",IF(AND(B2&lt;0,C2&lt;0),-(ROUND(C2,0)/ROUND(B2,0)-1),IF(B2*C2&gt;=0,ROUND(C2,0)/ROUND(B2,0)-1,"-"))))</f>
        <v>0.8502972070678283</v>
      </c>
    </row>
    <row r="3" spans="1:8" x14ac:dyDescent="0.25">
      <c r="A3" s="5" t="s">
        <v>5</v>
      </c>
      <c r="B3" s="6">
        <v>2425</v>
      </c>
      <c r="C3" s="6">
        <v>2786</v>
      </c>
      <c r="D3" s="7">
        <v>0.15</v>
      </c>
      <c r="E3" s="4"/>
      <c r="H3" s="3">
        <f>IF(ISBLANK(C3),"TBC",IF(ISERROR(C3/B3-1),"TBC",IF(AND(B3&lt;0,C3&lt;0),-(ROUND(C3,0)/ROUND(B3,0)-1),IF(B3*C3&gt;=0,ROUND(C3,0)/ROUND(B3,0)-1,"-"))))</f>
        <v>0.1488659793814433</v>
      </c>
    </row>
    <row r="4" spans="1:8" x14ac:dyDescent="0.25">
      <c r="A4" s="5" t="s">
        <v>6</v>
      </c>
      <c r="B4" s="6">
        <v>1142</v>
      </c>
      <c r="C4" s="6">
        <v>2174</v>
      </c>
      <c r="D4" s="7">
        <v>0.9</v>
      </c>
      <c r="E4" s="4"/>
      <c r="H4" s="3">
        <f>IF(ISBLANK(C4),"TBC",IF(ISERROR(C4/B4-1),"TBC",IF(AND(B4&lt;0,C4&lt;0),-(ROUND(C4,0)/ROUND(B4,0)-1),IF(B4*C4&gt;=0,ROUND(C4,0)/ROUND(B4,0)-1,"-"))))</f>
        <v>0.90367775831873898</v>
      </c>
    </row>
    <row r="5" spans="1:8" x14ac:dyDescent="0.25">
      <c r="A5" s="5" t="s">
        <v>7</v>
      </c>
      <c r="B5" s="6">
        <v>3567</v>
      </c>
      <c r="C5" s="6">
        <v>4960</v>
      </c>
      <c r="D5" s="7">
        <v>0.39</v>
      </c>
      <c r="E5" s="4"/>
      <c r="H5" s="3">
        <f>IF(ISBLANK(C5),"TBC",IF(ISERROR(C5/B5-1),"TBC",IF(AND(B5&lt;0,C5&lt;0),-(ROUND(C5,0)/ROUND(B5,0)-1),IF(B5*C5&gt;=0,ROUND(C5,0)/ROUND(B5,0)-1,"-"))))</f>
        <v>0.39052425007008695</v>
      </c>
    </row>
    <row r="6" spans="1:8" x14ac:dyDescent="0.25">
      <c r="A6" s="5" t="s">
        <v>8</v>
      </c>
      <c r="B6" s="6">
        <v>-1311</v>
      </c>
      <c r="C6" s="6">
        <v>-1400</v>
      </c>
      <c r="D6" s="7">
        <v>7.0000000000000007E-2</v>
      </c>
      <c r="E6" s="4"/>
      <c r="H6" s="3">
        <f>IFERROR(C6/B6-1,"TBC")</f>
        <v>6.788710907704032E-2</v>
      </c>
    </row>
    <row r="7" spans="1:8" x14ac:dyDescent="0.25">
      <c r="A7" s="5" t="s">
        <v>9</v>
      </c>
      <c r="B7" s="6">
        <v>1114</v>
      </c>
      <c r="C7" s="6">
        <v>1386</v>
      </c>
      <c r="D7" s="7">
        <v>0.24</v>
      </c>
      <c r="E7" s="4"/>
      <c r="H7" s="3">
        <f t="shared" ref="H7:H14" si="0">IF(ISBLANK(C7),"TBC",IF(ISERROR(C7/B7-1),"TBC",IF(AND(B7&lt;0,C7&lt;0),-(ROUND(C7,0)/ROUND(B7,0)-1),IF(B7*C7&gt;=0,ROUND(C7,0)/ROUND(B7,0)-1,"-"))))</f>
        <v>0.24416517055655307</v>
      </c>
    </row>
    <row r="8" spans="1:8" x14ac:dyDescent="0.25">
      <c r="A8" s="5" t="s">
        <v>10</v>
      </c>
      <c r="B8" s="6">
        <v>2256</v>
      </c>
      <c r="C8" s="6">
        <v>3560</v>
      </c>
      <c r="D8" s="7">
        <v>0.57999999999999996</v>
      </c>
      <c r="E8" s="4"/>
      <c r="H8" s="3">
        <f t="shared" si="0"/>
        <v>0.57801418439716312</v>
      </c>
    </row>
    <row r="9" spans="1:8" x14ac:dyDescent="0.25">
      <c r="A9" s="5" t="s">
        <v>11</v>
      </c>
      <c r="B9" s="6">
        <v>1872</v>
      </c>
      <c r="C9" s="6">
        <v>2845</v>
      </c>
      <c r="D9" s="7">
        <v>0.52</v>
      </c>
      <c r="E9" s="4"/>
      <c r="H9" s="3">
        <f t="shared" si="0"/>
        <v>0.51976495726495719</v>
      </c>
    </row>
    <row r="10" spans="1:8" x14ac:dyDescent="0.25">
      <c r="A10" s="5" t="s">
        <v>12</v>
      </c>
      <c r="B10" s="6">
        <v>92120</v>
      </c>
      <c r="C10" s="6">
        <v>123006</v>
      </c>
      <c r="D10" s="7">
        <v>0.34</v>
      </c>
      <c r="E10" s="4"/>
      <c r="H10" s="3">
        <f t="shared" si="0"/>
        <v>0.33528006947459832</v>
      </c>
    </row>
    <row r="11" spans="1:8" x14ac:dyDescent="0.25">
      <c r="A11" s="5" t="s">
        <v>13</v>
      </c>
      <c r="B11" s="6">
        <v>44395</v>
      </c>
      <c r="C11" s="6">
        <v>55561</v>
      </c>
      <c r="D11" s="7">
        <v>0.25</v>
      </c>
      <c r="E11" s="4"/>
      <c r="H11" s="3">
        <f t="shared" si="0"/>
        <v>0.25151481022637689</v>
      </c>
    </row>
    <row r="12" spans="1:8" x14ac:dyDescent="0.25">
      <c r="A12" s="5" t="s">
        <v>14</v>
      </c>
      <c r="B12" s="6">
        <v>13468</v>
      </c>
      <c r="C12" s="6">
        <v>15588</v>
      </c>
      <c r="D12" s="7">
        <v>0.16</v>
      </c>
      <c r="E12" s="4"/>
      <c r="H12" s="3">
        <f t="shared" si="0"/>
        <v>0.1574101574101574</v>
      </c>
    </row>
    <row r="13" spans="1:8" x14ac:dyDescent="0.25">
      <c r="A13" s="5" t="s">
        <v>15</v>
      </c>
      <c r="B13" s="6">
        <v>3858</v>
      </c>
      <c r="C13" s="8">
        <v>1803</v>
      </c>
      <c r="D13" s="7">
        <v>-0.53</v>
      </c>
      <c r="E13" s="4"/>
      <c r="H13" s="3">
        <f t="shared" si="0"/>
        <v>-0.53265940902021769</v>
      </c>
    </row>
    <row r="14" spans="1:8" x14ac:dyDescent="0.25">
      <c r="A14" s="5" t="s">
        <v>16</v>
      </c>
      <c r="B14" s="6">
        <v>1773</v>
      </c>
      <c r="C14" s="6">
        <v>3044</v>
      </c>
      <c r="D14" s="7">
        <v>0.72</v>
      </c>
      <c r="E14" s="4"/>
      <c r="H14" s="3">
        <f t="shared" si="0"/>
        <v>0.71686407219402137</v>
      </c>
    </row>
    <row r="17" spans="1:1" ht="27.6" customHeight="1" x14ac:dyDescent="0.25">
      <c r="A17" s="14" t="s">
        <v>17</v>
      </c>
    </row>
    <row r="18" spans="1:1" ht="28.2" customHeight="1" x14ac:dyDescent="0.25">
      <c r="A18" s="14" t="s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Raport_kwartalny_1Q21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Buchcic Zbigniew (PKN)</dc:creator>
  <cp:keywords/>
  <dc:description/>
  <cp:lastModifiedBy>Karol Nowicki</cp:lastModifiedBy>
  <cp:revision/>
  <dcterms:created xsi:type="dcterms:W3CDTF">2021-11-05T11:54:50Z</dcterms:created>
  <dcterms:modified xsi:type="dcterms:W3CDTF">2022-04-28T12:25:55Z</dcterms:modified>
  <cp:category/>
  <cp:contentStatus/>
</cp:coreProperties>
</file>