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.xml" ContentType="application/vnd.openxmlformats-officedocument.drawingml.chart+xml"/>
  <Override PartName="/xl/drawings/drawing46.xml" ContentType="application/vnd.openxmlformats-officedocument.drawing+xml"/>
  <Override PartName="/xl/charts/chart3.xml" ContentType="application/vnd.openxmlformats-officedocument.drawingml.chart+xml"/>
  <Override PartName="/xl/drawings/drawing47.xml" ContentType="application/vnd.openxmlformats-officedocument.drawing+xml"/>
  <Override PartName="/xl/charts/chart4.xml" ContentType="application/vnd.openxmlformats-officedocument.drawingml.chart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Marci01\Downloads\"/>
    </mc:Choice>
  </mc:AlternateContent>
  <xr:revisionPtr revIDLastSave="0" documentId="8_{B7306D8F-4B8A-4B55-9A16-B040DAE93DF3}" xr6:coauthVersionLast="47" xr6:coauthVersionMax="47" xr10:uidLastSave="{00000000-0000-0000-0000-000000000000}"/>
  <bookViews>
    <workbookView xWindow="-120" yWindow="-120" windowWidth="29040" windowHeight="15840" tabRatio="838"/>
  </bookViews>
  <sheets>
    <sheet name="1" sheetId="21" r:id="rId1"/>
    <sheet name="spis_treści" sheetId="9" r:id="rId2"/>
    <sheet name="4" sheetId="11" r:id="rId3"/>
    <sheet name="5" sheetId="68" r:id="rId4"/>
    <sheet name="6" sheetId="15" r:id="rId5"/>
    <sheet name="7" sheetId="16" r:id="rId6"/>
    <sheet name="8" sheetId="76" r:id="rId7"/>
    <sheet name="9" sheetId="77" r:id="rId8"/>
    <sheet name="10" sheetId="67" r:id="rId9"/>
    <sheet name="11" sheetId="66" r:id="rId10"/>
    <sheet name="12" sheetId="65" r:id="rId11"/>
    <sheet name="13" sheetId="81" r:id="rId12"/>
    <sheet name="14" sheetId="12" r:id="rId13"/>
    <sheet name="15" sheetId="22" r:id="rId14"/>
    <sheet name="16" sheetId="23" r:id="rId15"/>
    <sheet name="17" sheetId="24" r:id="rId16"/>
    <sheet name="18" sheetId="1" r:id="rId17"/>
    <sheet name="19" sheetId="13" r:id="rId18"/>
    <sheet name="20" sheetId="25" r:id="rId19"/>
    <sheet name="21" sheetId="26" r:id="rId20"/>
    <sheet name="22" sheetId="27" r:id="rId21"/>
    <sheet name="23" sheetId="28" r:id="rId22"/>
    <sheet name="24" sheetId="54" r:id="rId23"/>
    <sheet name="25" sheetId="55" r:id="rId24"/>
    <sheet name="26" sheetId="80" r:id="rId25"/>
    <sheet name="27" sheetId="58" r:id="rId26"/>
    <sheet name="28-29" sheetId="31" r:id="rId27"/>
    <sheet name="30-31" sheetId="33" r:id="rId28"/>
    <sheet name="32-33" sheetId="34" r:id="rId29"/>
    <sheet name="34-35" sheetId="36" r:id="rId30"/>
    <sheet name="36" sheetId="61" r:id="rId31"/>
    <sheet name="37" sheetId="69" r:id="rId32"/>
    <sheet name="38" sheetId="70" r:id="rId33"/>
    <sheet name="39" sheetId="71" r:id="rId34"/>
    <sheet name="40" sheetId="72" r:id="rId35"/>
    <sheet name="41" sheetId="73" r:id="rId36"/>
    <sheet name="42" sheetId="74" r:id="rId37"/>
    <sheet name="43" sheetId="75" r:id="rId38"/>
    <sheet name="44" sheetId="14" r:id="rId39"/>
    <sheet name="45-46" sheetId="39" r:id="rId40"/>
    <sheet name="47" sheetId="57" r:id="rId41"/>
    <sheet name="48" sheetId="40" r:id="rId42"/>
    <sheet name="49" sheetId="53" r:id="rId43"/>
    <sheet name="50" sheetId="60" r:id="rId44"/>
    <sheet name="51" sheetId="82" r:id="rId45"/>
    <sheet name="52" sheetId="83" r:id="rId46"/>
    <sheet name="53" sheetId="84" r:id="rId47"/>
    <sheet name="54" sheetId="59" r:id="rId48"/>
    <sheet name="55" sheetId="44" r:id="rId49"/>
    <sheet name="56" sheetId="7" r:id="rId50"/>
    <sheet name="57" sheetId="45" r:id="rId51"/>
    <sheet name="58" sheetId="47" r:id="rId52"/>
    <sheet name="59" sheetId="48" r:id="rId53"/>
  </sheets>
  <definedNames>
    <definedName name="_edn1" localSheetId="47">'54'!#REF!</definedName>
    <definedName name="_ednref1" localSheetId="47">'54'!#REF!</definedName>
    <definedName name="_xlnm._FilterDatabase" localSheetId="14" hidden="1">'16'!#REF!</definedName>
    <definedName name="_xlnm._FilterDatabase" localSheetId="30" hidden="1">'36'!#REF!</definedName>
    <definedName name="_Toc34541943" localSheetId="11">'13'!#REF!</definedName>
    <definedName name="_Toc34541944" localSheetId="11">'13'!#REF!</definedName>
    <definedName name="_Toc34541945" localSheetId="11">'13'!#REF!</definedName>
    <definedName name="_Toc34541946" localSheetId="11">'13'!#REF!</definedName>
    <definedName name="_xlnm.Print_Area" localSheetId="0">'1'!$B$1:$U$27</definedName>
    <definedName name="_xlnm.Print_Area" localSheetId="8">'10'!$A$1:$O$38</definedName>
    <definedName name="_xlnm.Print_Area" localSheetId="9">'11'!$B$1:$O$32</definedName>
    <definedName name="_xlnm.Print_Area" localSheetId="10">'12'!$B$1:$O$36</definedName>
    <definedName name="_xlnm.Print_Area" localSheetId="11">'13'!$B$1:$D$22</definedName>
    <definedName name="_xlnm.Print_Area" localSheetId="12">'14'!$A$1:$L$25</definedName>
    <definedName name="_xlnm.Print_Area" localSheetId="13">'15'!$B$1:$O$28</definedName>
    <definedName name="_xlnm.Print_Area" localSheetId="14">'16'!$B$1:$O$30</definedName>
    <definedName name="_xlnm.Print_Area" localSheetId="15">'17'!$B$1:$O$33</definedName>
    <definedName name="_xlnm.Print_Area" localSheetId="16">'18'!$A$1:$P$32</definedName>
    <definedName name="_xlnm.Print_Area" localSheetId="17">'19'!$A$1:$L$25</definedName>
    <definedName name="_xlnm.Print_Area" localSheetId="18">'20'!$A$1:$Z$27</definedName>
    <definedName name="_xlnm.Print_Area" localSheetId="19">'21'!$A$1:$Z$27</definedName>
    <definedName name="_xlnm.Print_Area" localSheetId="20">'22'!$B$1:$Z$36</definedName>
    <definedName name="_xlnm.Print_Area" localSheetId="21">'23'!$A$1:$Z$34</definedName>
    <definedName name="_xlnm.Print_Area" localSheetId="22">'24'!$A$1:$O$35</definedName>
    <definedName name="_xlnm.Print_Area" localSheetId="23">'25'!$A$1:$O$36</definedName>
    <definedName name="_xlnm.Print_Area" localSheetId="24">'26'!$A$1:$O$22</definedName>
    <definedName name="_xlnm.Print_Area" localSheetId="25">'27'!$A$1:$L$31</definedName>
    <definedName name="_xlnm.Print_Area" localSheetId="26">'28-29'!$B$1:$AB$36</definedName>
    <definedName name="_xlnm.Print_Area" localSheetId="27">'30-31'!$B$1:$AB$36</definedName>
    <definedName name="_xlnm.Print_Area" localSheetId="28">'32-33'!$B$1:$AB$38</definedName>
    <definedName name="_xlnm.Print_Area" localSheetId="29">'34-35'!$A$1:$AB$32</definedName>
    <definedName name="_xlnm.Print_Area" localSheetId="30">'36'!$B$1:$M$38</definedName>
    <definedName name="_xlnm.Print_Area" localSheetId="31">'37'!$B$1:$M$21</definedName>
    <definedName name="_xlnm.Print_Area" localSheetId="32">'38'!$B$1:$U$30</definedName>
    <definedName name="_xlnm.Print_Area" localSheetId="33">'39'!$B$1:$K$36</definedName>
    <definedName name="_xlnm.Print_Area" localSheetId="2">'4'!$B$1:$N$29</definedName>
    <definedName name="_xlnm.Print_Area" localSheetId="34">'40'!$A$1:$U$26</definedName>
    <definedName name="_xlnm.Print_Area" localSheetId="35">'41'!$A$1:$T$28</definedName>
    <definedName name="_xlnm.Print_Area" localSheetId="36">'42'!$B$1:$K$31</definedName>
    <definedName name="_xlnm.Print_Area" localSheetId="37">'43'!$B$1:$K$22</definedName>
    <definedName name="_xlnm.Print_Area" localSheetId="38">'44'!$B$1:$O$21</definedName>
    <definedName name="_xlnm.Print_Area" localSheetId="39">'45-46'!$B$1:$AO$30</definedName>
    <definedName name="_xlnm.Print_Area" localSheetId="40">'47'!$B$1:$O$40</definedName>
    <definedName name="_xlnm.Print_Area" localSheetId="41">'48'!$B$1:$N$31</definedName>
    <definedName name="_xlnm.Print_Area" localSheetId="42">'49'!$B$1:$I$31</definedName>
    <definedName name="_xlnm.Print_Area" localSheetId="3">'5'!$B$1:$L$40</definedName>
    <definedName name="_xlnm.Print_Area" localSheetId="43">'50'!$A$1:$O$46</definedName>
    <definedName name="_xlnm.Print_Area" localSheetId="44">'51'!$B$1:$J$46</definedName>
    <definedName name="_xlnm.Print_Area" localSheetId="45">'52'!$B$1:$I$43</definedName>
    <definedName name="_xlnm.Print_Area" localSheetId="46">'53'!$A$1:$J$45</definedName>
    <definedName name="_xlnm.Print_Area" localSheetId="47">'54'!$B$1:$S$32</definedName>
    <definedName name="_xlnm.Print_Area" localSheetId="49">'56'!$A$1:$E$29</definedName>
    <definedName name="_xlnm.Print_Area" localSheetId="50">'57'!$A$1:$F$38</definedName>
    <definedName name="_xlnm.Print_Area" localSheetId="51">'58'!$B$1:$K$15</definedName>
    <definedName name="_xlnm.Print_Area" localSheetId="52">'59'!$B$1:$I$25</definedName>
    <definedName name="_xlnm.Print_Area" localSheetId="4">'6'!$B$1:$O$34</definedName>
    <definedName name="_xlnm.Print_Area" localSheetId="5">'7'!$A$1:$O$30</definedName>
    <definedName name="_xlnm.Print_Area" localSheetId="6">'8'!$A$1:$U$33</definedName>
    <definedName name="_xlnm.Print_Area" localSheetId="7">'9'!$A$1:$R$27</definedName>
    <definedName name="_xlnm.Print_Area" localSheetId="1">spis_treści!$A$1:$E$60</definedName>
    <definedName name="Spis_treści" localSheetId="40">#REF!</definedName>
    <definedName name="Spis_treści">spis_treści!$E$5</definedName>
    <definedName name="_xlnm.Print_Titles" localSheetId="32">'38'!$1:$1</definedName>
    <definedName name="_xlnm.Print_Titles" localSheetId="4">'6'!$1:$1</definedName>
    <definedName name="_xlnm.Print_Titles" localSheetId="6">'8'!$1:$1</definedName>
    <definedName name="_xlnm.Print_Titles" localSheetId="7">'9'!$1:$1</definedName>
    <definedName name="Z_45BA0266_82A8_4482_A405_4E128FEF7944_.wvu.Cols" localSheetId="48" hidden="1">'55'!$I:$M</definedName>
    <definedName name="Z_45BA0266_82A8_4482_A405_4E128FEF7944_.wvu.PrintArea" localSheetId="9" hidden="1">'11'!$B$2:$F$25</definedName>
    <definedName name="Z_45BA0266_82A8_4482_A405_4E128FEF7944_.wvu.PrintArea" localSheetId="10" hidden="1">'12'!$B$2:$F$44</definedName>
    <definedName name="Z_45BA0266_82A8_4482_A405_4E128FEF7944_.wvu.PrintArea" localSheetId="11" hidden="1">'13'!$B$2:$D$17</definedName>
    <definedName name="Z_45BA0266_82A8_4482_A405_4E128FEF7944_.wvu.PrintArea" localSheetId="13" hidden="1">'15'!$B$2:$F$26</definedName>
    <definedName name="Z_45BA0266_82A8_4482_A405_4E128FEF7944_.wvu.PrintArea" localSheetId="14" hidden="1">'16'!$B$2:$F$23</definedName>
    <definedName name="Z_45BA0266_82A8_4482_A405_4E128FEF7944_.wvu.PrintArea" localSheetId="15" hidden="1">'17'!$B$2:$F$30</definedName>
    <definedName name="Z_45BA0266_82A8_4482_A405_4E128FEF7944_.wvu.PrintArea" localSheetId="20" hidden="1">'22'!$B$2:$H$31</definedName>
    <definedName name="Z_45BA0266_82A8_4482_A405_4E128FEF7944_.wvu.PrintArea" localSheetId="21" hidden="1">'23'!$B$2:$H$29</definedName>
    <definedName name="Z_45BA0266_82A8_4482_A405_4E128FEF7944_.wvu.PrintArea" localSheetId="22" hidden="1">'24'!$B$2:$B$26</definedName>
    <definedName name="Z_45BA0266_82A8_4482_A405_4E128FEF7944_.wvu.PrintArea" localSheetId="23" hidden="1">'25'!$B$2:$C$20</definedName>
    <definedName name="Z_45BA0266_82A8_4482_A405_4E128FEF7944_.wvu.PrintArea" localSheetId="24" hidden="1">'26'!$B$2:$C$6</definedName>
    <definedName name="Z_45BA0266_82A8_4482_A405_4E128FEF7944_.wvu.PrintArea" localSheetId="25" hidden="1">'27'!$B$2:$B$29</definedName>
    <definedName name="Z_45BA0266_82A8_4482_A405_4E128FEF7944_.wvu.PrintArea" localSheetId="26" hidden="1">'28-29'!$B$2:$J$24</definedName>
    <definedName name="Z_45BA0266_82A8_4482_A405_4E128FEF7944_.wvu.PrintArea" localSheetId="28" hidden="1">'32-33'!$B$2:$J$22</definedName>
    <definedName name="Z_45BA0266_82A8_4482_A405_4E128FEF7944_.wvu.PrintArea" localSheetId="30" hidden="1">'36'!$B$2:$C$12</definedName>
    <definedName name="Z_45BA0266_82A8_4482_A405_4E128FEF7944_.wvu.PrintArea" localSheetId="32" hidden="1">'38'!$B$1:$M$27</definedName>
    <definedName name="Z_45BA0266_82A8_4482_A405_4E128FEF7944_.wvu.PrintArea" localSheetId="33" hidden="1">'39'!$B$2:$D$25</definedName>
    <definedName name="Z_45BA0266_82A8_4482_A405_4E128FEF7944_.wvu.PrintArea" localSheetId="36" hidden="1">'42'!$B$2:$C$24</definedName>
    <definedName name="Z_45BA0266_82A8_4482_A405_4E128FEF7944_.wvu.PrintArea" localSheetId="37" hidden="1">'43'!$B$2:$E$18</definedName>
    <definedName name="Z_45BA0266_82A8_4482_A405_4E128FEF7944_.wvu.PrintArea" localSheetId="40" hidden="1">'47'!$B$2:$F$31</definedName>
    <definedName name="Z_45BA0266_82A8_4482_A405_4E128FEF7944_.wvu.PrintArea" localSheetId="41" hidden="1">'48'!$B$2:$L$30</definedName>
    <definedName name="Z_45BA0266_82A8_4482_A405_4E128FEF7944_.wvu.PrintArea" localSheetId="42" hidden="1">'49'!$B$2:$H$26</definedName>
    <definedName name="Z_45BA0266_82A8_4482_A405_4E128FEF7944_.wvu.PrintArea" localSheetId="47" hidden="1">'54'!$B$2:$J$25</definedName>
    <definedName name="Z_45BA0266_82A8_4482_A405_4E128FEF7944_.wvu.PrintArea" localSheetId="4" hidden="1">'6'!$B$1:$F$30</definedName>
    <definedName name="Z_45BA0266_82A8_4482_A405_4E128FEF7944_.wvu.PrintArea" localSheetId="5" hidden="1">'7'!$B$2:$F$23</definedName>
    <definedName name="Z_45BA0266_82A8_4482_A405_4E128FEF7944_.wvu.PrintArea" localSheetId="6" hidden="1">'8'!$B$1:$B$30</definedName>
    <definedName name="Z_45BA0266_82A8_4482_A405_4E128FEF7944_.wvu.PrintArea" localSheetId="7" hidden="1">'9'!$B$1:$D$15</definedName>
    <definedName name="Z_45BA0266_82A8_4482_A405_4E128FEF7944_.wvu.PrintTitles" localSheetId="32" hidden="1">'38'!$1:$1</definedName>
    <definedName name="Z_45BA0266_82A8_4482_A405_4E128FEF7944_.wvu.PrintTitles" localSheetId="4" hidden="1">'6'!$1:$1</definedName>
    <definedName name="Z_45BA0266_82A8_4482_A405_4E128FEF7944_.wvu.PrintTitles" localSheetId="6" hidden="1">'8'!$1:$1</definedName>
    <definedName name="Z_45BA0266_82A8_4482_A405_4E128FEF7944_.wvu.PrintTitles" localSheetId="7" hidden="1">'9'!$1:$1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8" i="67" l="1"/>
  <c r="O27" i="67"/>
  <c r="O10" i="66"/>
  <c r="O11" i="67"/>
  <c r="O10" i="67" s="1"/>
  <c r="O13" i="67"/>
  <c r="Y21" i="34"/>
  <c r="Y30" i="34"/>
  <c r="Y33" i="34" s="1"/>
  <c r="W21" i="34"/>
  <c r="W30" i="34"/>
  <c r="U21" i="34"/>
  <c r="U30" i="34"/>
  <c r="U33" i="34" s="1"/>
  <c r="S21" i="34"/>
  <c r="S30" i="34"/>
  <c r="AB27" i="36"/>
  <c r="O12" i="66"/>
  <c r="E15" i="84"/>
  <c r="F15" i="84"/>
  <c r="G15" i="84"/>
  <c r="E16" i="84"/>
  <c r="F16" i="84"/>
  <c r="G16" i="84"/>
  <c r="D16" i="84"/>
  <c r="D15" i="84"/>
  <c r="M31" i="61"/>
  <c r="M24" i="61"/>
  <c r="M17" i="61"/>
  <c r="M11" i="61"/>
  <c r="M10" i="61"/>
  <c r="M9" i="61"/>
  <c r="AO15" i="39"/>
  <c r="AN12" i="39"/>
  <c r="AN10" i="39"/>
  <c r="AN11" i="39"/>
  <c r="AN13" i="39"/>
  <c r="AN19" i="39" s="1"/>
  <c r="AM12" i="39"/>
  <c r="AM10" i="39"/>
  <c r="AM11" i="39"/>
  <c r="AO12" i="39"/>
  <c r="AO10" i="39"/>
  <c r="S21" i="73"/>
  <c r="U17" i="72"/>
  <c r="U21" i="72" s="1"/>
  <c r="U20" i="72"/>
  <c r="U9" i="72"/>
  <c r="U13" i="72" s="1"/>
  <c r="U10" i="72"/>
  <c r="K17" i="72"/>
  <c r="K20" i="72"/>
  <c r="K21" i="72"/>
  <c r="K9" i="72"/>
  <c r="K10" i="72"/>
  <c r="K13" i="72"/>
  <c r="K21" i="71"/>
  <c r="S10" i="73" s="1"/>
  <c r="K16" i="71"/>
  <c r="S9" i="73" s="1"/>
  <c r="K12" i="71"/>
  <c r="U18" i="70"/>
  <c r="U15" i="70"/>
  <c r="U16" i="70" s="1"/>
  <c r="U12" i="70"/>
  <c r="K18" i="70"/>
  <c r="K15" i="70"/>
  <c r="K16" i="70" s="1"/>
  <c r="K12" i="70"/>
  <c r="AA20" i="31"/>
  <c r="AA22" i="31"/>
  <c r="AB27" i="31"/>
  <c r="AB19" i="31"/>
  <c r="AB19" i="33"/>
  <c r="AB18" i="33"/>
  <c r="AB17" i="33"/>
  <c r="AB14" i="33"/>
  <c r="AB13" i="33"/>
  <c r="AB12" i="33"/>
  <c r="AB11" i="33"/>
  <c r="AB10" i="33"/>
  <c r="AB9" i="33"/>
  <c r="O20" i="67"/>
  <c r="AB26" i="33"/>
  <c r="O19" i="67"/>
  <c r="AA20" i="33"/>
  <c r="O22" i="67" s="1"/>
  <c r="AB11" i="31"/>
  <c r="AA12" i="31"/>
  <c r="AB10" i="31" s="1"/>
  <c r="O11" i="54"/>
  <c r="O11" i="66"/>
  <c r="Y24" i="36"/>
  <c r="Y26" i="36"/>
  <c r="Z16" i="36" s="1"/>
  <c r="Z17" i="36"/>
  <c r="Z15" i="36"/>
  <c r="W24" i="36"/>
  <c r="W26" i="36"/>
  <c r="Y11" i="36"/>
  <c r="W11" i="36"/>
  <c r="AB26" i="36"/>
  <c r="AB24" i="36"/>
  <c r="AB23" i="36"/>
  <c r="AB22" i="36"/>
  <c r="AB21" i="36"/>
  <c r="AB16" i="36"/>
  <c r="AB15" i="36"/>
  <c r="AA17" i="36"/>
  <c r="AB17" i="36" s="1"/>
  <c r="AA11" i="36"/>
  <c r="AB10" i="36" s="1"/>
  <c r="L10" i="66"/>
  <c r="L18" i="67"/>
  <c r="L27" i="67"/>
  <c r="L11" i="67"/>
  <c r="L10" i="67" s="1"/>
  <c r="N27" i="67"/>
  <c r="N29" i="67"/>
  <c r="Z34" i="34"/>
  <c r="M27" i="67"/>
  <c r="M29" i="67" s="1"/>
  <c r="X34" i="34" s="1"/>
  <c r="L29" i="67"/>
  <c r="V34" i="34"/>
  <c r="O29" i="67"/>
  <c r="AB34" i="34"/>
  <c r="O28" i="67"/>
  <c r="Q21" i="34"/>
  <c r="Q33" i="34" s="1"/>
  <c r="Q30" i="34"/>
  <c r="R27" i="34"/>
  <c r="R31" i="34"/>
  <c r="AA30" i="34"/>
  <c r="AA33" i="34" s="1"/>
  <c r="AB21" i="34"/>
  <c r="Z18" i="34"/>
  <c r="AB12" i="34"/>
  <c r="Y13" i="34"/>
  <c r="Z10" i="34"/>
  <c r="U13" i="34"/>
  <c r="V10" i="34"/>
  <c r="S13" i="34"/>
  <c r="T11" i="34" s="1"/>
  <c r="T13" i="34"/>
  <c r="T12" i="34"/>
  <c r="T10" i="34"/>
  <c r="T9" i="34"/>
  <c r="Q13" i="34"/>
  <c r="R13" i="34"/>
  <c r="J28" i="67"/>
  <c r="K28" i="67"/>
  <c r="AA13" i="34"/>
  <c r="AB28" i="34"/>
  <c r="H37" i="84"/>
  <c r="H38" i="84"/>
  <c r="G22" i="84"/>
  <c r="F22" i="84"/>
  <c r="E22" i="84"/>
  <c r="D22" i="84"/>
  <c r="E23" i="83"/>
  <c r="E20" i="83" s="1"/>
  <c r="F23" i="83"/>
  <c r="F20" i="83"/>
  <c r="G23" i="83"/>
  <c r="G20" i="83" s="1"/>
  <c r="E24" i="83"/>
  <c r="E21" i="83"/>
  <c r="F24" i="83"/>
  <c r="F21" i="83" s="1"/>
  <c r="G24" i="83"/>
  <c r="G21" i="83"/>
  <c r="D24" i="83"/>
  <c r="D21" i="83" s="1"/>
  <c r="D23" i="83"/>
  <c r="D20" i="83"/>
  <c r="G22" i="83"/>
  <c r="F22" i="83"/>
  <c r="E22" i="83"/>
  <c r="D22" i="83"/>
  <c r="H37" i="83"/>
  <c r="H38" i="83"/>
  <c r="E23" i="82"/>
  <c r="E19" i="82"/>
  <c r="F23" i="82"/>
  <c r="F19" i="82" s="1"/>
  <c r="G23" i="82"/>
  <c r="G19" i="82"/>
  <c r="E22" i="82"/>
  <c r="E20" i="82" s="1"/>
  <c r="F22" i="82"/>
  <c r="F20" i="82"/>
  <c r="G22" i="82"/>
  <c r="G20" i="82" s="1"/>
  <c r="D22" i="82"/>
  <c r="D20" i="82"/>
  <c r="D23" i="82"/>
  <c r="D19" i="82" s="1"/>
  <c r="G21" i="82"/>
  <c r="F21" i="82"/>
  <c r="E21" i="82"/>
  <c r="D21" i="82"/>
  <c r="H34" i="82"/>
  <c r="O25" i="57"/>
  <c r="N25" i="57"/>
  <c r="M25" i="57"/>
  <c r="L25" i="57"/>
  <c r="K23" i="57"/>
  <c r="K25" i="57" s="1"/>
  <c r="J25" i="57"/>
  <c r="I25" i="57"/>
  <c r="Y22" i="25"/>
  <c r="Z22" i="25" s="1"/>
  <c r="Z21" i="25"/>
  <c r="Z20" i="25"/>
  <c r="Z19" i="25"/>
  <c r="Z18" i="25"/>
  <c r="Z17" i="25"/>
  <c r="Y13" i="25"/>
  <c r="Z13" i="25"/>
  <c r="Z12" i="25"/>
  <c r="Z11" i="25"/>
  <c r="Z10" i="25"/>
  <c r="Z9" i="25"/>
  <c r="Z29" i="27"/>
  <c r="Z27" i="27"/>
  <c r="Z25" i="27"/>
  <c r="Z24" i="27"/>
  <c r="Z23" i="27"/>
  <c r="Z22" i="27"/>
  <c r="Z20" i="27"/>
  <c r="Z19" i="27"/>
  <c r="Z16" i="27"/>
  <c r="Z15" i="27"/>
  <c r="Z14" i="27"/>
  <c r="Z13" i="27"/>
  <c r="Z12" i="27"/>
  <c r="Z11" i="27"/>
  <c r="Z10" i="27"/>
  <c r="Z9" i="27"/>
  <c r="Y17" i="27"/>
  <c r="Z17" i="27" s="1"/>
  <c r="W17" i="27"/>
  <c r="Y22" i="26"/>
  <c r="Z22" i="26" s="1"/>
  <c r="Z21" i="26"/>
  <c r="Z20" i="26"/>
  <c r="Z19" i="26"/>
  <c r="Z18" i="26"/>
  <c r="Z17" i="26"/>
  <c r="Y13" i="26"/>
  <c r="Z13" i="26"/>
  <c r="Z12" i="26"/>
  <c r="Z11" i="26"/>
  <c r="Z10" i="26"/>
  <c r="Z9" i="26"/>
  <c r="Z29" i="28"/>
  <c r="Z27" i="28"/>
  <c r="Z25" i="28"/>
  <c r="Z24" i="28"/>
  <c r="Z23" i="28"/>
  <c r="Z22" i="28"/>
  <c r="Z20" i="28"/>
  <c r="Z19" i="28"/>
  <c r="Z16" i="28"/>
  <c r="Z15" i="28"/>
  <c r="Z14" i="28"/>
  <c r="Z13" i="28"/>
  <c r="Z12" i="28"/>
  <c r="Z11" i="28"/>
  <c r="Z10" i="28"/>
  <c r="Z9" i="28"/>
  <c r="Y17" i="28"/>
  <c r="Z17" i="28" s="1"/>
  <c r="O11" i="1"/>
  <c r="O12" i="1"/>
  <c r="O15" i="1" s="1"/>
  <c r="O13" i="1"/>
  <c r="O14" i="1"/>
  <c r="N14" i="1"/>
  <c r="N15" i="1" s="1"/>
  <c r="N13" i="1"/>
  <c r="N12" i="1"/>
  <c r="N11" i="1"/>
  <c r="O18" i="24"/>
  <c r="O10" i="24"/>
  <c r="O12" i="24"/>
  <c r="O13" i="24"/>
  <c r="O14" i="24"/>
  <c r="O15" i="24"/>
  <c r="L16" i="23"/>
  <c r="M16" i="23"/>
  <c r="N16" i="23"/>
  <c r="O16" i="23"/>
  <c r="N15" i="23"/>
  <c r="O15" i="23"/>
  <c r="O24" i="23"/>
  <c r="O25" i="23"/>
  <c r="O23" i="23"/>
  <c r="O22" i="23"/>
  <c r="O10" i="23"/>
  <c r="V17" i="77"/>
  <c r="Q17" i="77"/>
  <c r="Q15" i="77"/>
  <c r="Q13" i="77"/>
  <c r="L17" i="77"/>
  <c r="L15" i="77"/>
  <c r="L13" i="77"/>
  <c r="G17" i="77"/>
  <c r="G15" i="77"/>
  <c r="G13" i="77"/>
  <c r="U10" i="76"/>
  <c r="U11" i="76"/>
  <c r="O12" i="15"/>
  <c r="U12" i="76" s="1"/>
  <c r="U14" i="76"/>
  <c r="U15" i="76"/>
  <c r="U17" i="76"/>
  <c r="U19" i="76"/>
  <c r="U20" i="76"/>
  <c r="U21" i="76"/>
  <c r="U22" i="76"/>
  <c r="U24" i="76"/>
  <c r="U25" i="76"/>
  <c r="K19" i="76"/>
  <c r="K20" i="76"/>
  <c r="K21" i="76"/>
  <c r="K22" i="76"/>
  <c r="K24" i="76"/>
  <c r="K25" i="76"/>
  <c r="K17" i="76"/>
  <c r="K15" i="76"/>
  <c r="K14" i="76"/>
  <c r="K12" i="76"/>
  <c r="K11" i="76"/>
  <c r="K10" i="76"/>
  <c r="K18" i="76"/>
  <c r="K16" i="76"/>
  <c r="O13" i="16"/>
  <c r="O12" i="16"/>
  <c r="O11" i="16"/>
  <c r="O10" i="16"/>
  <c r="O16" i="16"/>
  <c r="O15" i="16"/>
  <c r="O18" i="15"/>
  <c r="O16" i="15"/>
  <c r="O13" i="22"/>
  <c r="N13" i="22"/>
  <c r="O17" i="22"/>
  <c r="O15" i="22"/>
  <c r="K18" i="65"/>
  <c r="J18" i="65" s="1"/>
  <c r="I18" i="65"/>
  <c r="U17" i="77"/>
  <c r="P17" i="77"/>
  <c r="P15" i="77"/>
  <c r="P13" i="77"/>
  <c r="K17" i="77"/>
  <c r="K15" i="77"/>
  <c r="K13" i="77"/>
  <c r="F17" i="77"/>
  <c r="F15" i="77"/>
  <c r="F13" i="77"/>
  <c r="W9" i="34"/>
  <c r="W13" i="34" s="1"/>
  <c r="W12" i="31"/>
  <c r="N11" i="54"/>
  <c r="N18" i="67"/>
  <c r="N10" i="66"/>
  <c r="N11" i="67"/>
  <c r="M18" i="67"/>
  <c r="Y30" i="31"/>
  <c r="Y22" i="31"/>
  <c r="Y12" i="31"/>
  <c r="AK10" i="39"/>
  <c r="AK11" i="39"/>
  <c r="AK12" i="39"/>
  <c r="AJ12" i="39"/>
  <c r="AL12" i="39" s="1"/>
  <c r="AJ11" i="39"/>
  <c r="AJ10" i="39"/>
  <c r="AJ13" i="39"/>
  <c r="AJ19" i="39" s="1"/>
  <c r="AL15" i="39"/>
  <c r="AL11" i="39"/>
  <c r="Q20" i="73"/>
  <c r="Q13" i="73"/>
  <c r="T17" i="72"/>
  <c r="T21" i="72" s="1"/>
  <c r="T20" i="72"/>
  <c r="T9" i="72"/>
  <c r="T13" i="72" s="1"/>
  <c r="T10" i="72"/>
  <c r="J21" i="72"/>
  <c r="J13" i="72"/>
  <c r="X22" i="26"/>
  <c r="X21" i="26"/>
  <c r="X20" i="26"/>
  <c r="X19" i="26"/>
  <c r="X18" i="26"/>
  <c r="X17" i="26"/>
  <c r="W13" i="26"/>
  <c r="X13" i="26"/>
  <c r="X12" i="26"/>
  <c r="X11" i="26"/>
  <c r="X10" i="26"/>
  <c r="X9" i="26"/>
  <c r="W13" i="25"/>
  <c r="X21" i="25"/>
  <c r="X20" i="25"/>
  <c r="X19" i="25"/>
  <c r="X18" i="25"/>
  <c r="X17" i="25"/>
  <c r="X12" i="25"/>
  <c r="X11" i="25"/>
  <c r="X10" i="25"/>
  <c r="X9" i="25"/>
  <c r="N20" i="67"/>
  <c r="Z26" i="33" s="1"/>
  <c r="Z20" i="33"/>
  <c r="Z19" i="33"/>
  <c r="Z18" i="33"/>
  <c r="Z17" i="33"/>
  <c r="Z14" i="33"/>
  <c r="Z13" i="33"/>
  <c r="Z12" i="33"/>
  <c r="Z11" i="33"/>
  <c r="Z10" i="33"/>
  <c r="Z9" i="33"/>
  <c r="M10" i="66"/>
  <c r="L13" i="67"/>
  <c r="M13" i="67"/>
  <c r="N13" i="67"/>
  <c r="J24" i="71"/>
  <c r="J21" i="71"/>
  <c r="J19" i="71"/>
  <c r="J16" i="71" s="1"/>
  <c r="J12" i="71"/>
  <c r="T18" i="70"/>
  <c r="T16" i="70"/>
  <c r="J18" i="70"/>
  <c r="J16" i="70"/>
  <c r="Z30" i="31"/>
  <c r="Z29" i="31"/>
  <c r="Z28" i="31"/>
  <c r="Z27" i="31"/>
  <c r="Z22" i="31"/>
  <c r="Z21" i="31"/>
  <c r="Z20" i="31"/>
  <c r="Z19" i="31"/>
  <c r="Z18" i="31"/>
  <c r="Z17" i="31"/>
  <c r="Z12" i="31"/>
  <c r="Z11" i="31"/>
  <c r="Z10" i="31"/>
  <c r="Z9" i="31"/>
  <c r="Z29" i="34"/>
  <c r="M22" i="23"/>
  <c r="N22" i="23"/>
  <c r="N10" i="23"/>
  <c r="M10" i="23"/>
  <c r="N18" i="24"/>
  <c r="N10" i="24"/>
  <c r="N12" i="24"/>
  <c r="N13" i="24"/>
  <c r="N14" i="24"/>
  <c r="N25" i="23"/>
  <c r="N24" i="23"/>
  <c r="N23" i="23"/>
  <c r="N17" i="22"/>
  <c r="N15" i="22"/>
  <c r="L11" i="61"/>
  <c r="L10" i="61"/>
  <c r="L9" i="61"/>
  <c r="L31" i="61"/>
  <c r="L24" i="61"/>
  <c r="L17" i="61"/>
  <c r="T25" i="76"/>
  <c r="T24" i="76"/>
  <c r="T22" i="76"/>
  <c r="T21" i="76"/>
  <c r="T20" i="76"/>
  <c r="T19" i="76"/>
  <c r="T17" i="76"/>
  <c r="T14" i="76"/>
  <c r="T16" i="76" s="1"/>
  <c r="T15" i="76"/>
  <c r="N12" i="15"/>
  <c r="T11" i="76"/>
  <c r="T10" i="76"/>
  <c r="J25" i="76"/>
  <c r="J24" i="76"/>
  <c r="J22" i="76"/>
  <c r="J21" i="76"/>
  <c r="J20" i="76"/>
  <c r="J19" i="76"/>
  <c r="J17" i="76"/>
  <c r="J14" i="76"/>
  <c r="J16" i="76" s="1"/>
  <c r="J18" i="76"/>
  <c r="J15" i="76"/>
  <c r="J11" i="76"/>
  <c r="J10" i="76"/>
  <c r="N16" i="16"/>
  <c r="N15" i="16"/>
  <c r="N13" i="16"/>
  <c r="N12" i="16"/>
  <c r="N11" i="16"/>
  <c r="N10" i="16"/>
  <c r="N18" i="15"/>
  <c r="N16" i="15"/>
  <c r="N28" i="67"/>
  <c r="N19" i="67"/>
  <c r="N21" i="67"/>
  <c r="N22" i="67"/>
  <c r="N10" i="67"/>
  <c r="N12" i="66"/>
  <c r="N11" i="66"/>
  <c r="Z27" i="36"/>
  <c r="Z21" i="36"/>
  <c r="Z22" i="36"/>
  <c r="Z23" i="36"/>
  <c r="H36" i="84"/>
  <c r="H36" i="83"/>
  <c r="H33" i="82"/>
  <c r="X29" i="28"/>
  <c r="X27" i="28"/>
  <c r="X25" i="28"/>
  <c r="X24" i="28"/>
  <c r="X23" i="28"/>
  <c r="X22" i="28"/>
  <c r="X20" i="28"/>
  <c r="X19" i="28"/>
  <c r="W17" i="28"/>
  <c r="X17" i="28"/>
  <c r="X16" i="28"/>
  <c r="X15" i="28"/>
  <c r="X14" i="28"/>
  <c r="X13" i="28"/>
  <c r="X12" i="28"/>
  <c r="X11" i="28"/>
  <c r="X10" i="28"/>
  <c r="X9" i="28"/>
  <c r="X17" i="27"/>
  <c r="X16" i="27"/>
  <c r="X15" i="27"/>
  <c r="X14" i="27"/>
  <c r="X13" i="27"/>
  <c r="X12" i="27"/>
  <c r="X11" i="27"/>
  <c r="X10" i="27"/>
  <c r="X9" i="27"/>
  <c r="X29" i="27"/>
  <c r="X27" i="27"/>
  <c r="X25" i="27"/>
  <c r="X24" i="27"/>
  <c r="X23" i="27"/>
  <c r="X22" i="27"/>
  <c r="X20" i="27"/>
  <c r="X19" i="27"/>
  <c r="F15" i="75"/>
  <c r="N18" i="65"/>
  <c r="L18" i="65"/>
  <c r="M18" i="65"/>
  <c r="L12" i="67"/>
  <c r="L20" i="67"/>
  <c r="V26" i="33" s="1"/>
  <c r="AI15" i="39"/>
  <c r="J14" i="22"/>
  <c r="K14" i="22"/>
  <c r="L14" i="22"/>
  <c r="M12" i="15"/>
  <c r="M18" i="24"/>
  <c r="M10" i="24"/>
  <c r="M12" i="24"/>
  <c r="M16" i="24" s="1"/>
  <c r="M13" i="24"/>
  <c r="M14" i="24"/>
  <c r="M25" i="23"/>
  <c r="M24" i="23"/>
  <c r="M23" i="23"/>
  <c r="M15" i="23"/>
  <c r="L15" i="23"/>
  <c r="L13" i="22"/>
  <c r="M13" i="22"/>
  <c r="M16" i="15"/>
  <c r="M18" i="15"/>
  <c r="V22" i="25"/>
  <c r="U21" i="25"/>
  <c r="V21" i="25"/>
  <c r="V20" i="25"/>
  <c r="V19" i="25"/>
  <c r="V18" i="25"/>
  <c r="V17" i="25"/>
  <c r="U13" i="25"/>
  <c r="V13" i="25" s="1"/>
  <c r="V12" i="25"/>
  <c r="V11" i="25"/>
  <c r="V10" i="25"/>
  <c r="V9" i="25"/>
  <c r="T22" i="25"/>
  <c r="S21" i="25"/>
  <c r="T21" i="25"/>
  <c r="T20" i="25"/>
  <c r="T19" i="25"/>
  <c r="T18" i="25"/>
  <c r="T17" i="25"/>
  <c r="S13" i="25"/>
  <c r="T13" i="25" s="1"/>
  <c r="T12" i="25"/>
  <c r="T11" i="25"/>
  <c r="T10" i="25"/>
  <c r="T9" i="25"/>
  <c r="V22" i="26"/>
  <c r="U21" i="26"/>
  <c r="V21" i="26" s="1"/>
  <c r="V20" i="26"/>
  <c r="V19" i="26"/>
  <c r="V18" i="26"/>
  <c r="V17" i="26"/>
  <c r="U13" i="26"/>
  <c r="V13" i="26"/>
  <c r="V12" i="26"/>
  <c r="V11" i="26"/>
  <c r="V10" i="26"/>
  <c r="V9" i="26"/>
  <c r="T22" i="26"/>
  <c r="S21" i="26"/>
  <c r="T21" i="26" s="1"/>
  <c r="T20" i="26"/>
  <c r="T19" i="26"/>
  <c r="T18" i="26"/>
  <c r="T17" i="26"/>
  <c r="V29" i="27"/>
  <c r="V27" i="27"/>
  <c r="V25" i="27"/>
  <c r="V24" i="27"/>
  <c r="V23" i="27"/>
  <c r="V22" i="27"/>
  <c r="V20" i="27"/>
  <c r="V19" i="27"/>
  <c r="U17" i="27"/>
  <c r="V17" i="27"/>
  <c r="V16" i="27"/>
  <c r="V15" i="27"/>
  <c r="V14" i="27"/>
  <c r="V13" i="27"/>
  <c r="V12" i="27"/>
  <c r="V11" i="27"/>
  <c r="V10" i="27"/>
  <c r="V9" i="27"/>
  <c r="T29" i="27"/>
  <c r="T27" i="27"/>
  <c r="T25" i="27"/>
  <c r="T24" i="27"/>
  <c r="T23" i="27"/>
  <c r="T22" i="27"/>
  <c r="T20" i="27"/>
  <c r="T19" i="27"/>
  <c r="S17" i="27"/>
  <c r="T17" i="27" s="1"/>
  <c r="T16" i="27"/>
  <c r="T15" i="27"/>
  <c r="T14" i="27"/>
  <c r="T13" i="27"/>
  <c r="T12" i="27"/>
  <c r="T11" i="27"/>
  <c r="T10" i="27"/>
  <c r="T9" i="27"/>
  <c r="M22" i="67"/>
  <c r="W30" i="31"/>
  <c r="W22" i="31"/>
  <c r="L19" i="67"/>
  <c r="M19" i="67"/>
  <c r="X12" i="31"/>
  <c r="X11" i="31"/>
  <c r="X10" i="31"/>
  <c r="X9" i="31"/>
  <c r="X20" i="33"/>
  <c r="X19" i="33"/>
  <c r="X18" i="33"/>
  <c r="X17" i="33"/>
  <c r="X14" i="33"/>
  <c r="X13" i="33"/>
  <c r="X12" i="33"/>
  <c r="X11" i="33"/>
  <c r="X10" i="33"/>
  <c r="X9" i="33"/>
  <c r="X21" i="31"/>
  <c r="X17" i="31"/>
  <c r="X28" i="31"/>
  <c r="L11" i="54"/>
  <c r="M11" i="54"/>
  <c r="F18" i="65"/>
  <c r="M10" i="65"/>
  <c r="H18" i="65"/>
  <c r="M9" i="65" s="1"/>
  <c r="G18" i="65"/>
  <c r="G17" i="65"/>
  <c r="G16" i="65"/>
  <c r="G15" i="65"/>
  <c r="G14" i="65"/>
  <c r="K11" i="61"/>
  <c r="K10" i="61"/>
  <c r="K9" i="61"/>
  <c r="K17" i="61"/>
  <c r="I24" i="61"/>
  <c r="H24" i="61"/>
  <c r="G24" i="61"/>
  <c r="F24" i="61"/>
  <c r="E24" i="61"/>
  <c r="D24" i="61"/>
  <c r="J24" i="61"/>
  <c r="K24" i="61"/>
  <c r="K31" i="61"/>
  <c r="O21" i="73"/>
  <c r="O13" i="73"/>
  <c r="O23" i="73"/>
  <c r="P21" i="73" s="1"/>
  <c r="P23" i="73"/>
  <c r="P19" i="73"/>
  <c r="P18" i="73"/>
  <c r="P12" i="73"/>
  <c r="P11" i="73"/>
  <c r="S21" i="72"/>
  <c r="S13" i="72"/>
  <c r="I21" i="72"/>
  <c r="I13" i="72"/>
  <c r="H21" i="71"/>
  <c r="I21" i="71"/>
  <c r="I16" i="71"/>
  <c r="I12" i="71"/>
  <c r="S18" i="70"/>
  <c r="R18" i="70"/>
  <c r="S16" i="70"/>
  <c r="R16" i="70"/>
  <c r="I18" i="70"/>
  <c r="H18" i="70"/>
  <c r="I16" i="70"/>
  <c r="H16" i="70"/>
  <c r="H35" i="82"/>
  <c r="E20" i="84"/>
  <c r="F20" i="84"/>
  <c r="G20" i="84"/>
  <c r="E21" i="84"/>
  <c r="F21" i="84"/>
  <c r="G21" i="84"/>
  <c r="D21" i="84"/>
  <c r="D20" i="84"/>
  <c r="AH12" i="39"/>
  <c r="AI12" i="39" s="1"/>
  <c r="AG12" i="39"/>
  <c r="AD12" i="39"/>
  <c r="AG11" i="39"/>
  <c r="M28" i="67"/>
  <c r="L28" i="67"/>
  <c r="M17" i="22"/>
  <c r="K17" i="22"/>
  <c r="M15" i="22"/>
  <c r="K15" i="22"/>
  <c r="L17" i="22"/>
  <c r="L15" i="22"/>
  <c r="E15" i="77"/>
  <c r="E13" i="77"/>
  <c r="E17" i="77"/>
  <c r="J13" i="77"/>
  <c r="J15" i="77"/>
  <c r="J17" i="77"/>
  <c r="O13" i="77"/>
  <c r="O15" i="77"/>
  <c r="O17" i="77"/>
  <c r="T17" i="77"/>
  <c r="S25" i="76"/>
  <c r="S24" i="76"/>
  <c r="S22" i="76"/>
  <c r="S21" i="76"/>
  <c r="S20" i="76"/>
  <c r="S19" i="76"/>
  <c r="S17" i="76"/>
  <c r="S14" i="76"/>
  <c r="S16" i="76" s="1"/>
  <c r="S15" i="76"/>
  <c r="S12" i="76"/>
  <c r="S11" i="76"/>
  <c r="S10" i="76"/>
  <c r="I25" i="76"/>
  <c r="I24" i="76"/>
  <c r="I22" i="76"/>
  <c r="I21" i="76"/>
  <c r="I20" i="76"/>
  <c r="I19" i="76"/>
  <c r="I17" i="76"/>
  <c r="I14" i="76"/>
  <c r="I18" i="76"/>
  <c r="I15" i="76"/>
  <c r="I16" i="76" s="1"/>
  <c r="I12" i="76"/>
  <c r="I11" i="76"/>
  <c r="I10" i="76"/>
  <c r="M12" i="66"/>
  <c r="M11" i="66"/>
  <c r="X27" i="36"/>
  <c r="J11" i="54"/>
  <c r="K11" i="54"/>
  <c r="L18" i="15"/>
  <c r="L16" i="15"/>
  <c r="AG10" i="39"/>
  <c r="AG13" i="39" s="1"/>
  <c r="AG19" i="39" s="1"/>
  <c r="V25" i="28"/>
  <c r="V24" i="28"/>
  <c r="V23" i="28"/>
  <c r="V22" i="28"/>
  <c r="V20" i="28"/>
  <c r="V19" i="28"/>
  <c r="U17" i="28"/>
  <c r="V17" i="28" s="1"/>
  <c r="V16" i="28"/>
  <c r="V15" i="28"/>
  <c r="V14" i="28"/>
  <c r="V13" i="28"/>
  <c r="V12" i="28"/>
  <c r="V11" i="28"/>
  <c r="V10" i="28"/>
  <c r="V9" i="28"/>
  <c r="V27" i="28"/>
  <c r="V29" i="28"/>
  <c r="M15" i="1"/>
  <c r="M16" i="16"/>
  <c r="M15" i="16"/>
  <c r="M13" i="16"/>
  <c r="M12" i="16"/>
  <c r="M11" i="16"/>
  <c r="M10" i="16"/>
  <c r="Q17" i="27"/>
  <c r="Q21" i="26"/>
  <c r="S17" i="77"/>
  <c r="R17" i="77"/>
  <c r="N17" i="77"/>
  <c r="M17" i="77"/>
  <c r="M15" i="77"/>
  <c r="N13" i="77"/>
  <c r="M13" i="77"/>
  <c r="I17" i="77"/>
  <c r="H17" i="77"/>
  <c r="I15" i="77"/>
  <c r="H15" i="77"/>
  <c r="I13" i="77"/>
  <c r="D15" i="77"/>
  <c r="D13" i="77"/>
  <c r="D17" i="77"/>
  <c r="C17" i="77"/>
  <c r="H13" i="77"/>
  <c r="AE10" i="39"/>
  <c r="AE11" i="39"/>
  <c r="AE12" i="39"/>
  <c r="AE13" i="39"/>
  <c r="AD10" i="39"/>
  <c r="AD11" i="39"/>
  <c r="AF11" i="39" s="1"/>
  <c r="AD13" i="39"/>
  <c r="AD19" i="39" s="1"/>
  <c r="AF12" i="39"/>
  <c r="AF10" i="39"/>
  <c r="U30" i="31"/>
  <c r="U22" i="31"/>
  <c r="V21" i="31" s="1"/>
  <c r="L22" i="67"/>
  <c r="AF15" i="39"/>
  <c r="V20" i="33"/>
  <c r="V19" i="33"/>
  <c r="V18" i="33"/>
  <c r="V17" i="33"/>
  <c r="V14" i="33"/>
  <c r="V13" i="33"/>
  <c r="V12" i="33"/>
  <c r="V11" i="33"/>
  <c r="V10" i="33"/>
  <c r="V9" i="33"/>
  <c r="T26" i="33"/>
  <c r="V12" i="31"/>
  <c r="V11" i="31"/>
  <c r="V10" i="31"/>
  <c r="V9" i="31"/>
  <c r="S30" i="31"/>
  <c r="S22" i="31"/>
  <c r="T29" i="31"/>
  <c r="T22" i="31"/>
  <c r="T17" i="31"/>
  <c r="S13" i="26"/>
  <c r="T13" i="26" s="1"/>
  <c r="T12" i="26"/>
  <c r="T11" i="26"/>
  <c r="T10" i="26"/>
  <c r="T9" i="26"/>
  <c r="R9" i="25"/>
  <c r="T29" i="28"/>
  <c r="T27" i="28"/>
  <c r="T25" i="28"/>
  <c r="T24" i="28"/>
  <c r="T23" i="28"/>
  <c r="T22" i="28"/>
  <c r="T20" i="28"/>
  <c r="T19" i="28"/>
  <c r="S17" i="28"/>
  <c r="T17" i="28" s="1"/>
  <c r="T16" i="28"/>
  <c r="T15" i="28"/>
  <c r="T14" i="28"/>
  <c r="T13" i="28"/>
  <c r="T12" i="28"/>
  <c r="T11" i="28"/>
  <c r="T10" i="28"/>
  <c r="T9" i="28"/>
  <c r="H35" i="84"/>
  <c r="H35" i="83"/>
  <c r="H32" i="82"/>
  <c r="L18" i="24"/>
  <c r="L10" i="24"/>
  <c r="L12" i="24"/>
  <c r="L13" i="24"/>
  <c r="L14" i="24"/>
  <c r="L25" i="23"/>
  <c r="L24" i="23"/>
  <c r="L23" i="23"/>
  <c r="L21" i="23"/>
  <c r="L10" i="23"/>
  <c r="L11" i="23"/>
  <c r="R25" i="76"/>
  <c r="R24" i="76"/>
  <c r="R22" i="76"/>
  <c r="R21" i="76"/>
  <c r="R20" i="76"/>
  <c r="R19" i="76"/>
  <c r="R17" i="76"/>
  <c r="R14" i="76"/>
  <c r="R15" i="76"/>
  <c r="R16" i="76"/>
  <c r="R12" i="76"/>
  <c r="R11" i="76"/>
  <c r="R10" i="76"/>
  <c r="H25" i="76"/>
  <c r="H24" i="76"/>
  <c r="H22" i="76"/>
  <c r="H21" i="76"/>
  <c r="H20" i="76"/>
  <c r="H19" i="76"/>
  <c r="H17" i="76"/>
  <c r="H14" i="76"/>
  <c r="H16" i="76" s="1"/>
  <c r="H18" i="76"/>
  <c r="H15" i="76"/>
  <c r="H12" i="76"/>
  <c r="H11" i="76"/>
  <c r="H10" i="76"/>
  <c r="L16" i="16"/>
  <c r="L15" i="16"/>
  <c r="L13" i="16"/>
  <c r="L12" i="16"/>
  <c r="L11" i="16"/>
  <c r="L10" i="16"/>
  <c r="C18" i="65"/>
  <c r="C14" i="65"/>
  <c r="C16" i="65"/>
  <c r="D15" i="65"/>
  <c r="E15" i="65" s="1"/>
  <c r="D16" i="65"/>
  <c r="E16" i="65"/>
  <c r="Q22" i="31"/>
  <c r="I21" i="73"/>
  <c r="I13" i="73"/>
  <c r="H16" i="71"/>
  <c r="H12" i="71"/>
  <c r="R21" i="72"/>
  <c r="R13" i="72"/>
  <c r="H21" i="72"/>
  <c r="H13" i="72"/>
  <c r="M21" i="73"/>
  <c r="M13" i="73"/>
  <c r="K21" i="73"/>
  <c r="K13" i="73"/>
  <c r="V29" i="34"/>
  <c r="V28" i="34"/>
  <c r="L12" i="66"/>
  <c r="L11" i="66"/>
  <c r="V27" i="36"/>
  <c r="U21" i="36"/>
  <c r="U24" i="36" s="1"/>
  <c r="U26" i="36" s="1"/>
  <c r="U22" i="36"/>
  <c r="U10" i="36"/>
  <c r="U11" i="36"/>
  <c r="V9" i="36"/>
  <c r="V11" i="36" s="1"/>
  <c r="V10" i="36"/>
  <c r="J31" i="61"/>
  <c r="J17" i="61"/>
  <c r="J11" i="61"/>
  <c r="J10" i="61"/>
  <c r="J9" i="61"/>
  <c r="L15" i="1"/>
  <c r="K15" i="1"/>
  <c r="S24" i="36"/>
  <c r="S26" i="36"/>
  <c r="T21" i="36" s="1"/>
  <c r="J22" i="23"/>
  <c r="J16" i="23"/>
  <c r="K15" i="23"/>
  <c r="K16" i="23" s="1"/>
  <c r="K21" i="23" s="1"/>
  <c r="J15" i="23"/>
  <c r="K10" i="23"/>
  <c r="K11" i="23" s="1"/>
  <c r="J10" i="23"/>
  <c r="J11" i="23" s="1"/>
  <c r="K18" i="67"/>
  <c r="AB10" i="39" s="1"/>
  <c r="K11" i="67"/>
  <c r="K10" i="67" s="1"/>
  <c r="K22" i="23"/>
  <c r="K25" i="23"/>
  <c r="K24" i="23"/>
  <c r="K23" i="22"/>
  <c r="J23" i="22"/>
  <c r="K13" i="22"/>
  <c r="K18" i="24"/>
  <c r="K10" i="24"/>
  <c r="K16" i="24" s="1"/>
  <c r="K12" i="24"/>
  <c r="K13" i="24"/>
  <c r="K14" i="24"/>
  <c r="J10" i="24"/>
  <c r="J12" i="24"/>
  <c r="J13" i="24"/>
  <c r="J15" i="15"/>
  <c r="J14" i="24" s="1"/>
  <c r="I13" i="24"/>
  <c r="K23" i="23"/>
  <c r="J21" i="23"/>
  <c r="J23" i="23"/>
  <c r="I12" i="15"/>
  <c r="J12" i="15"/>
  <c r="P12" i="76" s="1"/>
  <c r="I15" i="22"/>
  <c r="J15" i="22"/>
  <c r="H21" i="67"/>
  <c r="I21" i="67"/>
  <c r="J21" i="67"/>
  <c r="K21" i="67"/>
  <c r="J18" i="67"/>
  <c r="J20" i="67" s="1"/>
  <c r="R29" i="27"/>
  <c r="R27" i="27"/>
  <c r="R25" i="27"/>
  <c r="R24" i="27"/>
  <c r="R23" i="27"/>
  <c r="R22" i="27"/>
  <c r="R20" i="27"/>
  <c r="R19" i="27"/>
  <c r="R17" i="27"/>
  <c r="R16" i="27"/>
  <c r="R15" i="27"/>
  <c r="R14" i="27"/>
  <c r="R13" i="27"/>
  <c r="R12" i="27"/>
  <c r="R11" i="27"/>
  <c r="R10" i="27"/>
  <c r="R9" i="27"/>
  <c r="Q13" i="25"/>
  <c r="R20" i="25"/>
  <c r="R19" i="25"/>
  <c r="R18" i="25"/>
  <c r="R17" i="25"/>
  <c r="R12" i="25"/>
  <c r="R11" i="25"/>
  <c r="R10" i="25"/>
  <c r="Q25" i="76"/>
  <c r="Q24" i="76"/>
  <c r="Q22" i="76"/>
  <c r="Q21" i="76"/>
  <c r="Q20" i="76"/>
  <c r="Q19" i="76"/>
  <c r="Q17" i="76"/>
  <c r="Q14" i="76"/>
  <c r="Q15" i="76"/>
  <c r="Q16" i="76"/>
  <c r="Q12" i="76"/>
  <c r="Q11" i="76"/>
  <c r="Q10" i="76"/>
  <c r="P25" i="76"/>
  <c r="P24" i="76"/>
  <c r="P22" i="76"/>
  <c r="P21" i="76"/>
  <c r="P20" i="76"/>
  <c r="P19" i="76"/>
  <c r="P17" i="76"/>
  <c r="P14" i="76"/>
  <c r="P18" i="76" s="1"/>
  <c r="P11" i="76"/>
  <c r="P10" i="76"/>
  <c r="G25" i="76"/>
  <c r="G24" i="76"/>
  <c r="G22" i="76"/>
  <c r="G21" i="76"/>
  <c r="G20" i="76"/>
  <c r="G19" i="76"/>
  <c r="G17" i="76"/>
  <c r="G14" i="76"/>
  <c r="G18" i="76"/>
  <c r="G15" i="76"/>
  <c r="G12" i="76"/>
  <c r="G11" i="76"/>
  <c r="G10" i="76"/>
  <c r="F25" i="76"/>
  <c r="F24" i="76"/>
  <c r="F22" i="76"/>
  <c r="F21" i="76"/>
  <c r="F20" i="76"/>
  <c r="F19" i="76"/>
  <c r="F17" i="76"/>
  <c r="F18" i="76" s="1"/>
  <c r="F15" i="76"/>
  <c r="F16" i="76" s="1"/>
  <c r="F14" i="76"/>
  <c r="F11" i="76"/>
  <c r="F10" i="76"/>
  <c r="K16" i="16"/>
  <c r="K15" i="16"/>
  <c r="K13" i="16"/>
  <c r="K12" i="16"/>
  <c r="K11" i="16"/>
  <c r="K10" i="16"/>
  <c r="K18" i="15"/>
  <c r="K16" i="15"/>
  <c r="S20" i="33"/>
  <c r="K22" i="67"/>
  <c r="Q13" i="26"/>
  <c r="R13" i="26" s="1"/>
  <c r="Q29" i="28"/>
  <c r="R20" i="26" s="1"/>
  <c r="R17" i="26"/>
  <c r="R9" i="26"/>
  <c r="R23" i="28"/>
  <c r="Q17" i="28"/>
  <c r="R16" i="28"/>
  <c r="R11" i="28"/>
  <c r="O29" i="28"/>
  <c r="H31" i="82"/>
  <c r="H34" i="83"/>
  <c r="H34" i="84"/>
  <c r="K13" i="67"/>
  <c r="J13" i="67"/>
  <c r="AB11" i="39"/>
  <c r="K10" i="66"/>
  <c r="AB12" i="39"/>
  <c r="AC12" i="39" s="1"/>
  <c r="AA10" i="39"/>
  <c r="AA11" i="39"/>
  <c r="K12" i="66"/>
  <c r="I12" i="66"/>
  <c r="J10" i="66"/>
  <c r="J12" i="66" s="1"/>
  <c r="AC11" i="39"/>
  <c r="X11" i="39"/>
  <c r="X10" i="39"/>
  <c r="X13" i="39" s="1"/>
  <c r="X19" i="39" s="1"/>
  <c r="K29" i="67"/>
  <c r="T34" i="34"/>
  <c r="I29" i="67"/>
  <c r="I31" i="61"/>
  <c r="I17" i="61"/>
  <c r="AC15" i="39"/>
  <c r="G10" i="75"/>
  <c r="Q21" i="72"/>
  <c r="Q13" i="72"/>
  <c r="G21" i="72"/>
  <c r="F21" i="72"/>
  <c r="G13" i="72"/>
  <c r="F13" i="72"/>
  <c r="G21" i="71"/>
  <c r="G16" i="71"/>
  <c r="G12" i="71"/>
  <c r="Q23" i="70"/>
  <c r="Q18" i="70"/>
  <c r="P18" i="70"/>
  <c r="Q15" i="70"/>
  <c r="Q16" i="70"/>
  <c r="P15" i="70"/>
  <c r="P16" i="70" s="1"/>
  <c r="G23" i="70"/>
  <c r="G18" i="70"/>
  <c r="F18" i="70"/>
  <c r="G15" i="70"/>
  <c r="G16" i="70" s="1"/>
  <c r="F15" i="70"/>
  <c r="F16" i="70"/>
  <c r="T27" i="36"/>
  <c r="T23" i="36"/>
  <c r="S10" i="36"/>
  <c r="K11" i="66" s="1"/>
  <c r="T20" i="33"/>
  <c r="T19" i="33"/>
  <c r="T18" i="33"/>
  <c r="T17" i="33"/>
  <c r="T14" i="33"/>
  <c r="T13" i="33"/>
  <c r="T12" i="33"/>
  <c r="T11" i="33"/>
  <c r="T10" i="33"/>
  <c r="T9" i="33"/>
  <c r="S12" i="31"/>
  <c r="V10" i="39"/>
  <c r="W10" i="39"/>
  <c r="Y10" i="39"/>
  <c r="Z10" i="39" s="1"/>
  <c r="V11" i="39"/>
  <c r="W11" i="39"/>
  <c r="Y11" i="39"/>
  <c r="Z11" i="39" s="1"/>
  <c r="V12" i="39"/>
  <c r="W12" i="39"/>
  <c r="Y12" i="39"/>
  <c r="Z12" i="39" s="1"/>
  <c r="R13" i="39"/>
  <c r="U13" i="39"/>
  <c r="U19" i="39" s="1"/>
  <c r="V13" i="39"/>
  <c r="W13" i="39" s="1"/>
  <c r="H33" i="83"/>
  <c r="H30" i="82"/>
  <c r="H29" i="82"/>
  <c r="H28" i="82"/>
  <c r="I18" i="16"/>
  <c r="J18" i="24"/>
  <c r="J13" i="22"/>
  <c r="J16" i="16"/>
  <c r="J15" i="16"/>
  <c r="J13" i="16"/>
  <c r="J11" i="16"/>
  <c r="J10" i="16"/>
  <c r="J18" i="15"/>
  <c r="J11" i="67"/>
  <c r="I10" i="67"/>
  <c r="H10" i="67"/>
  <c r="G10" i="67"/>
  <c r="F10" i="67"/>
  <c r="E10" i="67"/>
  <c r="D10" i="67"/>
  <c r="C10" i="67"/>
  <c r="R20" i="33"/>
  <c r="R19" i="33"/>
  <c r="R18" i="33"/>
  <c r="R17" i="33"/>
  <c r="R14" i="33"/>
  <c r="R13" i="33"/>
  <c r="R12" i="33"/>
  <c r="R11" i="33"/>
  <c r="R10" i="33"/>
  <c r="R9" i="33"/>
  <c r="P26" i="33"/>
  <c r="P20" i="33"/>
  <c r="P19" i="33"/>
  <c r="P18" i="33"/>
  <c r="P17" i="33"/>
  <c r="P14" i="33"/>
  <c r="P13" i="33"/>
  <c r="P12" i="33"/>
  <c r="P11" i="33"/>
  <c r="P10" i="33"/>
  <c r="P9" i="33"/>
  <c r="P29" i="31"/>
  <c r="P30" i="31"/>
  <c r="P28" i="31"/>
  <c r="P27" i="31"/>
  <c r="P22" i="31"/>
  <c r="P21" i="31"/>
  <c r="P20" i="31"/>
  <c r="P19" i="31"/>
  <c r="P18" i="31"/>
  <c r="P17" i="31"/>
  <c r="R12" i="31"/>
  <c r="R11" i="31"/>
  <c r="R10" i="31"/>
  <c r="R9" i="31"/>
  <c r="P12" i="31"/>
  <c r="P11" i="31"/>
  <c r="P10" i="31"/>
  <c r="P9" i="31"/>
  <c r="J29" i="67"/>
  <c r="R34" i="34" s="1"/>
  <c r="R21" i="34"/>
  <c r="R18" i="34"/>
  <c r="R17" i="34"/>
  <c r="R27" i="36"/>
  <c r="J11" i="66"/>
  <c r="P29" i="27"/>
  <c r="P27" i="27"/>
  <c r="P25" i="27"/>
  <c r="P24" i="27"/>
  <c r="P23" i="27"/>
  <c r="P22" i="27"/>
  <c r="P20" i="27"/>
  <c r="P19" i="27"/>
  <c r="O17" i="27"/>
  <c r="P17" i="27" s="1"/>
  <c r="P16" i="27"/>
  <c r="P15" i="27"/>
  <c r="P14" i="27"/>
  <c r="P13" i="27"/>
  <c r="P12" i="27"/>
  <c r="P11" i="27"/>
  <c r="P10" i="27"/>
  <c r="P9" i="27"/>
  <c r="P27" i="28"/>
  <c r="P25" i="28"/>
  <c r="P24" i="28"/>
  <c r="P20" i="28"/>
  <c r="P19" i="28"/>
  <c r="O17" i="28"/>
  <c r="P16" i="28"/>
  <c r="P15" i="28"/>
  <c r="P13" i="28"/>
  <c r="P11" i="28"/>
  <c r="P9" i="28"/>
  <c r="O13" i="26"/>
  <c r="O22" i="26" s="1"/>
  <c r="P19" i="26"/>
  <c r="P12" i="26"/>
  <c r="P10" i="26"/>
  <c r="H30" i="84"/>
  <c r="H32" i="83"/>
  <c r="H31" i="83"/>
  <c r="H30" i="83"/>
  <c r="H29" i="83"/>
  <c r="H28" i="83"/>
  <c r="O13" i="25"/>
  <c r="O22" i="25" s="1"/>
  <c r="P19" i="25"/>
  <c r="P18" i="25"/>
  <c r="P17" i="25"/>
  <c r="P10" i="25"/>
  <c r="P13" i="25"/>
  <c r="P12" i="25"/>
  <c r="P11" i="25"/>
  <c r="P9" i="25"/>
  <c r="J22" i="67"/>
  <c r="J13" i="1"/>
  <c r="J15" i="1"/>
  <c r="I13" i="1"/>
  <c r="I15" i="1" s="1"/>
  <c r="H31" i="61"/>
  <c r="R26" i="33"/>
  <c r="O29" i="31"/>
  <c r="R17" i="36"/>
  <c r="R16" i="36"/>
  <c r="R15" i="36"/>
  <c r="R21" i="36"/>
  <c r="R22" i="36"/>
  <c r="R23" i="36"/>
  <c r="R24" i="36"/>
  <c r="R10" i="36"/>
  <c r="R9" i="36"/>
  <c r="R11" i="36" s="1"/>
  <c r="Z18" i="39"/>
  <c r="Z17" i="39"/>
  <c r="Z16" i="39"/>
  <c r="Z15" i="39"/>
  <c r="G13" i="73"/>
  <c r="G21" i="73"/>
  <c r="G23" i="73"/>
  <c r="H10" i="73"/>
  <c r="H12" i="73"/>
  <c r="H17" i="73"/>
  <c r="H19" i="73"/>
  <c r="H20" i="73"/>
  <c r="H9" i="73"/>
  <c r="E13" i="73"/>
  <c r="E21" i="73"/>
  <c r="C13" i="73"/>
  <c r="C21" i="73"/>
  <c r="C23" i="73"/>
  <c r="D18" i="73"/>
  <c r="D9" i="73"/>
  <c r="H13" i="1"/>
  <c r="H14" i="1"/>
  <c r="H15" i="1"/>
  <c r="W18" i="39"/>
  <c r="W17" i="39"/>
  <c r="W16" i="39"/>
  <c r="W15" i="39"/>
  <c r="E15" i="75"/>
  <c r="D15" i="75"/>
  <c r="C15" i="75"/>
  <c r="C12" i="71"/>
  <c r="D12" i="71"/>
  <c r="E12" i="71"/>
  <c r="C13" i="72"/>
  <c r="M13" i="72"/>
  <c r="D13" i="72"/>
  <c r="N13" i="72"/>
  <c r="E13" i="72"/>
  <c r="O13" i="72"/>
  <c r="C21" i="72"/>
  <c r="M21" i="72"/>
  <c r="D21" i="72"/>
  <c r="N21" i="72"/>
  <c r="E21" i="72"/>
  <c r="O21" i="72"/>
  <c r="G31" i="61"/>
  <c r="S19" i="39"/>
  <c r="R19" i="39"/>
  <c r="T19" i="39"/>
  <c r="G14" i="1"/>
  <c r="R30" i="31"/>
  <c r="R29" i="31"/>
  <c r="R28" i="31"/>
  <c r="R27" i="31"/>
  <c r="R22" i="31"/>
  <c r="R21" i="31"/>
  <c r="R20" i="31"/>
  <c r="R19" i="31"/>
  <c r="R18" i="31"/>
  <c r="R17" i="31"/>
  <c r="G14" i="75"/>
  <c r="P22" i="26" l="1"/>
  <c r="O21" i="26"/>
  <c r="P21" i="26" s="1"/>
  <c r="O21" i="25"/>
  <c r="P21" i="25" s="1"/>
  <c r="P22" i="25"/>
  <c r="V22" i="36"/>
  <c r="V23" i="36"/>
  <c r="J21" i="73"/>
  <c r="D17" i="73"/>
  <c r="D10" i="73"/>
  <c r="X11" i="34"/>
  <c r="X10" i="34"/>
  <c r="X13" i="34"/>
  <c r="X12" i="34"/>
  <c r="Z9" i="36"/>
  <c r="Z10" i="36"/>
  <c r="D21" i="73"/>
  <c r="R12" i="28"/>
  <c r="R24" i="28"/>
  <c r="S11" i="36"/>
  <c r="T9" i="36" s="1"/>
  <c r="K23" i="73"/>
  <c r="I23" i="73"/>
  <c r="D18" i="65"/>
  <c r="C17" i="65"/>
  <c r="V17" i="31"/>
  <c r="W22" i="25"/>
  <c r="X22" i="25" s="1"/>
  <c r="X13" i="25"/>
  <c r="D12" i="73"/>
  <c r="H11" i="73"/>
  <c r="H18" i="73"/>
  <c r="H23" i="73"/>
  <c r="J16" i="15"/>
  <c r="J18" i="16"/>
  <c r="Y13" i="39"/>
  <c r="P29" i="28"/>
  <c r="P23" i="28"/>
  <c r="P14" i="28"/>
  <c r="P10" i="28"/>
  <c r="P18" i="26"/>
  <c r="P11" i="26"/>
  <c r="R14" i="28"/>
  <c r="R25" i="28"/>
  <c r="R12" i="26"/>
  <c r="F12" i="76"/>
  <c r="S18" i="76"/>
  <c r="R22" i="26"/>
  <c r="R18" i="26"/>
  <c r="R11" i="26"/>
  <c r="R27" i="28"/>
  <c r="R22" i="28"/>
  <c r="R13" i="28"/>
  <c r="R9" i="28"/>
  <c r="Q22" i="25"/>
  <c r="R13" i="25"/>
  <c r="M23" i="73"/>
  <c r="N21" i="73" s="1"/>
  <c r="D14" i="65"/>
  <c r="E14" i="65" s="1"/>
  <c r="V28" i="31"/>
  <c r="V20" i="31"/>
  <c r="V27" i="31"/>
  <c r="V19" i="31"/>
  <c r="V30" i="31"/>
  <c r="V22" i="31"/>
  <c r="V18" i="31"/>
  <c r="V29" i="31"/>
  <c r="D11" i="73"/>
  <c r="D19" i="73"/>
  <c r="E23" i="73"/>
  <c r="F21" i="73" s="1"/>
  <c r="F13" i="73"/>
  <c r="J10" i="67"/>
  <c r="R17" i="28"/>
  <c r="R10" i="26"/>
  <c r="R19" i="26"/>
  <c r="P15" i="76"/>
  <c r="P16" i="76" s="1"/>
  <c r="AB13" i="39"/>
  <c r="AC10" i="39"/>
  <c r="V21" i="36"/>
  <c r="V24" i="36" s="1"/>
  <c r="V26" i="36" s="1"/>
  <c r="L21" i="67"/>
  <c r="Q21" i="73"/>
  <c r="D20" i="73"/>
  <c r="P13" i="26"/>
  <c r="J12" i="16"/>
  <c r="T10" i="36"/>
  <c r="R19" i="28"/>
  <c r="V19" i="39"/>
  <c r="W19" i="39" s="1"/>
  <c r="D13" i="73"/>
  <c r="D23" i="73"/>
  <c r="H21" i="73"/>
  <c r="H13" i="73"/>
  <c r="R26" i="36"/>
  <c r="P9" i="26"/>
  <c r="P17" i="26"/>
  <c r="P12" i="28"/>
  <c r="P17" i="28"/>
  <c r="P22" i="28"/>
  <c r="T12" i="31"/>
  <c r="T11" i="31"/>
  <c r="T9" i="31"/>
  <c r="T22" i="36"/>
  <c r="T24" i="36" s="1"/>
  <c r="T26" i="36" s="1"/>
  <c r="K20" i="67"/>
  <c r="AA13" i="39"/>
  <c r="AA19" i="39" s="1"/>
  <c r="R10" i="28"/>
  <c r="R15" i="28"/>
  <c r="R20" i="28"/>
  <c r="R29" i="28"/>
  <c r="R21" i="26"/>
  <c r="G16" i="76"/>
  <c r="Q18" i="76"/>
  <c r="J16" i="24"/>
  <c r="T10" i="31"/>
  <c r="U16" i="76"/>
  <c r="U18" i="76"/>
  <c r="Z13" i="34"/>
  <c r="Z9" i="34"/>
  <c r="Z12" i="34"/>
  <c r="Z11" i="34"/>
  <c r="X17" i="36"/>
  <c r="X22" i="36"/>
  <c r="X16" i="36"/>
  <c r="X23" i="36"/>
  <c r="X15" i="36"/>
  <c r="V18" i="34"/>
  <c r="V31" i="34"/>
  <c r="V17" i="34"/>
  <c r="Z17" i="34"/>
  <c r="Z26" i="34"/>
  <c r="Z27" i="34"/>
  <c r="Z31" i="34"/>
  <c r="Z28" i="34"/>
  <c r="T18" i="76"/>
  <c r="T28" i="31"/>
  <c r="T20" i="31"/>
  <c r="T27" i="31"/>
  <c r="T19" i="31"/>
  <c r="T30" i="31"/>
  <c r="V26" i="34"/>
  <c r="L16" i="24"/>
  <c r="T18" i="31"/>
  <c r="T12" i="76"/>
  <c r="J12" i="76"/>
  <c r="AK13" i="39"/>
  <c r="AL10" i="39"/>
  <c r="AH10" i="39"/>
  <c r="M11" i="67"/>
  <c r="M10" i="67" s="1"/>
  <c r="M20" i="67"/>
  <c r="X26" i="33" s="1"/>
  <c r="O16" i="24"/>
  <c r="V13" i="34"/>
  <c r="V9" i="34"/>
  <c r="V12" i="34"/>
  <c r="V11" i="34"/>
  <c r="AB9" i="36"/>
  <c r="AB11" i="36" s="1"/>
  <c r="AB30" i="31"/>
  <c r="AB22" i="31"/>
  <c r="AB18" i="31"/>
  <c r="O21" i="67"/>
  <c r="AB29" i="31"/>
  <c r="AB21" i="31"/>
  <c r="AB17" i="31"/>
  <c r="AB28" i="31"/>
  <c r="AB20" i="31"/>
  <c r="V21" i="34"/>
  <c r="Z21" i="34"/>
  <c r="V27" i="34"/>
  <c r="V30" i="34" s="1"/>
  <c r="V33" i="34" s="1"/>
  <c r="R18" i="76"/>
  <c r="T21" i="31"/>
  <c r="AE19" i="39"/>
  <c r="AF19" i="39" s="1"/>
  <c r="AF13" i="39"/>
  <c r="X21" i="36"/>
  <c r="X24" i="36" s="1"/>
  <c r="AH11" i="39"/>
  <c r="AI11" i="39" s="1"/>
  <c r="X20" i="31"/>
  <c r="X30" i="31"/>
  <c r="M21" i="67"/>
  <c r="X19" i="31"/>
  <c r="X29" i="31"/>
  <c r="X22" i="31"/>
  <c r="X18" i="31"/>
  <c r="X27" i="31"/>
  <c r="Z24" i="36"/>
  <c r="Z26" i="36" s="1"/>
  <c r="N16" i="24"/>
  <c r="AB11" i="34"/>
  <c r="AB10" i="34"/>
  <c r="AB13" i="34"/>
  <c r="AB9" i="34"/>
  <c r="R10" i="34"/>
  <c r="R9" i="34"/>
  <c r="R11" i="34"/>
  <c r="R12" i="34"/>
  <c r="AB18" i="34"/>
  <c r="AB33" i="34"/>
  <c r="AB27" i="34"/>
  <c r="AB17" i="34"/>
  <c r="AB30" i="34"/>
  <c r="AB26" i="34"/>
  <c r="AB31" i="34"/>
  <c r="AB29" i="34"/>
  <c r="R28" i="34"/>
  <c r="R26" i="34"/>
  <c r="R29" i="34"/>
  <c r="R33" i="34"/>
  <c r="R30" i="34"/>
  <c r="X9" i="36"/>
  <c r="X11" i="36" s="1"/>
  <c r="X10" i="36"/>
  <c r="S13" i="73"/>
  <c r="AM13" i="39"/>
  <c r="AO11" i="39"/>
  <c r="S33" i="34"/>
  <c r="W33" i="34"/>
  <c r="X9" i="34"/>
  <c r="AB12" i="31"/>
  <c r="AB20" i="33"/>
  <c r="P9" i="73"/>
  <c r="P13" i="73"/>
  <c r="P20" i="73"/>
  <c r="AB9" i="31"/>
  <c r="P10" i="73"/>
  <c r="P17" i="73"/>
  <c r="X29" i="34" l="1"/>
  <c r="X28" i="34"/>
  <c r="X31" i="34"/>
  <c r="X18" i="34"/>
  <c r="X27" i="34"/>
  <c r="X17" i="34"/>
  <c r="X26" i="34"/>
  <c r="L20" i="73"/>
  <c r="L13" i="73"/>
  <c r="L9" i="73"/>
  <c r="L17" i="73"/>
  <c r="L10" i="73"/>
  <c r="L23" i="73"/>
  <c r="L11" i="73"/>
  <c r="L19" i="73"/>
  <c r="L18" i="73"/>
  <c r="L12" i="73"/>
  <c r="T18" i="34"/>
  <c r="T17" i="34"/>
  <c r="T31" i="34"/>
  <c r="T29" i="34"/>
  <c r="T27" i="34"/>
  <c r="T28" i="34"/>
  <c r="T26" i="34"/>
  <c r="T30" i="34" s="1"/>
  <c r="T33" i="34" s="1"/>
  <c r="T13" i="73"/>
  <c r="S23" i="73"/>
  <c r="D17" i="65"/>
  <c r="E18" i="65"/>
  <c r="T11" i="36"/>
  <c r="X21" i="34"/>
  <c r="Z11" i="36"/>
  <c r="AK19" i="39"/>
  <c r="AL19" i="39" s="1"/>
  <c r="AL13" i="39"/>
  <c r="N17" i="73"/>
  <c r="N10" i="73"/>
  <c r="N18" i="73"/>
  <c r="N11" i="73"/>
  <c r="N19" i="73"/>
  <c r="N12" i="73"/>
  <c r="N9" i="73"/>
  <c r="N23" i="73"/>
  <c r="N13" i="73"/>
  <c r="N20" i="73"/>
  <c r="E17" i="65"/>
  <c r="AI10" i="39"/>
  <c r="AH13" i="39"/>
  <c r="F20" i="73"/>
  <c r="F10" i="73"/>
  <c r="F18" i="73"/>
  <c r="F9" i="73"/>
  <c r="F11" i="73"/>
  <c r="F23" i="73"/>
  <c r="F19" i="73"/>
  <c r="F12" i="73"/>
  <c r="F17" i="73"/>
  <c r="Y19" i="39"/>
  <c r="Z19" i="39" s="1"/>
  <c r="Z13" i="39"/>
  <c r="J19" i="73"/>
  <c r="J12" i="73"/>
  <c r="J20" i="73"/>
  <c r="J13" i="73"/>
  <c r="J9" i="73"/>
  <c r="J17" i="73"/>
  <c r="J18" i="73"/>
  <c r="J23" i="73"/>
  <c r="J11" i="73"/>
  <c r="J10" i="73"/>
  <c r="T21" i="34"/>
  <c r="X26" i="36"/>
  <c r="AM19" i="39"/>
  <c r="AO19" i="39" s="1"/>
  <c r="AO13" i="39"/>
  <c r="Z30" i="34"/>
  <c r="Z33" i="34" s="1"/>
  <c r="Q23" i="73"/>
  <c r="R21" i="73"/>
  <c r="AC13" i="39"/>
  <c r="AB19" i="39"/>
  <c r="AC19" i="39" s="1"/>
  <c r="R22" i="25"/>
  <c r="Q21" i="25"/>
  <c r="R21" i="25" s="1"/>
  <c r="L21" i="73"/>
  <c r="AH19" i="39" l="1"/>
  <c r="AI19" i="39" s="1"/>
  <c r="AI13" i="39"/>
  <c r="R19" i="73"/>
  <c r="R12" i="73"/>
  <c r="R23" i="73"/>
  <c r="R18" i="73"/>
  <c r="R11" i="73"/>
  <c r="R17" i="73"/>
  <c r="R10" i="73"/>
  <c r="R9" i="73"/>
  <c r="R13" i="73"/>
  <c r="R20" i="73"/>
  <c r="T23" i="73"/>
  <c r="T18" i="73"/>
  <c r="T11" i="73"/>
  <c r="T21" i="73"/>
  <c r="T17" i="73"/>
  <c r="T20" i="73"/>
  <c r="T12" i="73"/>
  <c r="T19" i="73"/>
  <c r="T10" i="73"/>
  <c r="T9" i="73"/>
  <c r="X30" i="34"/>
  <c r="X33" i="34" s="1"/>
</calcChain>
</file>

<file path=xl/sharedStrings.xml><?xml version="1.0" encoding="utf-8"?>
<sst xmlns="http://schemas.openxmlformats.org/spreadsheetml/2006/main" count="1943" uniqueCount="669">
  <si>
    <t>produkcja+hurt</t>
  </si>
  <si>
    <t>detal</t>
  </si>
  <si>
    <t>pozostałe</t>
  </si>
  <si>
    <t>Reuter 'ticker':</t>
  </si>
  <si>
    <t>Bloomberg 'ticker':</t>
  </si>
  <si>
    <t>PKNAs.WA</t>
  </si>
  <si>
    <t>PKN WA</t>
  </si>
  <si>
    <t>POKDq.L</t>
  </si>
  <si>
    <t>Pozostałe</t>
  </si>
  <si>
    <t>ORLEN Gaz Sp. z o.o.</t>
  </si>
  <si>
    <t>Razem</t>
  </si>
  <si>
    <t>Spis treści</t>
  </si>
  <si>
    <t>Dane rynkowe</t>
  </si>
  <si>
    <t>CoDo</t>
  </si>
  <si>
    <t>DoDo</t>
  </si>
  <si>
    <t>Stacje przyhipermarketowe</t>
  </si>
  <si>
    <t>Struktura własnościowa stacji</t>
  </si>
  <si>
    <t>Struktura w podziale na marki</t>
  </si>
  <si>
    <t>mln PLN</t>
  </si>
  <si>
    <t>Aktywa</t>
  </si>
  <si>
    <t>Kapitał własny</t>
  </si>
  <si>
    <t>Przychody</t>
  </si>
  <si>
    <t>EBITDA</t>
  </si>
  <si>
    <t>Marża EBITDA</t>
  </si>
  <si>
    <t>EBIT</t>
  </si>
  <si>
    <t>Marża EBIT</t>
  </si>
  <si>
    <t>Podatek</t>
  </si>
  <si>
    <t>Operacyjne przepływy pieniężne netto</t>
  </si>
  <si>
    <t>Wskaźniki</t>
  </si>
  <si>
    <t>PLN</t>
  </si>
  <si>
    <t>Zysk na akcję</t>
  </si>
  <si>
    <t>EBIT na akcję</t>
  </si>
  <si>
    <t>EBITDA na akcję</t>
  </si>
  <si>
    <t xml:space="preserve">CF z działalności operacyjnej na akcję </t>
  </si>
  <si>
    <t>Aktywa na akcję</t>
  </si>
  <si>
    <t>Kapitał własny na akcję</t>
  </si>
  <si>
    <t>Wybrane dane operacyjne</t>
  </si>
  <si>
    <t>tys. ton</t>
  </si>
  <si>
    <t>Rafineria w Płocku</t>
  </si>
  <si>
    <t>Zainstalowana roczna zdolność przerobu ropy</t>
  </si>
  <si>
    <t>Przerób ropy naftowej</t>
  </si>
  <si>
    <t>Przerób innych surowców zasilających</t>
  </si>
  <si>
    <t>Wykorzystanie mocy przerobowej ropy</t>
  </si>
  <si>
    <t>Produkcja wyrobów rafineryjnych</t>
  </si>
  <si>
    <t>Produkcja petrochemikaliów</t>
  </si>
  <si>
    <t>Wykorzystanie mocy przerobowej</t>
  </si>
  <si>
    <t>Sprzedaż benzyn</t>
  </si>
  <si>
    <t>Sprzedaż detaliczna</t>
  </si>
  <si>
    <t>Sprzedaż hurtowa</t>
  </si>
  <si>
    <t>Sprzedaż olejów napędowych</t>
  </si>
  <si>
    <t>Liczba pracowników PKN ORLEN SA</t>
  </si>
  <si>
    <t>Pracownicy w podziale na segmenty</t>
  </si>
  <si>
    <t>PKN ORLEN</t>
  </si>
  <si>
    <t>SPÓŁKI</t>
  </si>
  <si>
    <t>Rafineria</t>
  </si>
  <si>
    <t>Detal</t>
  </si>
  <si>
    <t>Skarb Państwa</t>
  </si>
  <si>
    <r>
      <t xml:space="preserve">Dług netto </t>
    </r>
    <r>
      <rPr>
        <vertAlign val="superscript"/>
        <sz val="10"/>
        <rFont val="Arial"/>
        <family val="2"/>
        <charset val="238"/>
      </rPr>
      <t>(1)</t>
    </r>
  </si>
  <si>
    <t>Bilans</t>
  </si>
  <si>
    <t>Majątek trwały razem</t>
  </si>
  <si>
    <t>Zapasy</t>
  </si>
  <si>
    <t>Należności</t>
  </si>
  <si>
    <t>Aktywa razem</t>
  </si>
  <si>
    <t>Kapitał akcjonariuszy mniejszościowych</t>
  </si>
  <si>
    <t xml:space="preserve">Kredyty i pożyczki </t>
  </si>
  <si>
    <t xml:space="preserve">Kredyty i pożyczki  </t>
  </si>
  <si>
    <t>Pasywa razem</t>
  </si>
  <si>
    <t>Rachunek zysków i strat</t>
  </si>
  <si>
    <t>Przychody ze sprzedaży</t>
  </si>
  <si>
    <t>Koszt własny sprzedaży</t>
  </si>
  <si>
    <t>Zysk na sprzedaży</t>
  </si>
  <si>
    <t>Koszty sprzedaży</t>
  </si>
  <si>
    <t>Koszty ogólnego zarządu</t>
  </si>
  <si>
    <t>Zysk operacyjny</t>
  </si>
  <si>
    <t>Przychody finansowe</t>
  </si>
  <si>
    <t>Koszty finansowe</t>
  </si>
  <si>
    <t xml:space="preserve">Udział w wyniku finansowym jednostek konsolidowanych metodą praw własności </t>
  </si>
  <si>
    <t>Zysk przed opodatkowaniem i zyskiem akcjonariuszy mniejszościowych</t>
  </si>
  <si>
    <t>Podatek dochodowy od osób prawnych</t>
  </si>
  <si>
    <t>Zysk akcjonariuszy mniejszościowych</t>
  </si>
  <si>
    <t xml:space="preserve">Zysk netto </t>
  </si>
  <si>
    <t>Przepływy pieniężne</t>
  </si>
  <si>
    <t>Amortyzacja</t>
  </si>
  <si>
    <t>Odsetki i dywidendy, netto</t>
  </si>
  <si>
    <t>Zmiana w pozycjach kapitału pracującego</t>
  </si>
  <si>
    <t>Zmiana stanu należności</t>
  </si>
  <si>
    <t>Zmiana stanu zapasów</t>
  </si>
  <si>
    <t>Zmiana stanu zobowiązań i rozliczenia międzyokresowe bierne</t>
  </si>
  <si>
    <t>Zmiana stanu rezerw</t>
  </si>
  <si>
    <t>Środki pieniężne netto z działalności finansowej</t>
  </si>
  <si>
    <t>Zmiana stanu środków pieniężnych netto</t>
  </si>
  <si>
    <t>Benzyny</t>
  </si>
  <si>
    <t>Oleje napędowe</t>
  </si>
  <si>
    <t>Ekoterm</t>
  </si>
  <si>
    <t>JET A-1</t>
  </si>
  <si>
    <t>Produkty lekkie, łącznie</t>
  </si>
  <si>
    <t>LPG</t>
  </si>
  <si>
    <t>Ciężki olej opałowy</t>
  </si>
  <si>
    <t>Asfalty</t>
  </si>
  <si>
    <t>Pozostałe produkty rafineryjne</t>
  </si>
  <si>
    <t>Inne produkty rafineryjne, łącznie</t>
  </si>
  <si>
    <t>Polichlorek winylu</t>
  </si>
  <si>
    <t>Polietylen</t>
  </si>
  <si>
    <t>Polipropylen</t>
  </si>
  <si>
    <t>Saletra amonowa</t>
  </si>
  <si>
    <t>Glikole</t>
  </si>
  <si>
    <t>Granulat z PCW</t>
  </si>
  <si>
    <t>Propylen</t>
  </si>
  <si>
    <t>CANWIL</t>
  </si>
  <si>
    <t>Fenol</t>
  </si>
  <si>
    <t>Butadien</t>
  </si>
  <si>
    <t>Aceton</t>
  </si>
  <si>
    <t>Etylen</t>
  </si>
  <si>
    <t>Pozostałe produkty chemiczne i petrochemiczne</t>
  </si>
  <si>
    <t>Produkty petrochemiczne, razem</t>
  </si>
  <si>
    <t>Przychody ze sprzedaży produktów łącznie</t>
  </si>
  <si>
    <t>Produkty petrochemiczne, łącznie</t>
  </si>
  <si>
    <t>Produkty rafineryjne i petrochemiczne, łącznie</t>
  </si>
  <si>
    <t>Reformingi semiregeneratywne</t>
  </si>
  <si>
    <t>Reformingi CCR</t>
  </si>
  <si>
    <t>Hydroodsiarczanie paliwa lotniczego</t>
  </si>
  <si>
    <t>Hydroodsiarczanie olejów napędowych</t>
  </si>
  <si>
    <t xml:space="preserve">Fluidalny kraking katalityczny (FKK I,II) </t>
  </si>
  <si>
    <t xml:space="preserve">Alkilacja HF </t>
  </si>
  <si>
    <t>Rafinacja olejów smarowych furfurolem</t>
  </si>
  <si>
    <t>Odparafinowanie olejów smarowych</t>
  </si>
  <si>
    <t>Hydrokraking</t>
  </si>
  <si>
    <t>Izomeryzacja C5-C6</t>
  </si>
  <si>
    <t xml:space="preserve">Hydroodsiarczanie pozostałości próżniowej </t>
  </si>
  <si>
    <t>Ekstrakcja aromatów</t>
  </si>
  <si>
    <t>Olefiny</t>
  </si>
  <si>
    <t>Tlenek etylenu</t>
  </si>
  <si>
    <t>Benzen</t>
  </si>
  <si>
    <t>Przerób</t>
  </si>
  <si>
    <t>%</t>
  </si>
  <si>
    <t>Ropa naftowa</t>
  </si>
  <si>
    <t>Inne surowce zasilające, w tym:</t>
  </si>
  <si>
    <t>Gaz ziemny</t>
  </si>
  <si>
    <t>Łącznie</t>
  </si>
  <si>
    <t>Paliwo lotnicze JET A-1</t>
  </si>
  <si>
    <t>Paliwa łącznie</t>
  </si>
  <si>
    <t>Pozostałe produkty rafineryjne:</t>
  </si>
  <si>
    <t>Pozostałe produkty rafineryjne łącznie</t>
  </si>
  <si>
    <t>Petrochemikalia</t>
  </si>
  <si>
    <t>Petrochemikalia łącznie</t>
  </si>
  <si>
    <t>Zmiany zapasów</t>
  </si>
  <si>
    <t>Paliwo rafineryjne</t>
  </si>
  <si>
    <t>Inne surowce zasilające</t>
  </si>
  <si>
    <t>Przerób łącznie</t>
  </si>
  <si>
    <t>Inne produkty rafineryjne</t>
  </si>
  <si>
    <t>Bazowe oleje smarowe</t>
  </si>
  <si>
    <t>Olej opałowy ciężki</t>
  </si>
  <si>
    <t xml:space="preserve">Inne  </t>
  </si>
  <si>
    <t>Inne produkty rafineryjne łącznie</t>
  </si>
  <si>
    <t>Stacje paliw w Polsce</t>
  </si>
  <si>
    <t>PKN ORLEN - DODO</t>
  </si>
  <si>
    <t>PKN ORLEN - DOFO</t>
  </si>
  <si>
    <t xml:space="preserve">Razem </t>
  </si>
  <si>
    <t>zdolności przerobowe</t>
  </si>
  <si>
    <t>przerób ropy</t>
  </si>
  <si>
    <t>wykorzystanie mocy</t>
  </si>
  <si>
    <t xml:space="preserve">Rafineria w Gdańsku </t>
  </si>
  <si>
    <t>Akcyza i cła importowe na paliwa</t>
  </si>
  <si>
    <t>Akcyza w Polsce</t>
  </si>
  <si>
    <t>stawki na początek roku</t>
  </si>
  <si>
    <t>PLN/1000 l</t>
  </si>
  <si>
    <t>Benzyna</t>
  </si>
  <si>
    <t xml:space="preserve">        980 </t>
  </si>
  <si>
    <t>      1 003</t>
  </si>
  <si>
    <t>Cła importowe</t>
  </si>
  <si>
    <t>-</t>
  </si>
  <si>
    <t>Olej napędowy</t>
  </si>
  <si>
    <t>Jakość paliw</t>
  </si>
  <si>
    <t>Normy na benzyny</t>
  </si>
  <si>
    <t>PL</t>
  </si>
  <si>
    <t>UE</t>
  </si>
  <si>
    <t xml:space="preserve">UE </t>
  </si>
  <si>
    <t>parametr</t>
  </si>
  <si>
    <t>jednostka miary</t>
  </si>
  <si>
    <t>Od 2000 r.</t>
  </si>
  <si>
    <t>Od 2005 r.</t>
  </si>
  <si>
    <t>zawartość siarki</t>
  </si>
  <si>
    <t>mg / kg, max.</t>
  </si>
  <si>
    <t>zawartość aromatów</t>
  </si>
  <si>
    <t>% obj.  max</t>
  </si>
  <si>
    <t>zawartość benzenu</t>
  </si>
  <si>
    <t>% obj. max</t>
  </si>
  <si>
    <t>zawartość olefin</t>
  </si>
  <si>
    <t>Normy na oleje napędowe</t>
  </si>
  <si>
    <t xml:space="preserve">PL   </t>
  </si>
  <si>
    <t>zawartość poliaromatów</t>
  </si>
  <si>
    <t>% (m/m), max.</t>
  </si>
  <si>
    <t>liczba cetanowa</t>
  </si>
  <si>
    <t>minimum</t>
  </si>
  <si>
    <r>
      <t xml:space="preserve">Przemysł rafineryjny w Polsce </t>
    </r>
    <r>
      <rPr>
        <b/>
        <vertAlign val="superscript"/>
        <sz val="10"/>
        <rFont val="Arial"/>
        <family val="2"/>
        <charset val="238"/>
      </rPr>
      <t>(1)</t>
    </r>
  </si>
  <si>
    <t>Podstawowe notowania</t>
  </si>
  <si>
    <t>Kurs PLN/USD – na koniec okresu</t>
  </si>
  <si>
    <t>Kurs PLN/USD – średni w okresie</t>
  </si>
  <si>
    <t>Podstawowe dane makroekonomiczne</t>
  </si>
  <si>
    <t>POLSKA</t>
  </si>
  <si>
    <t>Wzrost PKB (%)</t>
  </si>
  <si>
    <t>Tabela przeliczeniowa</t>
  </si>
  <si>
    <t>Dane ogólne</t>
  </si>
  <si>
    <t>1 baryłka</t>
  </si>
  <si>
    <t>=</t>
  </si>
  <si>
    <t>metrów sześciennych</t>
  </si>
  <si>
    <t>litrów</t>
  </si>
  <si>
    <t>1 metr sześcienny</t>
  </si>
  <si>
    <t>baryłki</t>
  </si>
  <si>
    <t>stóp sześciennych</t>
  </si>
  <si>
    <t>Ropa naftowa i produkty</t>
  </si>
  <si>
    <t>1 tona ropy naftowej</t>
  </si>
  <si>
    <t>baryłki ropy naftowej 
(przyjmując określony ciężar 34o American Petroleum Institute – API)</t>
  </si>
  <si>
    <t>1 baryłka ropy dziennie</t>
  </si>
  <si>
    <t>ton metrycznych ropy naftowej rocznie</t>
  </si>
  <si>
    <t>1 tona LPG</t>
  </si>
  <si>
    <t>1 tona benzyny</t>
  </si>
  <si>
    <t>1 tona paliwa lotniczego</t>
  </si>
  <si>
    <t>1 tona oleju napędowego lub opałowego</t>
  </si>
  <si>
    <t>1 tona ciężkiego oleju opałowego</t>
  </si>
  <si>
    <t>1 tona smarów</t>
  </si>
  <si>
    <t>1 tona asfaltu</t>
  </si>
  <si>
    <t>1 tona aromatów</t>
  </si>
  <si>
    <t xml:space="preserve">1 tona rafinowanych produktów naftowych </t>
  </si>
  <si>
    <t>baryłki (średnio)</t>
  </si>
  <si>
    <t>Kontakty</t>
  </si>
  <si>
    <t>tel. +48 24 365 00 00</t>
  </si>
  <si>
    <t>e-mail: ir@orlen.pl</t>
  </si>
  <si>
    <t>Biuro Prasowe</t>
  </si>
  <si>
    <t>e-mail: media@orlen.pl</t>
  </si>
  <si>
    <t>Zastrzeżenie prawne</t>
  </si>
  <si>
    <t>za decyzje inwestycyjne Czytelników, podejmowane na podstawie wyżej przedstawionego materiału.</t>
  </si>
  <si>
    <t>Wszelkie prawa zastrzeżone</t>
  </si>
  <si>
    <t>Notatki</t>
  </si>
  <si>
    <t>www.orlen.pl</t>
  </si>
  <si>
    <t>serwisy internetowe</t>
  </si>
  <si>
    <t>www.orlen-oil.pl</t>
  </si>
  <si>
    <t>www.rnjsa.com.pl</t>
  </si>
  <si>
    <t>www.anwil.com.pl</t>
  </si>
  <si>
    <t>www.orlengaz.pl</t>
  </si>
  <si>
    <t>Spółki Grupy</t>
  </si>
  <si>
    <t>Dodatkowe informacje</t>
  </si>
  <si>
    <t>Kim jesteśmy</t>
  </si>
  <si>
    <r>
      <t xml:space="preserve">   17 582 </t>
    </r>
    <r>
      <rPr>
        <vertAlign val="superscript"/>
        <sz val="10"/>
        <rFont val="Arial"/>
        <family val="2"/>
        <charset val="238"/>
      </rPr>
      <t>(3)</t>
    </r>
  </si>
  <si>
    <t>Dywidenda na akcję</t>
  </si>
  <si>
    <r>
      <t>Majątek obrotowy</t>
    </r>
    <r>
      <rPr>
        <sz val="10"/>
        <rFont val="Arial"/>
        <family val="2"/>
        <charset val="238"/>
      </rPr>
      <t>, w tym:</t>
    </r>
  </si>
  <si>
    <r>
      <t>Zobowiązania długoterminowe</t>
    </r>
    <r>
      <rPr>
        <sz val="10"/>
        <rFont val="Arial"/>
        <family val="2"/>
        <charset val="238"/>
      </rPr>
      <t>, w tym:</t>
    </r>
  </si>
  <si>
    <r>
      <t>Zobowiązania krótkoterminowe</t>
    </r>
    <r>
      <rPr>
        <sz val="10"/>
        <rFont val="Arial"/>
        <family val="2"/>
        <charset val="238"/>
      </rPr>
      <t>, w tym:</t>
    </r>
  </si>
  <si>
    <t>Instalacje destylacji atmosferycznej i próżniowej</t>
  </si>
  <si>
    <t>Pozostałe produkty, straty oraz odpady</t>
  </si>
  <si>
    <t>Polski Koncern Naftowy ORLEN SA</t>
  </si>
  <si>
    <r>
      <t>Koncerny zagraniczne</t>
    </r>
    <r>
      <rPr>
        <sz val="10"/>
        <rFont val="Arial"/>
        <family val="2"/>
        <charset val="238"/>
      </rPr>
      <t>, w tym</t>
    </r>
  </si>
  <si>
    <t>Inwestowanie w akcje wiąże się z wysokim ryzykiem właściwym dla instrumentów rynku kapitałowego. Emitent nie ponosi odpowiedzialności</t>
  </si>
  <si>
    <t>bd</t>
  </si>
  <si>
    <t>Od 2009 r.</t>
  </si>
  <si>
    <t xml:space="preserve">Zysk/strata netto </t>
  </si>
  <si>
    <r>
      <t>2004</t>
    </r>
    <r>
      <rPr>
        <b/>
        <vertAlign val="superscript"/>
        <sz val="10"/>
        <color indexed="9"/>
        <rFont val="Arial"/>
        <family val="2"/>
        <charset val="238"/>
      </rPr>
      <t>(1)</t>
    </r>
  </si>
  <si>
    <t>Przemysł rafineryjny w Polsce</t>
  </si>
  <si>
    <t>1 kw</t>
  </si>
  <si>
    <t>2 kw</t>
  </si>
  <si>
    <t>3 kw</t>
  </si>
  <si>
    <t>4 kw</t>
  </si>
  <si>
    <t>Produkty lekkie</t>
  </si>
  <si>
    <t>w USD/b</t>
  </si>
  <si>
    <r>
      <t xml:space="preserve">Pozostałe </t>
    </r>
    <r>
      <rPr>
        <b/>
        <vertAlign val="superscript"/>
        <sz val="10"/>
        <rFont val="Arial"/>
        <family val="2"/>
        <charset val="238"/>
      </rPr>
      <t>(1)</t>
    </r>
  </si>
  <si>
    <r>
      <t>2003</t>
    </r>
    <r>
      <rPr>
        <b/>
        <vertAlign val="superscript"/>
        <sz val="10"/>
        <color indexed="9"/>
        <rFont val="Arial"/>
        <family val="2"/>
        <charset val="238"/>
      </rPr>
      <t>(1)</t>
    </r>
  </si>
  <si>
    <t>zaliczany do najnowocześniejszych i najefektywniejszych tego typu obiektów w Europie.</t>
  </si>
  <si>
    <t xml:space="preserve">Zapleczem sieci detalicznej ORLEN jest efektywna infrastruktura logistyczna </t>
  </si>
  <si>
    <t>Petrochemia</t>
  </si>
  <si>
    <t>Zatrudnienie</t>
  </si>
  <si>
    <t xml:space="preserve">Rachunek zysków i strat </t>
  </si>
  <si>
    <t>CZ, HU, SK</t>
  </si>
  <si>
    <t>PKN ORLEN SA</t>
  </si>
  <si>
    <r>
      <t>m</t>
    </r>
    <r>
      <rPr>
        <vertAlign val="superscript"/>
        <sz val="10"/>
        <rFont val="Arial"/>
        <family val="2"/>
        <charset val="238"/>
      </rPr>
      <t>3</t>
    </r>
  </si>
  <si>
    <r>
      <t>50/10</t>
    </r>
    <r>
      <rPr>
        <vertAlign val="superscript"/>
        <sz val="10"/>
        <rFont val="Arial"/>
        <family val="2"/>
        <charset val="238"/>
      </rPr>
      <t>(1)</t>
    </r>
  </si>
  <si>
    <r>
      <t>21/18</t>
    </r>
    <r>
      <rPr>
        <vertAlign val="superscript"/>
        <sz val="10"/>
        <rFont val="Arial"/>
        <family val="2"/>
        <charset val="238"/>
      </rPr>
      <t>(2)</t>
    </r>
  </si>
  <si>
    <t>Sprzedaż paliw na stacjach</t>
  </si>
  <si>
    <t>Diesel</t>
  </si>
  <si>
    <t>Grupa Lotos</t>
  </si>
  <si>
    <t xml:space="preserve">BP     </t>
  </si>
  <si>
    <t xml:space="preserve">Statoil  </t>
  </si>
  <si>
    <t xml:space="preserve">Shell    </t>
  </si>
  <si>
    <t>Hipermarkety</t>
  </si>
  <si>
    <t>(2)</t>
  </si>
  <si>
    <r>
      <t xml:space="preserve">Olej napędowy </t>
    </r>
    <r>
      <rPr>
        <vertAlign val="superscript"/>
        <sz val="10"/>
        <rFont val="Arial"/>
        <family val="2"/>
        <charset val="238"/>
      </rPr>
      <t>(1)</t>
    </r>
  </si>
  <si>
    <t>www.unipetrol.cz</t>
  </si>
  <si>
    <t>Toluen</t>
  </si>
  <si>
    <t>BOP</t>
  </si>
  <si>
    <t xml:space="preserve">Amoniak </t>
  </si>
  <si>
    <t>Kwas azotowy</t>
  </si>
  <si>
    <t>Chlor</t>
  </si>
  <si>
    <t>Chlorek winylu</t>
  </si>
  <si>
    <t>PCV przetworzone</t>
  </si>
  <si>
    <t>USD/baryłkę</t>
  </si>
  <si>
    <t>USD/tonę</t>
  </si>
  <si>
    <t>PP (Spheripol)</t>
  </si>
  <si>
    <t xml:space="preserve"> </t>
  </si>
  <si>
    <t>Unipetrol a.s.</t>
  </si>
  <si>
    <r>
      <t xml:space="preserve">Asfalty </t>
    </r>
    <r>
      <rPr>
        <vertAlign val="superscript"/>
        <sz val="10"/>
        <rFont val="Arial"/>
        <family val="2"/>
        <charset val="238"/>
      </rPr>
      <t>(1)</t>
    </r>
  </si>
  <si>
    <t>Wskaźnik wykorzystania mocy przerobowej</t>
  </si>
  <si>
    <r>
      <t>Środki pieniężne netto z działalności operacyjnej</t>
    </r>
    <r>
      <rPr>
        <sz val="10"/>
        <color indexed="8"/>
        <rFont val="Arial"/>
        <family val="2"/>
        <charset val="238"/>
      </rPr>
      <t>, w tym</t>
    </r>
  </si>
  <si>
    <t>szt</t>
  </si>
  <si>
    <t>Benzyna bezołowiowa 95</t>
  </si>
  <si>
    <t>Dyferencjał Brent/Ural - średni</t>
  </si>
  <si>
    <t>Ropa Brent – średnia w okresie</t>
  </si>
  <si>
    <t>Ropa Brent – na koniec okresu</t>
  </si>
  <si>
    <t>Udział w wyniku finansowym jedn. wycenianych metodą praw własności</t>
  </si>
  <si>
    <t>Liczba akcji</t>
  </si>
  <si>
    <r>
      <t>20 805</t>
    </r>
    <r>
      <rPr>
        <vertAlign val="superscript"/>
        <sz val="10"/>
        <rFont val="Arial"/>
        <family val="2"/>
        <charset val="238"/>
      </rPr>
      <t>(4)</t>
    </r>
  </si>
  <si>
    <r>
      <t xml:space="preserve">2005 </t>
    </r>
    <r>
      <rPr>
        <b/>
        <vertAlign val="superscript"/>
        <sz val="10"/>
        <color indexed="9"/>
        <rFont val="Arial"/>
        <family val="2"/>
        <charset val="238"/>
      </rPr>
      <t>(1)</t>
    </r>
  </si>
  <si>
    <r>
      <t xml:space="preserve">Rafinerie w Polsce łączny przerób </t>
    </r>
    <r>
      <rPr>
        <b/>
        <vertAlign val="superscript"/>
        <sz val="10"/>
        <color indexed="8"/>
        <rFont val="Arial"/>
        <family val="2"/>
        <charset val="238"/>
      </rPr>
      <t>(1)</t>
    </r>
  </si>
  <si>
    <r>
      <t>0,0</t>
    </r>
    <r>
      <rPr>
        <vertAlign val="superscript"/>
        <sz val="10"/>
        <color indexed="8"/>
        <rFont val="Arial"/>
        <family val="2"/>
        <charset val="238"/>
      </rPr>
      <t xml:space="preserve"> (1)</t>
    </r>
  </si>
  <si>
    <t>Zdolność głębokiego przerobu ropy</t>
  </si>
  <si>
    <t>Zysk akcjonariuszy jednostki dominującej</t>
  </si>
  <si>
    <t>przemysłu naftowego w Europie Środkowej działającą na rynku polskim, litewskim, czeskim i niemieckim.</t>
  </si>
  <si>
    <t>Kurs PLN/EUR – na koniec okresu</t>
  </si>
  <si>
    <t>Kurs PLN/EUR – średni w okresie</t>
  </si>
  <si>
    <t>Kurs PLN/CZK – na koniec okresu</t>
  </si>
  <si>
    <t>Kurs PLN/CZK – średni w okresie</t>
  </si>
  <si>
    <t>Nafta</t>
  </si>
  <si>
    <t>Olej napędowy 50 ppm</t>
  </si>
  <si>
    <t>Ventus</t>
  </si>
  <si>
    <t>Statoil</t>
  </si>
  <si>
    <t>Lukoil</t>
  </si>
  <si>
    <t>Neste</t>
  </si>
  <si>
    <t>CAPEX</t>
  </si>
  <si>
    <t>Hurt</t>
  </si>
  <si>
    <t>Wsad na Biodiesel-FAME</t>
  </si>
  <si>
    <t>Biodiesel - FAME</t>
  </si>
  <si>
    <t>Pozostałość z instalacji Biodiesla-FAME</t>
  </si>
  <si>
    <t>Wykorzystanie mocy przerobowej DRW</t>
  </si>
  <si>
    <t>mln LTL</t>
  </si>
  <si>
    <t>mln USD</t>
  </si>
  <si>
    <t>Lekkie produkty rafineryjne</t>
  </si>
  <si>
    <t>Razem produkty rafineryjne</t>
  </si>
  <si>
    <t>Pozostali</t>
  </si>
  <si>
    <t>mln EUR</t>
  </si>
  <si>
    <t xml:space="preserve">Lekki olej opałowy </t>
  </si>
  <si>
    <t>Kurs PLN/LTL – na koniec okresu</t>
  </si>
  <si>
    <t>Kurs PLN/LTL – średni w okresie</t>
  </si>
  <si>
    <t>Uwodornienie benzyny popirolitycznej PGH</t>
  </si>
  <si>
    <t>Kaprolaktam</t>
  </si>
  <si>
    <t>Specyfikacja techniczna instalacji petrochemicznych w Płocku</t>
  </si>
  <si>
    <t>Specyfikacja techniczna instalacji rafineryjnych w Płocku</t>
  </si>
  <si>
    <t>Stacje benzynowe na Litwie</t>
  </si>
  <si>
    <t>Wolumen sprzedaży - benzyna</t>
  </si>
  <si>
    <t>Hydroodsiarczanie benzyny</t>
  </si>
  <si>
    <t>Rozdestylowanie benzyny</t>
  </si>
  <si>
    <t>Reforming</t>
  </si>
  <si>
    <t>Hydroodsiarczanie oleju napedowego</t>
  </si>
  <si>
    <t>Kraking katalityczny</t>
  </si>
  <si>
    <t xml:space="preserve">EMTB </t>
  </si>
  <si>
    <t>Claus</t>
  </si>
  <si>
    <t>Visbreaking</t>
  </si>
  <si>
    <t>Instalacja produkcji wodoru</t>
  </si>
  <si>
    <t>Izomeryzacja C5/C6</t>
  </si>
  <si>
    <t>Destylacja próżniowa</t>
  </si>
  <si>
    <t>Odsiarczanie destylatu próżniowego</t>
  </si>
  <si>
    <t>Oligomeryzacja</t>
  </si>
  <si>
    <t>Rozdestylowanie reformatu</t>
  </si>
  <si>
    <t>Rozdestylowanie gazu płynnego</t>
  </si>
  <si>
    <t>petrochemia + chemia</t>
  </si>
  <si>
    <r>
      <t>400</t>
    </r>
    <r>
      <rPr>
        <vertAlign val="superscript"/>
        <sz val="10"/>
        <rFont val="Arial"/>
        <family val="2"/>
        <charset val="238"/>
      </rPr>
      <t>(3)</t>
    </r>
  </si>
  <si>
    <r>
      <t>215</t>
    </r>
    <r>
      <rPr>
        <vertAlign val="superscript"/>
        <sz val="10"/>
        <rFont val="Arial"/>
        <family val="2"/>
        <charset val="238"/>
      </rPr>
      <t>(3)</t>
    </r>
  </si>
  <si>
    <r>
      <t>130</t>
    </r>
    <r>
      <rPr>
        <vertAlign val="superscript"/>
        <sz val="10"/>
        <rFont val="Arial"/>
        <family val="2"/>
        <charset val="238"/>
      </rPr>
      <t>(3)</t>
    </r>
  </si>
  <si>
    <t>PKN ORLEN w regionie, mapa z głównymi aktywami rafineryjnymi</t>
  </si>
  <si>
    <r>
      <t>330</t>
    </r>
    <r>
      <rPr>
        <vertAlign val="superscript"/>
        <sz val="10"/>
        <rFont val="Arial"/>
        <family val="2"/>
        <charset val="238"/>
      </rPr>
      <t>(1)</t>
    </r>
  </si>
  <si>
    <r>
      <t>600</t>
    </r>
    <r>
      <rPr>
        <vertAlign val="superscript"/>
        <sz val="10"/>
        <rFont val="Arial"/>
        <family val="2"/>
        <charset val="238"/>
      </rPr>
      <t>(2)</t>
    </r>
  </si>
  <si>
    <r>
      <t>3 660</t>
    </r>
    <r>
      <rPr>
        <vertAlign val="superscript"/>
        <sz val="10"/>
        <rFont val="Arial"/>
        <family val="2"/>
        <charset val="238"/>
      </rPr>
      <t>(2)</t>
    </r>
  </si>
  <si>
    <t>HDPE (Hostalen);  High Density Polyethylene</t>
  </si>
  <si>
    <t xml:space="preserve">1) Dane za 10 miesięcy. </t>
  </si>
  <si>
    <t xml:space="preserve">ORLEN,  A - Brand </t>
  </si>
  <si>
    <t xml:space="preserve">STAR, B - Brand </t>
  </si>
  <si>
    <r>
      <t>Inwestycje</t>
    </r>
    <r>
      <rPr>
        <vertAlign val="superscript"/>
        <sz val="10"/>
        <rFont val="Arial"/>
        <family val="2"/>
        <charset val="238"/>
      </rPr>
      <t xml:space="preserve"> (2)</t>
    </r>
  </si>
  <si>
    <t>Wolumen sprzedaży - diesel</t>
  </si>
  <si>
    <t>Źródło: Notowania na bazie CIF NWE, za wyjątkiem HSFO FOB ARA</t>
  </si>
  <si>
    <t>Rafineria Trzebinia SA</t>
  </si>
  <si>
    <t>Rafineria Jedlicze SA</t>
  </si>
  <si>
    <t>IKS Solino SA</t>
  </si>
  <si>
    <t>ul. Chemików 7, 09-411 Płock, Polska</t>
  </si>
  <si>
    <t>fax +48 24 365 40 40</t>
  </si>
  <si>
    <r>
      <t>Dług netto</t>
    </r>
    <r>
      <rPr>
        <vertAlign val="superscript"/>
        <sz val="10"/>
        <rFont val="Arial"/>
        <family val="2"/>
        <charset val="238"/>
      </rPr>
      <t xml:space="preserve"> (1)</t>
    </r>
  </si>
  <si>
    <r>
      <t xml:space="preserve">Kapitał własny razem, </t>
    </r>
    <r>
      <rPr>
        <sz val="10"/>
        <rFont val="Arial"/>
        <family val="2"/>
        <charset val="238"/>
      </rPr>
      <t>w tym</t>
    </r>
  </si>
  <si>
    <t>Spolana a.s.</t>
  </si>
  <si>
    <r>
      <t xml:space="preserve">550 </t>
    </r>
    <r>
      <rPr>
        <vertAlign val="superscript"/>
        <sz val="10"/>
        <rFont val="Arial"/>
        <family val="2"/>
        <charset val="238"/>
      </rPr>
      <t>(2)</t>
    </r>
  </si>
  <si>
    <r>
      <t xml:space="preserve">115 </t>
    </r>
    <r>
      <rPr>
        <vertAlign val="superscript"/>
        <sz val="10"/>
        <rFont val="Arial"/>
        <family val="2"/>
        <charset val="238"/>
      </rPr>
      <t>(3)</t>
    </r>
  </si>
  <si>
    <r>
      <t xml:space="preserve">700 </t>
    </r>
    <r>
      <rPr>
        <vertAlign val="superscript"/>
        <sz val="10"/>
        <rFont val="Arial"/>
        <family val="2"/>
        <charset val="238"/>
      </rPr>
      <t>(4)</t>
    </r>
  </si>
  <si>
    <r>
      <t xml:space="preserve">1 500 </t>
    </r>
    <r>
      <rPr>
        <vertAlign val="superscript"/>
        <sz val="10"/>
        <rFont val="Arial"/>
        <family val="2"/>
        <charset val="238"/>
      </rPr>
      <t>(1)</t>
    </r>
  </si>
  <si>
    <t>PKN ORLEN, Unipetrol (od czerwca 2005r )</t>
  </si>
  <si>
    <t>Specyfikacja techniczna instalacji petrochemicznych BOP</t>
  </si>
  <si>
    <t>ml</t>
  </si>
  <si>
    <t>PKN ORLEN, BOP (od 2kw'03), Chemopetrol (od czerwca 2005r)</t>
  </si>
  <si>
    <t>PKN ORLEN, BOP (od 2kw'03), Chemopetrol (od czerwca 2005r )</t>
  </si>
  <si>
    <t>Hydro Texaco</t>
  </si>
  <si>
    <t>PCV (EUR)</t>
  </si>
  <si>
    <t>Jet/Lukoil</t>
  </si>
  <si>
    <r>
      <t>2006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</si>
  <si>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r>
      <t>2007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</si>
  <si>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Średnia 
roczna</t>
  </si>
  <si>
    <t>Zakres</t>
  </si>
  <si>
    <t>min</t>
  </si>
  <si>
    <t>max</t>
  </si>
  <si>
    <t>średnia 5-lat</t>
  </si>
  <si>
    <r>
      <t>600</t>
    </r>
    <r>
      <rPr>
        <vertAlign val="superscript"/>
        <sz val="10"/>
        <rFont val="Arial"/>
        <family val="2"/>
        <charset val="238"/>
      </rPr>
      <t>(4)</t>
    </r>
  </si>
  <si>
    <r>
      <t xml:space="preserve">Zainstalowana roczna zdolność przerobu ropy </t>
    </r>
    <r>
      <rPr>
        <vertAlign val="superscript"/>
        <sz val="10"/>
        <rFont val="Arial"/>
        <family val="2"/>
        <charset val="238"/>
      </rPr>
      <t>(4)</t>
    </r>
  </si>
  <si>
    <t>Benzen / PGH-2</t>
  </si>
  <si>
    <r>
      <t xml:space="preserve">256 </t>
    </r>
    <r>
      <rPr>
        <vertAlign val="superscript"/>
        <sz val="10"/>
        <rFont val="Arial"/>
        <family val="2"/>
        <charset val="238"/>
      </rPr>
      <t>(1)</t>
    </r>
  </si>
  <si>
    <r>
      <t xml:space="preserve">10250 </t>
    </r>
    <r>
      <rPr>
        <b/>
        <vertAlign val="superscript"/>
        <sz val="10"/>
        <color indexed="9"/>
        <rFont val="Arial"/>
        <family val="2"/>
        <charset val="238"/>
      </rPr>
      <t>1</t>
    </r>
  </si>
  <si>
    <r>
      <t>Aromaty</t>
    </r>
    <r>
      <rPr>
        <vertAlign val="superscript"/>
        <sz val="10"/>
        <rFont val="Arial"/>
        <family val="2"/>
        <charset val="238"/>
      </rPr>
      <t xml:space="preserve"> (1)</t>
    </r>
  </si>
  <si>
    <r>
      <t xml:space="preserve">Polietylen </t>
    </r>
    <r>
      <rPr>
        <vertAlign val="superscript"/>
        <sz val="10"/>
        <rFont val="Arial"/>
        <family val="2"/>
        <charset val="238"/>
      </rPr>
      <t>(2)</t>
    </r>
  </si>
  <si>
    <r>
      <t xml:space="preserve">Polipropylen </t>
    </r>
    <r>
      <rPr>
        <vertAlign val="superscript"/>
        <sz val="10"/>
        <rFont val="Arial"/>
        <family val="2"/>
        <charset val="238"/>
      </rPr>
      <t>(2)</t>
    </r>
  </si>
  <si>
    <t xml:space="preserve">   Od 2005 roku PKN ORLEN dokonuje konsolidacji metodą proporcjonalną.</t>
  </si>
  <si>
    <t>Cena ropy Brent</t>
  </si>
  <si>
    <t>USD/baryłkę; średnia kwartalna</t>
  </si>
  <si>
    <t>Dyferencjał URAL/Brent</t>
  </si>
  <si>
    <r>
      <t>24113</t>
    </r>
    <r>
      <rPr>
        <vertAlign val="superscript"/>
        <sz val="10"/>
        <rFont val="Arial"/>
        <family val="2"/>
        <charset val="238"/>
      </rPr>
      <t xml:space="preserve"> (5)</t>
    </r>
  </si>
  <si>
    <t>Hydrorafinacja olejów smarowych</t>
  </si>
  <si>
    <t>1) Efektywny poziom wykorzystania instalacji. Najstarsze jednostki zostały wyłączone z ruchu.</t>
  </si>
  <si>
    <t>2) Zmiana technologii wykorzystania instalacji.</t>
  </si>
  <si>
    <t xml:space="preserve">3) Instalacje zostały przeniesione do spółki ORLEN Oil Sp. z o.o. </t>
  </si>
  <si>
    <t xml:space="preserve">4) Instalacje zostały przeniesione do spółki ORLEN Asfalt Sp. z o.o. </t>
  </si>
  <si>
    <r>
      <t>523</t>
    </r>
    <r>
      <rPr>
        <vertAlign val="superscript"/>
        <sz val="10"/>
        <rFont val="Arial"/>
        <family val="2"/>
        <charset val="238"/>
      </rPr>
      <t xml:space="preserve"> (5)</t>
    </r>
  </si>
  <si>
    <t>EMTB (Eter Metylo Tetr Butylowy)</t>
  </si>
  <si>
    <r>
      <t xml:space="preserve">Rafineria w Płocku </t>
    </r>
    <r>
      <rPr>
        <vertAlign val="superscript"/>
        <sz val="10"/>
        <rFont val="Arial"/>
        <family val="2"/>
        <charset val="238"/>
      </rPr>
      <t>(2)</t>
    </r>
  </si>
  <si>
    <t>Marża Grupy PKN ORLEN</t>
  </si>
  <si>
    <t>LDPE II;  Low Density Polyethylene</t>
  </si>
  <si>
    <r>
      <t xml:space="preserve">- </t>
    </r>
    <r>
      <rPr>
        <i/>
        <vertAlign val="superscript"/>
        <sz val="8"/>
        <rFont val="Arial"/>
        <family val="2"/>
        <charset val="238"/>
      </rPr>
      <t>(2)</t>
    </r>
  </si>
  <si>
    <r>
      <t>-</t>
    </r>
    <r>
      <rPr>
        <i/>
        <vertAlign val="superscript"/>
        <sz val="8"/>
        <rFont val="Arial"/>
        <family val="2"/>
        <charset val="238"/>
      </rPr>
      <t xml:space="preserve"> (2)</t>
    </r>
  </si>
  <si>
    <t>Rafineria w Jedliczu</t>
  </si>
  <si>
    <t xml:space="preserve">Ciężki olej opałowy </t>
  </si>
  <si>
    <t>Przychody ze sprzedaży produktów lekkich oraz innych produktów rafineryjnych Grupy ORLEN</t>
  </si>
  <si>
    <t>Ilościowa sprzedaż produktów lekkich oraz innych produktów rafineryjnych Grupy ORLEN</t>
  </si>
  <si>
    <t>Przychody ze sprzedaży produktów petrochemicznych Grupy ORLEN</t>
  </si>
  <si>
    <t>Ilościowa sprzedaż produktów petrochemicznych Grupy ORLEN</t>
  </si>
  <si>
    <t>Specyfikacja techniczna instalacji chemicznych ANWIL S.A. i Spolana a.s.</t>
  </si>
  <si>
    <t>Do głównych spółek Grupy ORLEN należą:</t>
  </si>
  <si>
    <t>Wolumen sprzedaży (tys. ton)</t>
  </si>
  <si>
    <t>Grupa ORLEN</t>
  </si>
  <si>
    <t>Przerób ropy w Grupie ORLEN</t>
  </si>
  <si>
    <r>
      <t>Liczba pracowników Grupy ORLEN</t>
    </r>
    <r>
      <rPr>
        <vertAlign val="superscript"/>
        <sz val="10"/>
        <rFont val="Arial"/>
        <family val="2"/>
        <charset val="238"/>
      </rPr>
      <t>(2)</t>
    </r>
  </si>
  <si>
    <r>
      <t xml:space="preserve">Przychody ze sprzedaży produktów lekkich oraz innych produktów rafineryjnych Grupy ORLEN </t>
    </r>
    <r>
      <rPr>
        <b/>
        <vertAlign val="superscript"/>
        <sz val="10"/>
        <rFont val="Arial"/>
        <family val="2"/>
        <charset val="238"/>
      </rPr>
      <t>(1)</t>
    </r>
  </si>
  <si>
    <r>
      <t xml:space="preserve">Ilościowa sprzedaż produktów lekkich oraz innych produktów rafineryjnych Grupy ORLEN </t>
    </r>
    <r>
      <rPr>
        <b/>
        <vertAlign val="superscript"/>
        <sz val="10"/>
        <rFont val="Arial"/>
        <family val="2"/>
        <charset val="238"/>
      </rPr>
      <t>(1)</t>
    </r>
  </si>
  <si>
    <t>ANWIL, Spolana(od czerwca 2005r )</t>
  </si>
  <si>
    <t>ANWIL S.A.</t>
  </si>
  <si>
    <t>2) Produkcja PE i PP spółki BOP od 2003 roku nie wlicza się w łączne uzyski części petrochemicznej w Płocku. PKN ORLEN posiada 50% udziałów w BOP. W sprawozdaniach PKN ORLEN użyta była konsolidacja metodą praw własności.</t>
  </si>
  <si>
    <t>Grupa ORLEN łącznie</t>
  </si>
  <si>
    <r>
      <t xml:space="preserve">Grupa ORLEN, </t>
    </r>
    <r>
      <rPr>
        <sz val="10"/>
        <rFont val="Arial"/>
        <family val="2"/>
        <charset val="238"/>
      </rPr>
      <t>w tym</t>
    </r>
  </si>
  <si>
    <r>
      <t xml:space="preserve">Grupa ORLEN </t>
    </r>
    <r>
      <rPr>
        <b/>
        <vertAlign val="superscript"/>
        <sz val="10"/>
        <rFont val="Arial"/>
        <family val="2"/>
        <charset val="238"/>
      </rPr>
      <t>(1)</t>
    </r>
  </si>
  <si>
    <t>Destylacja atmosferyczna</t>
  </si>
  <si>
    <t>GRUPA           ORLEN</t>
  </si>
  <si>
    <t xml:space="preserve">Modelowa marża rafineryjna Grupy ORLEN </t>
  </si>
  <si>
    <t>Komponenty benzyn</t>
  </si>
  <si>
    <t>2) Zmiana źródła pochodzenia danych. Od 2006 roku dane pochodzą z Polskiej Organizacji Przemysłu i Handlu Naftowego. Spowodowało to urealnienie liczby stacji.</t>
  </si>
  <si>
    <t>ANWIL SA</t>
  </si>
  <si>
    <t>ORLEN Oil Sp. z o.o.</t>
  </si>
  <si>
    <t>Rafineria w Trzebini</t>
  </si>
  <si>
    <t>Biuro Relacji Inwestorskich</t>
  </si>
  <si>
    <t>tys.ton</t>
  </si>
  <si>
    <t>www.orlen-deutschland.de</t>
  </si>
  <si>
    <t>www.rafineria-trzebinia.pl</t>
  </si>
  <si>
    <t>Porównanie obowiązujących norm jakościowych w Polsce (PL), Czechach (CZ), Słowacji (SK), na Węgrzech (HU) oraz UE</t>
  </si>
  <si>
    <t>1) Zakup Mažeikių Nafta wpłynął na decyzję Zarządu PKN ORLEN i spowodował brak wypłaty dywidendy za 2005 i 2006 rok.</t>
  </si>
  <si>
    <t>1) Płock, Trzebinia, Jedlicze.</t>
  </si>
  <si>
    <t>2) Dotyczy sprzedaży zewnętrznej.</t>
  </si>
  <si>
    <t>2) Nabycie składników rzeczowego majątku trwałego oraz WNIP.</t>
  </si>
  <si>
    <t>1) W 2004 roku nastąpiła zmiana klasyfikacji wolumenu sprzedaży. Do 2003 roku całkowita sprzedaż spółki ORLEN Deutschland AG i ORLEN PetroCentrum Sp. z o.o. zaliczana była do segmentu detalicznego, a od 2004 roku nastąpiła zmiana klasyfikacji sprzedaży na hurtową i detaliczną.</t>
  </si>
  <si>
    <t>4) Łącznie z Unipetrol - konsolidowany metodą pełną od II kwartału 2005 roku; stan zatrudnienia w Unipetrolu na koniec 2005 roku wynosił 6 534.</t>
  </si>
  <si>
    <t>1) Unipetrol konsolidowany od czerwca 2005 roku.</t>
  </si>
  <si>
    <t xml:space="preserve">Przychody ze sprzedaży produktów i materiałów wyniosły łącznie 17 038 mln PLN w 2001roku, 16 902 mln PLN w 2002 roku, 24 412 mln PLN w 2003 roku, 30 680 mln PLN w 2004 roku, 41 188 mln PLN w 2005 roku, </t>
  </si>
  <si>
    <t>1) Instalacja została wyłączona z ruchu w maju 2005 roku. Od I poł. 2005 roku pracuje jako 2 stopień uwodornienia benzyn popirolitycznych (PGH-2);</t>
  </si>
  <si>
    <t xml:space="preserve">    od 2005 roku produkcja frakcji BT (benzenowo-toluenowej).</t>
  </si>
  <si>
    <t>2) Instalacja Ekstrakcji Aromatów została zmodernizowana w 2005 roku. Zdolności produkcyjne w zakresie benzenu wynoszą 178 tys. ton.</t>
  </si>
  <si>
    <t>4) Możliwość produkcji etylenu 700 tys. ton na rok oraz propylenu 485 tys. ton na rok (łącznie z instalacją Fluidalnego Krakingu Katalitycznego).</t>
  </si>
  <si>
    <t>3) Produkcja EETB (Eter Etylo Tetr Butylowy).</t>
  </si>
  <si>
    <t>5) W połowie lipca 2005 roku zakończono modernizację instalacji.</t>
  </si>
  <si>
    <t>1) Od 2004 roku produkcja asfaltu przeniesiona do spółki ORLEN Asfalt Sp. z o.o.</t>
  </si>
  <si>
    <t>Źródło: AB Ventus-Nafta.</t>
  </si>
  <si>
    <t>Źródło: Nafta Polska, PKN ORLEN.</t>
  </si>
  <si>
    <t>1) Przy założeniu nominalnej zdolności przerobu ropy na poziomie z początku danego roku.</t>
  </si>
  <si>
    <t>2) Zdolność głębokiego przerobu ropy (zdolność destylacji atmosferycznej i próżniowej 17,8 mln ton / rok).</t>
  </si>
  <si>
    <r>
      <t>2008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</si>
  <si>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Źródło: Nafta Polska, PKN ORLEN, Polska Izba Paliw.</t>
  </si>
  <si>
    <t>CODO - Company owned Dealer operated - stacja paliw będąca własnością PKN ORLEN, prowadzona przez ajenta.</t>
  </si>
  <si>
    <t>DODO - Dealer owned Dealer operated - stacja paliw będąca własnością ajenta i przez niego prowadzona.</t>
  </si>
  <si>
    <t>DOFO - Dealer owned Franchised operated - stacja paliw będąca własnością ajenta i przez niego prowadzona na zasadzie franczyzy.</t>
  </si>
  <si>
    <t>1) Dane szacunkowe.</t>
  </si>
  <si>
    <t>2) Zniesienie ceł nastąpiło we wrześniu 2000 roku.</t>
  </si>
  <si>
    <t>Źródło: Nafta Polska, europa.eu.int.</t>
  </si>
  <si>
    <t>Źródło: Nafta Polska, OECD, PKN ORLEN SA.</t>
  </si>
  <si>
    <t>1) Winna być zapewniona dostępność (geograficznie zrównoważona) paliwa bezsiarkowego (zawartość siarki 10 mg/kg paliwa).</t>
  </si>
  <si>
    <t>2) Wartość 21% dotyczy benzyny bezołowiowej o liczbie oktanowej 91.</t>
  </si>
  <si>
    <t>Źródło: NBP, PKN ORLEN S.A., dane rynkowe.</t>
  </si>
  <si>
    <t>Źródło: notowania rynkowe.</t>
  </si>
  <si>
    <t xml:space="preserve">   w październiku 2006 roku. Kolumna została odbudowana i oddana do użytku 20 stycznia 2008 roku.</t>
  </si>
  <si>
    <t>1) Aromaty: benzen, toluen, ortoksylen, paraksylen, ksylen, farbasol.</t>
  </si>
  <si>
    <r>
      <t xml:space="preserve">Zatrudnienie </t>
    </r>
    <r>
      <rPr>
        <b/>
        <vertAlign val="superscript"/>
        <sz val="10"/>
        <color indexed="8"/>
        <rFont val="Arial"/>
        <family val="2"/>
        <charset val="238"/>
      </rPr>
      <t>2</t>
    </r>
  </si>
  <si>
    <t>6) Intensyfikacja instalacji w lipcu 2008 roku.</t>
  </si>
  <si>
    <r>
      <t>69</t>
    </r>
    <r>
      <rPr>
        <vertAlign val="superscript"/>
        <sz val="10"/>
        <rFont val="Arial"/>
        <family val="2"/>
        <charset val="238"/>
      </rPr>
      <t xml:space="preserve"> (6)</t>
    </r>
  </si>
  <si>
    <r>
      <t xml:space="preserve">Oleje </t>
    </r>
    <r>
      <rPr>
        <vertAlign val="superscript"/>
        <sz val="10"/>
        <rFont val="Arial"/>
        <family val="2"/>
        <charset val="238"/>
      </rPr>
      <t>2)</t>
    </r>
  </si>
  <si>
    <t>2) Oleje bazowe, silnikowe, przemysłowe.</t>
  </si>
  <si>
    <r>
      <t>Zatrudnienie</t>
    </r>
    <r>
      <rPr>
        <b/>
        <vertAlign val="superscript"/>
        <sz val="10"/>
        <color indexed="8"/>
        <rFont val="Arial"/>
        <family val="2"/>
        <charset val="238"/>
      </rPr>
      <t xml:space="preserve"> 1)</t>
    </r>
  </si>
  <si>
    <t>Pracownicy</t>
  </si>
  <si>
    <t>Pozostałe przychody / koszty operacyjne, netto</t>
  </si>
  <si>
    <t>Specyfikacja techniczna instalacji petrochemicznych Basell Orlen Polyolefins Sp. z o.o.</t>
  </si>
  <si>
    <t>www.solino.pl</t>
  </si>
  <si>
    <t>Przychody ze sprzedaży produktów petrochemicznych* Grupy ORLEN</t>
  </si>
  <si>
    <t>* Produkty petrochemiczne rozumiane jako produkty segmentu petrochemicznego i chemicznego łącznie.</t>
  </si>
  <si>
    <t>Polski Koncern Naftowy ORLEN S.A. z siedzibą w Płocku jest jedną z największych korporacji</t>
  </si>
  <si>
    <t>* Poszczególne pozycje aktywów i pasywów przeliczone według kursów na koniec danego roku,</t>
  </si>
  <si>
    <t>ORLEN Lietuva - przychody ze sprzedaży produktów rafineryjnych</t>
  </si>
  <si>
    <t>ORLEN Lietuva - wolumen sprzedaży produktów rafineryjnych</t>
  </si>
  <si>
    <t>ORLEN Lietuva - specyfikacja techniczna</t>
  </si>
  <si>
    <r>
      <t>2009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</si>
  <si>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ORLEN Lietuva</t>
  </si>
  <si>
    <t>www.orlenlietuva.lt</t>
  </si>
  <si>
    <t>ORLEN Lietuva - jednostka dominująca</t>
  </si>
  <si>
    <t>ORLEN Lietuva - Grupa</t>
  </si>
  <si>
    <t>Dla lat 2001-2008 prezentowana była akcyza dla oleju napędowego o zawartości siarki do 50 ppm.</t>
  </si>
  <si>
    <r>
      <t xml:space="preserve">Dźwignia finansowa </t>
    </r>
    <r>
      <rPr>
        <vertAlign val="superscript"/>
        <sz val="10"/>
        <rFont val="Arial"/>
        <family val="2"/>
        <charset val="238"/>
      </rPr>
      <t>(3)</t>
    </r>
  </si>
  <si>
    <r>
      <t xml:space="preserve">ROACE </t>
    </r>
    <r>
      <rPr>
        <vertAlign val="superscript"/>
        <sz val="10"/>
        <rFont val="Arial"/>
        <family val="2"/>
        <charset val="238"/>
      </rPr>
      <t>(4)</t>
    </r>
  </si>
  <si>
    <t>3) Dźwignia finansowa = dług netto / kapitał własny - wyliczone wg średniego stanu bilansowego w okresie.</t>
  </si>
  <si>
    <t>5yearAverage</t>
  </si>
  <si>
    <r>
      <t xml:space="preserve">z notowań w USD/baryłkę; średnia kwartalna </t>
    </r>
    <r>
      <rPr>
        <vertAlign val="superscript"/>
        <sz val="10"/>
        <rFont val="Arial"/>
        <family val="2"/>
        <charset val="238"/>
      </rPr>
      <t>1</t>
    </r>
  </si>
  <si>
    <r>
      <t xml:space="preserve">USD/baryłkę; średnia kwartalna </t>
    </r>
    <r>
      <rPr>
        <vertAlign val="superscript"/>
        <sz val="10"/>
        <rFont val="Arial"/>
        <family val="2"/>
        <charset val="238"/>
      </rPr>
      <t>1</t>
    </r>
  </si>
  <si>
    <t>2) Frakcje P-21do 24 z instalacji DRW II oraz destylat próżniowy zasiarczony na sprzedaż</t>
  </si>
  <si>
    <r>
      <t>106</t>
    </r>
    <r>
      <rPr>
        <vertAlign val="superscript"/>
        <sz val="10"/>
        <rFont val="Arial"/>
        <family val="2"/>
        <charset val="238"/>
      </rPr>
      <t>(8)</t>
    </r>
  </si>
  <si>
    <r>
      <t xml:space="preserve">- </t>
    </r>
    <r>
      <rPr>
        <vertAlign val="superscript"/>
        <sz val="10"/>
        <rFont val="Arial"/>
        <family val="2"/>
        <charset val="238"/>
      </rPr>
      <t>(7)</t>
    </r>
  </si>
  <si>
    <r>
      <t>105</t>
    </r>
    <r>
      <rPr>
        <vertAlign val="superscript"/>
        <sz val="10"/>
        <rFont val="Arial"/>
        <family val="2"/>
        <charset val="238"/>
      </rPr>
      <t>(9)</t>
    </r>
  </si>
  <si>
    <t>7) Instalacja wyłączona z ruchu w grudniu 2008r.</t>
  </si>
  <si>
    <t>8) W sierpniu 2009 wyłączono z ruchu  instalację Tlenku Etylenu I. Zdolność przerobowa po wyłączeniu TEI - 77 tys.ton</t>
  </si>
  <si>
    <t>9) W sierpniu 2009 wyłączono z ruchu  instalację Tlenku Glikolu I. Zdolność przerobowa po wyłączeniu GEI - 85 tys.ton</t>
  </si>
  <si>
    <r>
      <t xml:space="preserve">Bazy olejowe, destylaty próżniowe i inne </t>
    </r>
    <r>
      <rPr>
        <vertAlign val="superscript"/>
        <sz val="10"/>
        <rFont val="Arial"/>
        <family val="2"/>
        <charset val="238"/>
      </rPr>
      <t>(2)</t>
    </r>
  </si>
  <si>
    <r>
      <t xml:space="preserve">Rafineria w Czechowicach </t>
    </r>
    <r>
      <rPr>
        <vertAlign val="superscript"/>
        <sz val="10"/>
        <rFont val="Arial"/>
        <family val="2"/>
        <charset val="238"/>
      </rPr>
      <t>(3)</t>
    </r>
  </si>
  <si>
    <r>
      <t xml:space="preserve">Rafineria w Gorlicach </t>
    </r>
    <r>
      <rPr>
        <vertAlign val="superscript"/>
        <sz val="10"/>
        <rFont val="Arial"/>
        <family val="2"/>
        <charset val="238"/>
      </rPr>
      <t>(4)</t>
    </r>
  </si>
  <si>
    <r>
      <t>Rafineria w Jaśle</t>
    </r>
    <r>
      <rPr>
        <vertAlign val="superscript"/>
        <sz val="10"/>
        <rFont val="Arial"/>
        <family val="2"/>
        <charset val="238"/>
      </rPr>
      <t xml:space="preserve"> (3)</t>
    </r>
  </si>
  <si>
    <t>4) Rafineria Glimar została sprzedana w 2008r.</t>
  </si>
  <si>
    <t>3) Rafinerie w Czechowicach i Jaśle zaprzestały przerobu ropy naftowej, została w nich podjęta restrukturyzacja aktywów.</t>
  </si>
  <si>
    <t>1) Zawiera funkcje korporacyjne spółek Grupy ORLEN oraz spółki nie ujęte w w powyższych segmentach.</t>
  </si>
  <si>
    <r>
      <t xml:space="preserve">Funkcje korporacyjne </t>
    </r>
    <r>
      <rPr>
        <vertAlign val="superscript"/>
        <sz val="10"/>
        <rFont val="Arial"/>
        <family val="2"/>
        <charset val="238"/>
      </rPr>
      <t>1)</t>
    </r>
  </si>
  <si>
    <r>
      <t xml:space="preserve">Przychody </t>
    </r>
    <r>
      <rPr>
        <b/>
        <vertAlign val="superscript"/>
        <sz val="10"/>
        <color indexed="8"/>
        <rFont val="Arial"/>
        <family val="2"/>
        <charset val="238"/>
      </rPr>
      <t>2)</t>
    </r>
  </si>
  <si>
    <t>1) Instalacje PPI i II zostały trwale wyłączone z ruchu w roku 2005 po uruchomieniu instalacji Spheripol, natomiast Instalacja LDPEI została na trwale wyłączona z ruchu w roku 2008.</t>
  </si>
  <si>
    <r>
      <t xml:space="preserve">LDPE I;  Low Density Polyethylene </t>
    </r>
    <r>
      <rPr>
        <vertAlign val="superscript"/>
        <sz val="10"/>
        <rFont val="Arial"/>
        <family val="2"/>
        <charset val="238"/>
      </rPr>
      <t>1)</t>
    </r>
  </si>
  <si>
    <r>
      <t xml:space="preserve">PP I </t>
    </r>
    <r>
      <rPr>
        <vertAlign val="superscript"/>
        <sz val="10"/>
        <rFont val="Arial"/>
        <family val="2"/>
        <charset val="238"/>
      </rPr>
      <t>1)</t>
    </r>
  </si>
  <si>
    <r>
      <t xml:space="preserve">PP II </t>
    </r>
    <r>
      <rPr>
        <vertAlign val="superscript"/>
        <sz val="10"/>
        <rFont val="Arial"/>
        <family val="2"/>
        <charset val="238"/>
      </rPr>
      <t>1)</t>
    </r>
  </si>
  <si>
    <t>AB ORLEN Lietuva</t>
  </si>
  <si>
    <t>ORLEN Deutschland GmbH</t>
  </si>
  <si>
    <t xml:space="preserve">ORLEN Deutschland GmbH -  dane finansowe i operacyjne </t>
  </si>
  <si>
    <t xml:space="preserve">ORLEN Deutschland GmbH - dane finansowe i operacyjne </t>
  </si>
  <si>
    <t>ORLEN Lietuva, Unipetrol a.s., Basell Orlen Polyolefins Sp. z o.o., ORLEN Deutschland GmbH, ANWIL SA,</t>
  </si>
  <si>
    <t>składająca się z naziemnych i podziemnych baz magazynowych oraz sieci rurociągów dalekosiężnych.</t>
  </si>
  <si>
    <t>2) W dniu 9 lutego 2010 roku PKN ORLEN otrzymał zawiadomienie, że Aviva OFE stał się posiadaczem 5,08% akcji Spółki.</t>
  </si>
  <si>
    <r>
      <t xml:space="preserve">Aviva Otwarty Fundusz Emerytalny Aviva BZ WBK </t>
    </r>
    <r>
      <rPr>
        <vertAlign val="superscript"/>
        <sz val="10"/>
        <rFont val="Arial"/>
        <family val="2"/>
        <charset val="238"/>
      </rPr>
      <t>(2)</t>
    </r>
  </si>
  <si>
    <r>
      <t>2010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</si>
  <si>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tel. +48 24 256 92 92</t>
  </si>
  <si>
    <t>tel. +48 24 256 81 80</t>
  </si>
  <si>
    <t>fax +48 24 367 77 11</t>
  </si>
  <si>
    <t xml:space="preserve">2) Po reklasyfikacji sprzedaż dokonywana za pośrednictwem kanału sprzedaży DOFO (Dealer Owned Franchise Operated) wykazywana poprzednio w ramach segmentu rafineryjnego (hurt) od 2009r. odpowiada wolumenom sprzedaży detalicznej. </t>
  </si>
  <si>
    <t xml:space="preserve">1) Modelowa marża rafineryjna PKN ORLEN = przychody (Produkty (93,5%) = 36% Benzyna + 43% ON + 14,5% COO) </t>
  </si>
  <si>
    <t>CoCo</t>
  </si>
  <si>
    <t>5) Uruchomienie nowej jednostki HON VII</t>
  </si>
  <si>
    <t>6) Zakładane możliwości danej jednostki</t>
  </si>
  <si>
    <r>
      <t>6 340</t>
    </r>
    <r>
      <rPr>
        <vertAlign val="superscript"/>
        <sz val="10"/>
        <rFont val="Arial"/>
        <family val="2"/>
        <charset val="238"/>
      </rPr>
      <t xml:space="preserve"> (5)</t>
    </r>
  </si>
  <si>
    <r>
      <t>210</t>
    </r>
    <r>
      <rPr>
        <vertAlign val="superscript"/>
        <sz val="10"/>
        <rFont val="Arial"/>
        <family val="2"/>
        <charset val="238"/>
      </rPr>
      <t>(6)</t>
    </r>
  </si>
  <si>
    <t xml:space="preserve"> - </t>
  </si>
  <si>
    <t>Środki pieniężne</t>
  </si>
  <si>
    <t>1) Dług netto = krótkoterminowe i długoterminowe zobowiązania odsetkowe - środki pieniężne.</t>
  </si>
  <si>
    <t>minus koszty (100% wsadu: ropa Brent i pozostałe surowce wyceniane po ropie Brent); ceny produktów wg notowań.</t>
  </si>
  <si>
    <r>
      <t xml:space="preserve">Rafinerie w Czechach łączny przerób </t>
    </r>
    <r>
      <rPr>
        <vertAlign val="superscript"/>
        <sz val="10"/>
        <rFont val="Arial"/>
        <family val="2"/>
        <charset val="238"/>
      </rPr>
      <t>(2)</t>
    </r>
  </si>
  <si>
    <r>
      <t xml:space="preserve">Rafineria na Litwie </t>
    </r>
    <r>
      <rPr>
        <vertAlign val="superscript"/>
        <sz val="10"/>
        <rFont val="Arial"/>
        <family val="2"/>
        <charset val="238"/>
      </rPr>
      <t>(3)</t>
    </r>
  </si>
  <si>
    <t xml:space="preserve">2) Dotyczy danych Unipetrolu. Udział Unipetrolu: 51% Ceska Rafinerska, 100% Paramo a.s. Dane operacyjne konsolidowane od czerwca 2005r. </t>
  </si>
  <si>
    <t>3) Dotyczy rafinerii ORLEN Lietuva. Dane operacyjne konsolidowane od 2007 roku.</t>
  </si>
  <si>
    <t>5) Łącznie z ORLEN Lietuva - konsolidowany metodą pełną od I kwartału 2007 roku; stan zatrudnienia w ORLEN Lietuva na koniec 2006 roku wynosił 3 740.</t>
  </si>
  <si>
    <t xml:space="preserve">1) Moce rafinerii ORLEN Lietuva. Przerób w 2006 roku i 2007 roku obniżony ze względu na zniszczenie kolumny destylacji w pożarze </t>
  </si>
  <si>
    <t>Rafineria w Płocku - przerób i produkty</t>
  </si>
  <si>
    <t>Produkty - paliwa</t>
  </si>
  <si>
    <t>Produkty łącznie</t>
  </si>
  <si>
    <t>Rafineria w Trzebini - przerób i produkty</t>
  </si>
  <si>
    <t>Rafineria w Jedliczu - przerób i produkty</t>
  </si>
  <si>
    <t xml:space="preserve">Produkty - paliwa </t>
  </si>
  <si>
    <t>Jedlicze - produkty łącznie</t>
  </si>
  <si>
    <t xml:space="preserve">Rafineria w Płocku - przerób i produkty </t>
  </si>
  <si>
    <t xml:space="preserve">Rafineria w Trzebini - przerób i produkty </t>
  </si>
  <si>
    <t xml:space="preserve">Rafineria w Jedliczu - przerób i produkty </t>
  </si>
  <si>
    <t>fax +48 24 365 53 93</t>
  </si>
  <si>
    <t>Petrochemia w Płocku - przerób i produkty</t>
  </si>
  <si>
    <t>3) Łącznie z ANWIL - konsolidowany metodą pełną od II kwartału 2001 roku.</t>
  </si>
  <si>
    <t xml:space="preserve">2) W tym kontekście "Grupa ORLEN" oznacza Spółkę oraz jej skonsolidowane podmioty zależne, lecz nie obejmuje podmiotów stowarzyszonych. </t>
  </si>
  <si>
    <t>1) Stany liczby pracowników na koniec okresu, pracownicy aktywni i nieaktywni łącznie.</t>
  </si>
  <si>
    <r>
      <t>2011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</si>
  <si>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Nominalny PKB (mld EUR)</t>
  </si>
  <si>
    <t>Wskaźnik inflacji (HICP, %)</t>
  </si>
  <si>
    <t>UE-27</t>
  </si>
  <si>
    <t>Źródło: Eurostat.</t>
  </si>
  <si>
    <t>2) Stopa bezrobocia reprezentuje liczbę osób (wiek 15 - 74) jako procent siły roboczej. Siła robocza to osoby pracujące i niepracujące.</t>
  </si>
  <si>
    <t xml:space="preserve">4) Zdolność głębokiego przerobu ropy 13,8 mln ton / rok w 2007 roku, 14,1 mln ton / rok w 2008 roku, 14,3 mln ton / rok w 2009 roku, </t>
  </si>
  <si>
    <t>Akcje w wolnym obrocie</t>
  </si>
  <si>
    <t>Środki pieniężne netto z działalności inwestycyjnej</t>
  </si>
  <si>
    <t>1) Aktualny stan akcjonariatu dostępny jest na korporacyjnej stronie:</t>
  </si>
  <si>
    <t>http://www.orlen.pl/PL/RelacjeInwestorskie/Gielda/StrukturaAkcjonariatu/Strony/default.aspx</t>
  </si>
  <si>
    <t>7) Wyłączono z ruchu 2 jednostki produkcyjne</t>
  </si>
  <si>
    <r>
      <t xml:space="preserve">240 </t>
    </r>
    <r>
      <rPr>
        <vertAlign val="superscript"/>
        <sz val="10"/>
        <rFont val="Arial"/>
        <family val="2"/>
        <charset val="238"/>
      </rPr>
      <t>(1)</t>
    </r>
  </si>
  <si>
    <t>Paraksylen (PX)</t>
  </si>
  <si>
    <t>Kwas tereftalowy (PTA)</t>
  </si>
  <si>
    <r>
      <t xml:space="preserve">400 </t>
    </r>
    <r>
      <rPr>
        <vertAlign val="superscript"/>
        <sz val="10"/>
        <rFont val="Arial"/>
        <family val="2"/>
        <charset val="238"/>
      </rPr>
      <t>(10)</t>
    </r>
  </si>
  <si>
    <r>
      <t xml:space="preserve">5 428 </t>
    </r>
    <r>
      <rPr>
        <vertAlign val="superscript"/>
        <sz val="10"/>
        <rFont val="Arial"/>
        <family val="2"/>
        <charset val="238"/>
      </rPr>
      <t>(7)</t>
    </r>
  </si>
  <si>
    <r>
      <t xml:space="preserve">600 </t>
    </r>
    <r>
      <rPr>
        <vertAlign val="superscript"/>
        <sz val="10"/>
        <rFont val="Arial"/>
        <family val="2"/>
        <charset val="238"/>
      </rPr>
      <t>(10)</t>
    </r>
  </si>
  <si>
    <t>15,1 mln ton / rok w 2010 roku i I kwartale 2011 roku oraz 16,3 mln ton / rok od II kwartału 2011 roku (zdolność destylacji atmosferycznej i próżniowej 17,8 mln ton / rok).</t>
  </si>
  <si>
    <t>ORLEN w liczbach 2012</t>
  </si>
  <si>
    <t>Podstawowe dane finansowe w latach 2000-2012 wg MSSF</t>
  </si>
  <si>
    <t>Podstawowe dane finansowe w latach 2004-2012 w EUR oraz USD</t>
  </si>
  <si>
    <t>Podstawowe dane segmentowe w latach 2008-2012</t>
  </si>
  <si>
    <t>Struktura akcjonariatu na dzień 31 grudnia 2012</t>
  </si>
  <si>
    <t>Dane finansowe w latach 2000-2012 wg MSSF</t>
  </si>
  <si>
    <t>Wydatki inwestycyjne w latach 2001-2012</t>
  </si>
  <si>
    <t>Dane operacyjne w latach 2001-2012</t>
  </si>
  <si>
    <t>ORLEN Lietuva - podstawowe dane finansowe 2004-2012</t>
  </si>
  <si>
    <t>Podstawowe dane finansowe w latach 2000-2012 według MSSF</t>
  </si>
  <si>
    <t>Podstawowe dane finansowe w latach 2004-2012 w EUR oraz USD *</t>
  </si>
  <si>
    <t>Podstawowe dane segmentowe w latach 2008-2012; 
dane nieaudytowane na podstawie komentarza segmentowego po 4 kwartałach 2012</t>
  </si>
  <si>
    <r>
      <t xml:space="preserve">Struktura akcjonariatu na dzień 31 grudnia 2012 </t>
    </r>
    <r>
      <rPr>
        <b/>
        <vertAlign val="superscript"/>
        <sz val="10"/>
        <color indexed="8"/>
        <rFont val="Arial"/>
        <family val="2"/>
        <charset val="238"/>
      </rPr>
      <t>(1)</t>
    </r>
  </si>
  <si>
    <t>Wydatki inwestycyjne w Grupie PKN ORLEN w latach 2001 - 2012 w mln PLN</t>
  </si>
  <si>
    <t>Na dzień 31 grudnia 2012 roku PKN ORLEN S.A posiadał 100% udziałów w kapitale zakładowym ORLEN Lietuva.</t>
  </si>
  <si>
    <r>
      <t>2012</t>
    </r>
    <r>
      <rPr>
        <b/>
        <vertAlign val="superscript"/>
        <sz val="10"/>
        <color indexed="9"/>
        <rFont val="Arial"/>
        <family val="2"/>
        <charset val="238"/>
      </rPr>
      <t>(2)</t>
    </r>
  </si>
  <si>
    <t>2001 - 2012</t>
  </si>
  <si>
    <t>1) Począwszy od 2009r. wysokość akcyzy dla oleju napędowego o zawartości siarki poniżej 10 ppm.</t>
  </si>
  <si>
    <t>Liczba akcji na dzień       31 grudnia 2012</t>
  </si>
  <si>
    <t>Udział w kapitale podstawowym na dzień 31 grudnia 2012</t>
  </si>
  <si>
    <r>
      <t xml:space="preserve">ING Otwarty Fundusz Emerytalny </t>
    </r>
    <r>
      <rPr>
        <vertAlign val="superscript"/>
        <sz val="10"/>
        <rFont val="Arial"/>
        <family val="2"/>
        <charset val="238"/>
      </rPr>
      <t>(3)</t>
    </r>
  </si>
  <si>
    <t>3) W dniu 30 marca 2012 roku PKN ORLEN otrzymał zawiadomienie, że ING OFE stał się posiadaczem 5,02% akcji Spółki.</t>
  </si>
  <si>
    <t>Posiadamy największą sieć stacji paliw w regionie,  jak również największy kompleks rafineryjno-petrochemiczny</t>
  </si>
  <si>
    <t>Od 1999 roku akcje PKN ORLEN notowane były także w formie Globalnych Kwitów Depozytowych (GDR) na Londyńskiej</t>
  </si>
  <si>
    <t>Giełdzie Papierów Wartościowych. Obrót kwitami depozytowymi miał miejsce również w USA na pozagiełdowym rynku OTC.</t>
  </si>
  <si>
    <t>W 2012 roku PKN ORLEN podjął decyzję o zakończeniu programu kwitów depozytowych.</t>
  </si>
  <si>
    <t>Akcje PKN ORLEN notowane są na Giełdzie Papierów Wartościowych w Warszawie.</t>
  </si>
  <si>
    <t xml:space="preserve">Pierwsze notowanie akcji PKN ORLEN odbyło się 26 listopada 1999 roku. </t>
  </si>
  <si>
    <t>Pierwsze notowanie obligacji korporacyjnych PKN ORLEN na rynku Catalyst odbyło się 27 czerwca 2012 roku.</t>
  </si>
  <si>
    <t>IKS "Solino" SA, ORLEN Oil Sp. z o.o., Rafineria Trzebinia SA, Rafineria Jedlicze SA, ORLEN Upstream Sp. z o.o.</t>
  </si>
  <si>
    <t>www.orlenupstream.pl</t>
  </si>
  <si>
    <t>ORLEN Upstream Sp z o.o.</t>
  </si>
  <si>
    <t>2013 Polski Koncern Naftowy ORLEN SA</t>
  </si>
  <si>
    <t>Etylen (USD) *</t>
  </si>
  <si>
    <t>Propylen (USD) *</t>
  </si>
  <si>
    <t>Polietylen (USD) *</t>
  </si>
  <si>
    <t>Polipropylen (USD) *</t>
  </si>
  <si>
    <t>* Etylen (USD) = [Etylen CTR LOW (EUR) * PLN/EUR] / [PLN/USD], średnie w okresie.</t>
  </si>
  <si>
    <t>* Propylen (USD) = [Propylen CTR LOW (EUR) * PLN/EUR] / [PLN/USD], średnie w okresie.</t>
  </si>
  <si>
    <t>* Polietylen (USD) = [HDPE (EUR) * PLN/EUR] / [PLN/USD], średnie w okresie.</t>
  </si>
  <si>
    <t>* Polipropylen (USD) = [PP homo (EUR) * PLN/EUR] / [PLN/USD], średnie w okresie.</t>
  </si>
  <si>
    <r>
      <t xml:space="preserve">Nakłady inwestycyjne (CAPEX) </t>
    </r>
    <r>
      <rPr>
        <vertAlign val="superscript"/>
        <sz val="8"/>
        <rFont val="Arial"/>
        <family val="2"/>
        <charset val="238"/>
      </rPr>
      <t>(2)</t>
    </r>
  </si>
  <si>
    <t>2) Dane za rok 2006 nie obejmują inwestycji w ORLEN Lietuva (ex. Mažeikių Nafta) na poziomie 5 729 mln PLN.</t>
  </si>
  <si>
    <t>4) ROACE = zysk operacyjny z ostatnich czterech kwartałów po opodatkowaniu / średni kapitał zaangażowany (kapitał własny + dług netto) z ostatnich czterech kwartałów.</t>
  </si>
  <si>
    <r>
      <t>1,5</t>
    </r>
    <r>
      <rPr>
        <vertAlign val="superscript"/>
        <sz val="10"/>
        <color indexed="8"/>
        <rFont val="Arial"/>
        <family val="2"/>
        <charset val="238"/>
      </rPr>
      <t xml:space="preserve"> (2)</t>
    </r>
  </si>
  <si>
    <t>2) Zarząd PKN ORLEN (dotyczy zysku netto Spółki matki PKN ORLEN S.A.) rekomendował wypłacenie dywidendy z zysku za 2012r. w wysokości 1,50 PLN/akcję.</t>
  </si>
  <si>
    <t xml:space="preserve">   Ostateczna decyzja co do wypłaty dywidendy za 2012 rok należy do akcjonariuszy i zostanie podjęta na ZWZA PKN ORLEN.</t>
  </si>
  <si>
    <t>Od 2012 r.</t>
  </si>
  <si>
    <t>52 867 mln PLN w 2006 roku, 63 793 mln PLN w 2007 roku, 79 533 mln PLN w 2008 roku, 67 928 mln PLN w 2009 roku, 83 547 mln PLN w 2010 roku, 106 973 mln PLN w 2011 roku oraz 120 102 mln PLN w 2012 roku.</t>
  </si>
  <si>
    <t>Gacz parafinowy</t>
  </si>
  <si>
    <t>Parafiny</t>
  </si>
  <si>
    <t xml:space="preserve">10) Kompleks PX/PTA pracuje od czerwca 2011 roku. PX zlokalizowane jest w Płocku, a PTA we Włocławku. Do końca 2011r. produkcja PTA wyniosła 365kt i odpowiednio 470kt w 2012r. </t>
  </si>
  <si>
    <t>b.d</t>
  </si>
  <si>
    <t>b.d.</t>
  </si>
  <si>
    <r>
      <t xml:space="preserve">1) wg formuły: </t>
    </r>
    <r>
      <rPr>
        <i/>
        <sz val="8"/>
        <color indexed="8"/>
        <rFont val="Arial"/>
        <family val="2"/>
        <charset val="238"/>
      </rPr>
      <t>Spread Ural Rdam vs fwd Brent Dtd = Med Strip - Ural Rdam (Ural CIF Rotterdam).</t>
    </r>
  </si>
  <si>
    <t>2) Od 2007 roku jest prezentowane zatrudnienie aktywne. Łączna liczba pracowników aktywnych i nieaktywnych w Grupie ORLEN Lietuva na 31.12.2012 wynosiła 2 284.</t>
  </si>
  <si>
    <t>1) PKB na mieszkańca  - wyliczone jako PKB w cenach bieżących w odniesieniu do stanu ludności na początku roku.</t>
  </si>
  <si>
    <r>
      <t xml:space="preserve">Bezrobocie </t>
    </r>
    <r>
      <rPr>
        <vertAlign val="superscript"/>
        <sz val="10"/>
        <rFont val="Arial"/>
        <family val="2"/>
        <charset val="238"/>
      </rPr>
      <t>(2)</t>
    </r>
  </si>
  <si>
    <r>
      <t>PKB na 1 mieszkańca (EUR)</t>
    </r>
    <r>
      <rPr>
        <vertAlign val="superscript"/>
        <sz val="10"/>
        <rFont val="Arial"/>
        <family val="2"/>
        <charset val="238"/>
      </rPr>
      <t xml:space="preserve"> (1)</t>
    </r>
  </si>
  <si>
    <t>Nakłady inwestycyjne (CAPEX)</t>
  </si>
  <si>
    <t xml:space="preserve"> a poszczególne pozycje rachunku zysków i strat oraz rachunku przepływów pieniężnych według kursów średnich z danego roku. Źródło kursów NBP, str 50.</t>
  </si>
  <si>
    <t>ORLEN Lietuva - podstawowe dane operacyjne 2004-2012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</si>
</sst>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5" formatCode="_-* #,##0.00\ _z_ł_-;\-* #,##0.00\ _z_ł_-;_-* &quot;-&quot;??\ _z_ł_-;_-@_-"/>
    <numFmt numFmtId="166" formatCode="0.0%"/>
    <numFmt numFmtId="167" formatCode="_-* #,##0\ _z_ł_-;\-* #,##0\ _z_ł_-;_-* &quot;-&quot;??\ _z_ł_-;_-@_-"/>
    <numFmt numFmtId="168" formatCode="0.0"/>
    <numFmt numFmtId="169" formatCode="#,##0.0000"/>
    <numFmt numFmtId="170" formatCode="0.0000"/>
    <numFmt numFmtId="171" formatCode="#,##0.000"/>
    <numFmt numFmtId="172" formatCode="#,##0.0"/>
  </numFmts>
  <fonts count="53" x14ac:knownFonts="1">
    <font>
      <sz val="10"/>
      <name val="Arial"/>
      <charset val="238"/>
    </font>
    <font>
      <sz val="10"/>
      <name val="Arial"/>
      <charset val="238"/>
    </font>
    <font>
      <u/>
      <sz val="10"/>
      <color indexed="12"/>
      <name val="Arial"/>
      <charset val="238"/>
    </font>
    <font>
      <sz val="10"/>
      <color indexed="8"/>
      <name val="Arial"/>
    </font>
    <font>
      <sz val="8"/>
      <name val="Arial"/>
      <charset val="238"/>
    </font>
    <font>
      <sz val="10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0"/>
      <name val="Arial CE"/>
      <charset val="238"/>
    </font>
    <font>
      <sz val="8"/>
      <name val="Verdana"/>
      <family val="2"/>
      <charset val="238"/>
    </font>
    <font>
      <b/>
      <sz val="8"/>
      <name val="Verdana"/>
      <family val="2"/>
      <charset val="238"/>
    </font>
    <font>
      <sz val="10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color indexed="9"/>
      <name val="Arial"/>
      <family val="2"/>
      <charset val="238"/>
    </font>
    <font>
      <sz val="8"/>
      <name val="Arial"/>
      <family val="2"/>
      <charset val="238"/>
    </font>
    <font>
      <vertAlign val="superscript"/>
      <sz val="10"/>
      <name val="Arial"/>
      <family val="2"/>
      <charset val="238"/>
    </font>
    <font>
      <i/>
      <sz val="10"/>
      <name val="Arial"/>
      <family val="2"/>
      <charset val="238"/>
    </font>
    <font>
      <vertAlign val="superscript"/>
      <sz val="8"/>
      <name val="Arial"/>
      <family val="2"/>
      <charset val="238"/>
    </font>
    <font>
      <sz val="20"/>
      <name val="Arial"/>
      <family val="2"/>
      <charset val="238"/>
    </font>
    <font>
      <sz val="10"/>
      <color indexed="9"/>
      <name val="Arial"/>
      <family val="2"/>
      <charset val="238"/>
    </font>
    <font>
      <b/>
      <vertAlign val="superscript"/>
      <sz val="10"/>
      <color indexed="9"/>
      <name val="Arial"/>
      <family val="2"/>
      <charset val="238"/>
    </font>
    <font>
      <b/>
      <sz val="10"/>
      <name val="Arial"/>
      <family val="2"/>
      <charset val="238"/>
    </font>
    <font>
      <b/>
      <vertAlign val="superscript"/>
      <sz val="10"/>
      <name val="Arial"/>
      <family val="2"/>
      <charset val="238"/>
    </font>
    <font>
      <i/>
      <sz val="8"/>
      <name val="Arial"/>
      <family val="2"/>
      <charset val="238"/>
    </font>
    <font>
      <b/>
      <sz val="11"/>
      <name val="Arial"/>
      <family val="2"/>
      <charset val="238"/>
    </font>
    <font>
      <sz val="10"/>
      <color indexed="8"/>
      <name val="Arial"/>
      <charset val="238"/>
    </font>
    <font>
      <u/>
      <sz val="10"/>
      <name val="Arial"/>
      <charset val="238"/>
    </font>
    <font>
      <b/>
      <sz val="18"/>
      <name val="Arial"/>
      <family val="2"/>
      <charset val="238"/>
    </font>
    <font>
      <sz val="9"/>
      <name val="Arial"/>
      <family val="2"/>
      <charset val="238"/>
    </font>
    <font>
      <b/>
      <u/>
      <sz val="10"/>
      <color indexed="10"/>
      <name val="Arial"/>
      <family val="2"/>
      <charset val="238"/>
    </font>
    <font>
      <b/>
      <vertAlign val="superscript"/>
      <sz val="10"/>
      <color indexed="8"/>
      <name val="Arial"/>
      <family val="2"/>
      <charset val="238"/>
    </font>
    <font>
      <sz val="8"/>
      <color indexed="8"/>
      <name val="Arial"/>
      <charset val="238"/>
    </font>
    <font>
      <sz val="10"/>
      <color indexed="8"/>
      <name val="Arial"/>
      <family val="2"/>
      <charset val="238"/>
    </font>
    <font>
      <b/>
      <sz val="8"/>
      <color indexed="8"/>
      <name val="Arial"/>
      <family val="2"/>
      <charset val="238"/>
    </font>
    <font>
      <b/>
      <i/>
      <sz val="8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sz val="5"/>
      <name val="Arial"/>
      <family val="2"/>
      <charset val="238"/>
    </font>
    <font>
      <sz val="7"/>
      <name val="Arial"/>
      <family val="2"/>
      <charset val="238"/>
    </font>
    <font>
      <vertAlign val="superscript"/>
      <sz val="10"/>
      <color indexed="8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0"/>
      <name val="Arial"/>
      <family val="2"/>
      <charset val="186"/>
    </font>
    <font>
      <sz val="10"/>
      <name val="Arial"/>
      <family val="2"/>
      <charset val="186"/>
    </font>
    <font>
      <sz val="10"/>
      <color indexed="9"/>
      <name val="Arial"/>
      <family val="2"/>
      <charset val="186"/>
    </font>
    <font>
      <b/>
      <sz val="7"/>
      <name val="Arial"/>
      <family val="2"/>
      <charset val="238"/>
    </font>
    <font>
      <i/>
      <sz val="7"/>
      <name val="Arial"/>
      <family val="2"/>
      <charset val="238"/>
    </font>
    <font>
      <b/>
      <i/>
      <sz val="7"/>
      <color indexed="8"/>
      <name val="Arial"/>
      <family val="2"/>
      <charset val="238"/>
    </font>
    <font>
      <sz val="4"/>
      <name val="Arial"/>
      <family val="2"/>
      <charset val="238"/>
    </font>
    <font>
      <b/>
      <i/>
      <sz val="8"/>
      <color indexed="9"/>
      <name val="Arial"/>
      <family val="2"/>
      <charset val="238"/>
    </font>
    <font>
      <i/>
      <vertAlign val="superscript"/>
      <sz val="8"/>
      <name val="Arial"/>
      <family val="2"/>
      <charset val="238"/>
    </font>
    <font>
      <i/>
      <sz val="8"/>
      <color indexed="8"/>
      <name val="Arial"/>
      <family val="2"/>
      <charset val="238"/>
    </font>
    <font>
      <sz val="10"/>
      <color indexed="10"/>
      <name val="Arial"/>
      <charset val="238"/>
    </font>
    <font>
      <b/>
      <sz val="14"/>
      <color indexed="10"/>
      <name val="Arial"/>
      <family val="2"/>
      <charset val="238"/>
    </font>
    <font>
      <u/>
      <sz val="8"/>
      <color indexed="12"/>
      <name val="Arial"/>
      <charset val="238"/>
    </font>
    <font>
      <sz val="8"/>
      <color indexed="63"/>
      <name val="Arial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4"/>
      </patternFill>
    </fill>
    <fill>
      <patternFill patternType="solid">
        <fgColor indexed="1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</fills>
  <borders count="6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 style="thin">
        <color indexed="23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23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1" fillId="0" borderId="0" applyFont="0" applyFill="0" applyBorder="0" applyAlignment="0" applyProtection="0"/>
  </cellStyleXfs>
  <cellXfs count="985">
    <xf numFmtId="0" fontId="0" fillId="0" borderId="0" xfId="0"/>
    <xf numFmtId="0" fontId="9" fillId="2" borderId="0" xfId="0" applyFont="1" applyFill="1" applyBorder="1" applyAlignment="1">
      <alignment horizontal="center" wrapText="1"/>
    </xf>
    <xf numFmtId="1" fontId="7" fillId="2" borderId="0" xfId="4" applyNumberFormat="1" applyFont="1" applyFill="1" applyBorder="1"/>
    <xf numFmtId="1" fontId="7" fillId="2" borderId="0" xfId="4" applyNumberFormat="1" applyFont="1" applyFill="1" applyBorder="1" applyAlignment="1">
      <alignment horizontal="center"/>
    </xf>
    <xf numFmtId="0" fontId="10" fillId="2" borderId="0" xfId="0" applyFont="1" applyFill="1" applyBorder="1"/>
    <xf numFmtId="0" fontId="10" fillId="0" borderId="0" xfId="0" applyFont="1" applyFill="1" applyBorder="1"/>
    <xf numFmtId="0" fontId="10" fillId="0" borderId="0" xfId="0" applyFont="1" applyFill="1" applyBorder="1" applyAlignment="1">
      <alignment wrapText="1"/>
    </xf>
    <xf numFmtId="0" fontId="10" fillId="2" borderId="0" xfId="4" applyFont="1" applyFill="1" applyBorder="1"/>
    <xf numFmtId="0" fontId="11" fillId="0" borderId="0" xfId="4" applyFont="1" applyFill="1"/>
    <xf numFmtId="0" fontId="12" fillId="3" borderId="1" xfId="4" applyFont="1" applyFill="1" applyBorder="1" applyAlignment="1">
      <alignment horizontal="center"/>
    </xf>
    <xf numFmtId="0" fontId="13" fillId="2" borderId="0" xfId="4" applyFont="1" applyFill="1" applyBorder="1"/>
    <xf numFmtId="0" fontId="13" fillId="2" borderId="2" xfId="4" applyFont="1" applyFill="1" applyBorder="1" applyAlignment="1">
      <alignment horizontal="center"/>
    </xf>
    <xf numFmtId="0" fontId="10" fillId="2" borderId="2" xfId="4" applyFont="1" applyFill="1" applyBorder="1"/>
    <xf numFmtId="3" fontId="10" fillId="2" borderId="2" xfId="4" applyNumberFormat="1" applyFont="1" applyFill="1" applyBorder="1" applyAlignment="1">
      <alignment horizontal="right" indent="1"/>
    </xf>
    <xf numFmtId="0" fontId="10" fillId="3" borderId="0" xfId="4" applyFont="1" applyFill="1" applyBorder="1"/>
    <xf numFmtId="3" fontId="10" fillId="3" borderId="2" xfId="4" applyNumberFormat="1" applyFont="1" applyFill="1" applyBorder="1" applyAlignment="1">
      <alignment horizontal="right" indent="1"/>
    </xf>
    <xf numFmtId="0" fontId="10" fillId="2" borderId="2" xfId="4" applyFont="1" applyFill="1" applyBorder="1" applyAlignment="1">
      <alignment horizontal="right" indent="1"/>
    </xf>
    <xf numFmtId="166" fontId="15" fillId="3" borderId="2" xfId="8" applyNumberFormat="1" applyFont="1" applyFill="1" applyBorder="1" applyAlignment="1">
      <alignment horizontal="right" indent="1"/>
    </xf>
    <xf numFmtId="3" fontId="10" fillId="3" borderId="3" xfId="4" applyNumberFormat="1" applyFont="1" applyFill="1" applyBorder="1" applyAlignment="1">
      <alignment horizontal="right" indent="1"/>
    </xf>
    <xf numFmtId="166" fontId="10" fillId="2" borderId="0" xfId="4" applyNumberFormat="1" applyFont="1" applyFill="1" applyBorder="1" applyAlignment="1">
      <alignment vertical="top" wrapText="1"/>
    </xf>
    <xf numFmtId="166" fontId="10" fillId="2" borderId="0" xfId="4" applyNumberFormat="1" applyFont="1" applyFill="1" applyBorder="1" applyAlignment="1"/>
    <xf numFmtId="10" fontId="10" fillId="2" borderId="0" xfId="8" applyNumberFormat="1" applyFont="1" applyFill="1" applyBorder="1"/>
    <xf numFmtId="166" fontId="10" fillId="2" borderId="0" xfId="8" applyNumberFormat="1" applyFont="1" applyFill="1" applyBorder="1" applyAlignment="1">
      <alignment horizontal="right" vertical="top" wrapText="1"/>
    </xf>
    <xf numFmtId="166" fontId="10" fillId="2" borderId="0" xfId="8" applyNumberFormat="1" applyFont="1" applyFill="1" applyBorder="1"/>
    <xf numFmtId="0" fontId="17" fillId="2" borderId="0" xfId="4" applyFont="1" applyFill="1" applyBorder="1"/>
    <xf numFmtId="2" fontId="10" fillId="2" borderId="2" xfId="4" applyNumberFormat="1" applyFont="1" applyFill="1" applyBorder="1" applyAlignment="1">
      <alignment horizontal="center"/>
    </xf>
    <xf numFmtId="2" fontId="10" fillId="3" borderId="2" xfId="4" applyNumberFormat="1" applyFont="1" applyFill="1" applyBorder="1" applyAlignment="1">
      <alignment horizontal="center"/>
    </xf>
    <xf numFmtId="4" fontId="10" fillId="2" borderId="2" xfId="4" applyNumberFormat="1" applyFont="1" applyFill="1" applyBorder="1" applyAlignment="1">
      <alignment horizontal="center"/>
    </xf>
    <xf numFmtId="4" fontId="10" fillId="3" borderId="2" xfId="4" applyNumberFormat="1" applyFont="1" applyFill="1" applyBorder="1" applyAlignment="1">
      <alignment horizontal="center"/>
    </xf>
    <xf numFmtId="0" fontId="10" fillId="2" borderId="2" xfId="4" applyFont="1" applyFill="1" applyBorder="1" applyAlignment="1">
      <alignment horizontal="center"/>
    </xf>
    <xf numFmtId="166" fontId="10" fillId="3" borderId="2" xfId="8" applyNumberFormat="1" applyFont="1" applyFill="1" applyBorder="1" applyAlignment="1">
      <alignment horizontal="center"/>
    </xf>
    <xf numFmtId="0" fontId="10" fillId="2" borderId="0" xfId="4" applyFont="1" applyFill="1" applyBorder="1" applyAlignment="1">
      <alignment horizontal="justify" vertical="top" wrapText="1"/>
    </xf>
    <xf numFmtId="0" fontId="17" fillId="2" borderId="0" xfId="0" applyFont="1" applyFill="1" applyBorder="1"/>
    <xf numFmtId="0" fontId="10" fillId="2" borderId="0" xfId="0" applyFont="1" applyFill="1" applyBorder="1" applyAlignment="1">
      <alignment horizontal="right"/>
    </xf>
    <xf numFmtId="0" fontId="12" fillId="3" borderId="1" xfId="0" applyFont="1" applyFill="1" applyBorder="1" applyAlignment="1">
      <alignment horizontal="center"/>
    </xf>
    <xf numFmtId="0" fontId="13" fillId="2" borderId="2" xfId="0" applyFont="1" applyFill="1" applyBorder="1" applyAlignment="1">
      <alignment horizontal="center"/>
    </xf>
    <xf numFmtId="0" fontId="10" fillId="2" borderId="2" xfId="0" applyFont="1" applyFill="1" applyBorder="1"/>
    <xf numFmtId="0" fontId="10" fillId="2" borderId="2" xfId="0" applyFont="1" applyFill="1" applyBorder="1" applyAlignment="1">
      <alignment horizontal="right"/>
    </xf>
    <xf numFmtId="0" fontId="20" fillId="2" borderId="0" xfId="0" applyFont="1" applyFill="1" applyBorder="1"/>
    <xf numFmtId="0" fontId="10" fillId="3" borderId="0" xfId="0" applyFont="1" applyFill="1" applyBorder="1"/>
    <xf numFmtId="3" fontId="10" fillId="3" borderId="2" xfId="0" applyNumberFormat="1" applyFont="1" applyFill="1" applyBorder="1" applyAlignment="1" applyProtection="1">
      <alignment horizontal="right" indent="1"/>
    </xf>
    <xf numFmtId="3" fontId="10" fillId="2" borderId="2" xfId="0" applyNumberFormat="1" applyFont="1" applyFill="1" applyBorder="1" applyAlignment="1" applyProtection="1">
      <alignment horizontal="right" indent="1"/>
    </xf>
    <xf numFmtId="166" fontId="15" fillId="2" borderId="2" xfId="0" applyNumberFormat="1" applyFont="1" applyFill="1" applyBorder="1" applyAlignment="1" applyProtection="1">
      <alignment horizontal="right" indent="1"/>
    </xf>
    <xf numFmtId="3" fontId="10" fillId="3" borderId="2" xfId="0" applyNumberFormat="1" applyFont="1" applyFill="1" applyBorder="1" applyAlignment="1">
      <alignment horizontal="right" indent="1"/>
    </xf>
    <xf numFmtId="3" fontId="10" fillId="2" borderId="2" xfId="0" applyNumberFormat="1" applyFont="1" applyFill="1" applyBorder="1" applyAlignment="1">
      <alignment horizontal="right" indent="1"/>
    </xf>
    <xf numFmtId="0" fontId="10" fillId="3" borderId="2" xfId="0" applyFont="1" applyFill="1" applyBorder="1" applyAlignment="1">
      <alignment horizontal="right" indent="1"/>
    </xf>
    <xf numFmtId="0" fontId="10" fillId="2" borderId="2" xfId="0" applyFont="1" applyFill="1" applyBorder="1" applyAlignment="1">
      <alignment horizontal="right" indent="1"/>
    </xf>
    <xf numFmtId="0" fontId="10" fillId="3" borderId="2" xfId="0" applyFont="1" applyFill="1" applyBorder="1" applyAlignment="1">
      <alignment horizontal="center"/>
    </xf>
    <xf numFmtId="1" fontId="10" fillId="3" borderId="2" xfId="0" applyNumberFormat="1" applyFont="1" applyFill="1" applyBorder="1" applyAlignment="1">
      <alignment horizontal="center"/>
    </xf>
    <xf numFmtId="0" fontId="10" fillId="2" borderId="2" xfId="0" applyFont="1" applyFill="1" applyBorder="1" applyAlignment="1">
      <alignment horizontal="center"/>
    </xf>
    <xf numFmtId="1" fontId="10" fillId="2" borderId="2" xfId="0" applyNumberFormat="1" applyFont="1" applyFill="1" applyBorder="1" applyAlignment="1">
      <alignment horizontal="center"/>
    </xf>
    <xf numFmtId="3" fontId="10" fillId="3" borderId="2" xfId="0" applyNumberFormat="1" applyFont="1" applyFill="1" applyBorder="1" applyAlignment="1">
      <alignment horizontal="center"/>
    </xf>
    <xf numFmtId="3" fontId="10" fillId="2" borderId="2" xfId="0" applyNumberFormat="1" applyFont="1" applyFill="1" applyBorder="1" applyAlignment="1">
      <alignment horizontal="center"/>
    </xf>
    <xf numFmtId="0" fontId="20" fillId="3" borderId="0" xfId="0" applyFont="1" applyFill="1" applyBorder="1"/>
    <xf numFmtId="0" fontId="13" fillId="2" borderId="0" xfId="0" applyFont="1" applyFill="1" applyBorder="1"/>
    <xf numFmtId="0" fontId="11" fillId="0" borderId="0" xfId="0" applyFont="1" applyFill="1"/>
    <xf numFmtId="0" fontId="12" fillId="3" borderId="4" xfId="0" applyFont="1" applyFill="1" applyBorder="1" applyAlignment="1">
      <alignment horizontal="center"/>
    </xf>
    <xf numFmtId="3" fontId="10" fillId="2" borderId="2" xfId="0" applyNumberFormat="1" applyFont="1" applyFill="1" applyBorder="1" applyAlignment="1">
      <alignment horizontal="right" indent="2"/>
    </xf>
    <xf numFmtId="3" fontId="10" fillId="3" borderId="2" xfId="0" applyNumberFormat="1" applyFont="1" applyFill="1" applyBorder="1" applyAlignment="1">
      <alignment horizontal="center" vertical="center"/>
    </xf>
    <xf numFmtId="3" fontId="10" fillId="2" borderId="2" xfId="0" applyNumberFormat="1" applyFont="1" applyFill="1" applyBorder="1" applyAlignment="1">
      <alignment horizontal="center" vertical="center"/>
    </xf>
    <xf numFmtId="3" fontId="13" fillId="2" borderId="0" xfId="0" applyNumberFormat="1" applyFont="1" applyFill="1" applyBorder="1"/>
    <xf numFmtId="3" fontId="10" fillId="2" borderId="0" xfId="0" applyNumberFormat="1" applyFont="1" applyFill="1" applyBorder="1"/>
    <xf numFmtId="0" fontId="10" fillId="2" borderId="0" xfId="4" applyFont="1" applyFill="1" applyBorder="1" applyAlignment="1">
      <alignment horizontal="left" vertical="center" wrapText="1"/>
    </xf>
    <xf numFmtId="0" fontId="12" fillId="3" borderId="4" xfId="4" applyFont="1" applyFill="1" applyBorder="1" applyAlignment="1">
      <alignment horizontal="center" vertical="center" wrapText="1"/>
    </xf>
    <xf numFmtId="0" fontId="12" fillId="0" borderId="2" xfId="4" applyFont="1" applyFill="1" applyBorder="1" applyAlignment="1">
      <alignment horizontal="center" vertical="center" wrapText="1"/>
    </xf>
    <xf numFmtId="10" fontId="10" fillId="3" borderId="2" xfId="4" applyNumberFormat="1" applyFont="1" applyFill="1" applyBorder="1" applyAlignment="1">
      <alignment horizontal="center" wrapText="1"/>
    </xf>
    <xf numFmtId="0" fontId="10" fillId="2" borderId="0" xfId="4" applyFont="1" applyFill="1" applyBorder="1" applyAlignment="1">
      <alignment horizontal="left" wrapText="1"/>
    </xf>
    <xf numFmtId="10" fontId="10" fillId="2" borderId="2" xfId="4" applyNumberFormat="1" applyFont="1" applyFill="1" applyBorder="1" applyAlignment="1">
      <alignment horizontal="center" wrapText="1"/>
    </xf>
    <xf numFmtId="0" fontId="10" fillId="2" borderId="0" xfId="4" applyFont="1" applyFill="1" applyBorder="1" applyAlignment="1">
      <alignment horizontal="left" vertical="top" wrapText="1"/>
    </xf>
    <xf numFmtId="0" fontId="10" fillId="3" borderId="0" xfId="4" applyFont="1" applyFill="1" applyBorder="1" applyAlignment="1">
      <alignment horizontal="left" vertical="top" wrapText="1"/>
    </xf>
    <xf numFmtId="10" fontId="10" fillId="3" borderId="3" xfId="4" applyNumberFormat="1" applyFont="1" applyFill="1" applyBorder="1" applyAlignment="1">
      <alignment horizontal="center" wrapText="1"/>
    </xf>
    <xf numFmtId="0" fontId="10" fillId="2" borderId="0" xfId="4" applyFont="1" applyFill="1" applyBorder="1" applyAlignment="1">
      <alignment horizontal="center"/>
    </xf>
    <xf numFmtId="3" fontId="10" fillId="2" borderId="0" xfId="4" applyNumberFormat="1" applyFont="1" applyFill="1" applyBorder="1"/>
    <xf numFmtId="0" fontId="10" fillId="2" borderId="0" xfId="4" applyFont="1" applyFill="1" applyBorder="1" applyAlignment="1">
      <alignment horizontal="left"/>
    </xf>
    <xf numFmtId="0" fontId="11" fillId="2" borderId="0" xfId="4" applyFont="1" applyFill="1"/>
    <xf numFmtId="0" fontId="10" fillId="2" borderId="0" xfId="4" applyFont="1" applyFill="1" applyBorder="1" applyAlignment="1"/>
    <xf numFmtId="0" fontId="12" fillId="3" borderId="5" xfId="4" applyFont="1" applyFill="1" applyBorder="1" applyAlignment="1">
      <alignment horizontal="center" vertical="top" wrapText="1"/>
    </xf>
    <xf numFmtId="0" fontId="12" fillId="3" borderId="1" xfId="4" applyFont="1" applyFill="1" applyBorder="1" applyAlignment="1">
      <alignment horizontal="center" vertical="top" wrapText="1"/>
    </xf>
    <xf numFmtId="0" fontId="12" fillId="3" borderId="6" xfId="4" applyFont="1" applyFill="1" applyBorder="1" applyAlignment="1">
      <alignment horizontal="center" vertical="top" wrapText="1"/>
    </xf>
    <xf numFmtId="0" fontId="13" fillId="2" borderId="7" xfId="4" applyFont="1" applyFill="1" applyBorder="1" applyAlignment="1">
      <alignment horizontal="center"/>
    </xf>
    <xf numFmtId="0" fontId="13" fillId="2" borderId="8" xfId="4" applyFont="1" applyFill="1" applyBorder="1" applyAlignment="1">
      <alignment horizontal="center"/>
    </xf>
    <xf numFmtId="0" fontId="10" fillId="2" borderId="7" xfId="4" applyFont="1" applyFill="1" applyBorder="1"/>
    <xf numFmtId="0" fontId="10" fillId="2" borderId="8" xfId="4" applyFont="1" applyFill="1" applyBorder="1"/>
    <xf numFmtId="0" fontId="20" fillId="3" borderId="0" xfId="4" applyFont="1" applyFill="1" applyBorder="1" applyAlignment="1">
      <alignment vertical="top" wrapText="1"/>
    </xf>
    <xf numFmtId="3" fontId="20" fillId="3" borderId="7" xfId="4" applyNumberFormat="1" applyFont="1" applyFill="1" applyBorder="1" applyAlignment="1">
      <alignment horizontal="right" vertical="top" wrapText="1" indent="1"/>
    </xf>
    <xf numFmtId="3" fontId="20" fillId="3" borderId="2" xfId="4" applyNumberFormat="1" applyFont="1" applyFill="1" applyBorder="1" applyAlignment="1">
      <alignment horizontal="right" wrapText="1" indent="1"/>
    </xf>
    <xf numFmtId="3" fontId="20" fillId="3" borderId="8" xfId="4" applyNumberFormat="1" applyFont="1" applyFill="1" applyBorder="1" applyAlignment="1">
      <alignment horizontal="right" wrapText="1" indent="1"/>
    </xf>
    <xf numFmtId="0" fontId="20" fillId="2" borderId="0" xfId="4" applyFont="1" applyFill="1" applyBorder="1" applyAlignment="1">
      <alignment vertical="top" wrapText="1"/>
    </xf>
    <xf numFmtId="3" fontId="20" fillId="2" borderId="7" xfId="4" applyNumberFormat="1" applyFont="1" applyFill="1" applyBorder="1" applyAlignment="1">
      <alignment horizontal="right" vertical="top" wrapText="1" indent="1"/>
    </xf>
    <xf numFmtId="3" fontId="20" fillId="2" borderId="2" xfId="4" applyNumberFormat="1" applyFont="1" applyFill="1" applyBorder="1" applyAlignment="1">
      <alignment horizontal="right" vertical="top" wrapText="1" indent="1"/>
    </xf>
    <xf numFmtId="3" fontId="20" fillId="2" borderId="8" xfId="4" applyNumberFormat="1" applyFont="1" applyFill="1" applyBorder="1" applyAlignment="1">
      <alignment horizontal="right" vertical="top" wrapText="1" indent="1"/>
    </xf>
    <xf numFmtId="0" fontId="10" fillId="3" borderId="0" xfId="4" applyFont="1" applyFill="1" applyBorder="1" applyAlignment="1">
      <alignment horizontal="left" vertical="top" wrapText="1" indent="2"/>
    </xf>
    <xf numFmtId="3" fontId="10" fillId="3" borderId="7" xfId="4" applyNumberFormat="1" applyFont="1" applyFill="1" applyBorder="1" applyAlignment="1">
      <alignment horizontal="right" vertical="top" wrapText="1" indent="1"/>
    </xf>
    <xf numFmtId="3" fontId="10" fillId="3" borderId="2" xfId="4" applyNumberFormat="1" applyFont="1" applyFill="1" applyBorder="1" applyAlignment="1">
      <alignment horizontal="right" wrapText="1" indent="1"/>
    </xf>
    <xf numFmtId="3" fontId="10" fillId="3" borderId="8" xfId="4" applyNumberFormat="1" applyFont="1" applyFill="1" applyBorder="1" applyAlignment="1">
      <alignment horizontal="right" wrapText="1" indent="1"/>
    </xf>
    <xf numFmtId="0" fontId="10" fillId="2" borderId="0" xfId="4" applyFont="1" applyFill="1" applyBorder="1" applyAlignment="1">
      <alignment horizontal="left" vertical="top" wrapText="1" indent="2"/>
    </xf>
    <xf numFmtId="3" fontId="10" fillId="2" borderId="7" xfId="4" applyNumberFormat="1" applyFont="1" applyFill="1" applyBorder="1" applyAlignment="1">
      <alignment horizontal="right" vertical="top" wrapText="1" indent="1"/>
    </xf>
    <xf numFmtId="3" fontId="10" fillId="2" borderId="2" xfId="4" applyNumberFormat="1" applyFont="1" applyFill="1" applyBorder="1" applyAlignment="1">
      <alignment horizontal="right" vertical="top" wrapText="1" indent="1"/>
    </xf>
    <xf numFmtId="3" fontId="10" fillId="2" borderId="8" xfId="4" applyNumberFormat="1" applyFont="1" applyFill="1" applyBorder="1" applyAlignment="1">
      <alignment horizontal="right" vertical="top" wrapText="1" indent="1"/>
    </xf>
    <xf numFmtId="3" fontId="10" fillId="3" borderId="2" xfId="4" applyNumberFormat="1" applyFont="1" applyFill="1" applyBorder="1" applyAlignment="1">
      <alignment horizontal="right" vertical="top" wrapText="1" indent="1"/>
    </xf>
    <xf numFmtId="3" fontId="10" fillId="3" borderId="8" xfId="4" applyNumberFormat="1" applyFont="1" applyFill="1" applyBorder="1" applyAlignment="1">
      <alignment horizontal="right" vertical="top" wrapText="1" indent="1"/>
    </xf>
    <xf numFmtId="0" fontId="10" fillId="2" borderId="0" xfId="4" applyFont="1" applyFill="1" applyBorder="1" applyAlignment="1">
      <alignment vertical="top" wrapText="1"/>
    </xf>
    <xf numFmtId="3" fontId="20" fillId="3" borderId="2" xfId="4" applyNumberFormat="1" applyFont="1" applyFill="1" applyBorder="1" applyAlignment="1">
      <alignment horizontal="right" vertical="top" wrapText="1" indent="1"/>
    </xf>
    <xf numFmtId="3" fontId="20" fillId="3" borderId="8" xfId="4" applyNumberFormat="1" applyFont="1" applyFill="1" applyBorder="1" applyAlignment="1">
      <alignment horizontal="right" vertical="top" wrapText="1" indent="1"/>
    </xf>
    <xf numFmtId="0" fontId="20" fillId="2" borderId="0" xfId="4" applyFont="1" applyFill="1"/>
    <xf numFmtId="0" fontId="12" fillId="3" borderId="5" xfId="4" applyFont="1" applyFill="1" applyBorder="1" applyAlignment="1">
      <alignment horizontal="center"/>
    </xf>
    <xf numFmtId="0" fontId="12" fillId="3" borderId="6" xfId="4" applyFont="1" applyFill="1" applyBorder="1" applyAlignment="1">
      <alignment horizontal="center"/>
    </xf>
    <xf numFmtId="3" fontId="10" fillId="2" borderId="7" xfId="4" applyNumberFormat="1" applyFont="1" applyFill="1" applyBorder="1" applyAlignment="1">
      <alignment horizontal="right" indent="1"/>
    </xf>
    <xf numFmtId="3" fontId="10" fillId="2" borderId="8" xfId="4" applyNumberFormat="1" applyFont="1" applyFill="1" applyBorder="1" applyAlignment="1">
      <alignment horizontal="right" indent="1"/>
    </xf>
    <xf numFmtId="0" fontId="10" fillId="3" borderId="0" xfId="4" applyFont="1" applyFill="1" applyBorder="1" applyAlignment="1"/>
    <xf numFmtId="3" fontId="10" fillId="3" borderId="7" xfId="4" applyNumberFormat="1" applyFont="1" applyFill="1" applyBorder="1" applyAlignment="1">
      <alignment horizontal="right" indent="1"/>
    </xf>
    <xf numFmtId="3" fontId="10" fillId="3" borderId="8" xfId="4" applyNumberFormat="1" applyFont="1" applyFill="1" applyBorder="1" applyAlignment="1">
      <alignment horizontal="right" indent="1"/>
    </xf>
    <xf numFmtId="0" fontId="10" fillId="2" borderId="0" xfId="4" applyFont="1" applyFill="1" applyBorder="1" applyAlignment="1">
      <alignment wrapText="1"/>
    </xf>
    <xf numFmtId="0" fontId="20" fillId="3" borderId="0" xfId="4" applyFont="1" applyFill="1" applyBorder="1" applyAlignment="1">
      <alignment wrapText="1"/>
    </xf>
    <xf numFmtId="3" fontId="20" fillId="3" borderId="7" xfId="4" applyNumberFormat="1" applyFont="1" applyFill="1" applyBorder="1" applyAlignment="1">
      <alignment horizontal="right" indent="1"/>
    </xf>
    <xf numFmtId="3" fontId="20" fillId="3" borderId="2" xfId="4" applyNumberFormat="1" applyFont="1" applyFill="1" applyBorder="1" applyAlignment="1">
      <alignment horizontal="right" indent="1"/>
    </xf>
    <xf numFmtId="3" fontId="20" fillId="3" borderId="8" xfId="4" applyNumberFormat="1" applyFont="1" applyFill="1" applyBorder="1" applyAlignment="1">
      <alignment horizontal="right" indent="1"/>
    </xf>
    <xf numFmtId="0" fontId="10" fillId="2" borderId="0" xfId="4" applyFont="1" applyFill="1" applyBorder="1" applyAlignment="1">
      <alignment horizontal="right"/>
    </xf>
    <xf numFmtId="3" fontId="10" fillId="2" borderId="7" xfId="4" applyNumberFormat="1" applyFont="1" applyFill="1" applyBorder="1"/>
    <xf numFmtId="3" fontId="10" fillId="2" borderId="2" xfId="4" applyNumberFormat="1" applyFont="1" applyFill="1" applyBorder="1"/>
    <xf numFmtId="0" fontId="10" fillId="2" borderId="8" xfId="4" applyFont="1" applyFill="1" applyBorder="1" applyAlignment="1">
      <alignment horizontal="right"/>
    </xf>
    <xf numFmtId="0" fontId="10" fillId="2" borderId="0" xfId="4" applyFont="1" applyFill="1" applyBorder="1" applyAlignment="1">
      <alignment horizontal="left" indent="3"/>
    </xf>
    <xf numFmtId="0" fontId="10" fillId="3" borderId="0" xfId="4" applyFont="1" applyFill="1" applyBorder="1" applyAlignment="1">
      <alignment vertical="top" wrapText="1"/>
    </xf>
    <xf numFmtId="3" fontId="10" fillId="3" borderId="7" xfId="4" applyNumberFormat="1" applyFont="1" applyFill="1" applyBorder="1" applyAlignment="1">
      <alignment horizontal="right" wrapText="1" indent="1"/>
    </xf>
    <xf numFmtId="3" fontId="10" fillId="2" borderId="7" xfId="4" applyNumberFormat="1" applyFont="1" applyFill="1" applyBorder="1" applyAlignment="1">
      <alignment horizontal="right" wrapText="1" indent="1"/>
    </xf>
    <xf numFmtId="3" fontId="10" fillId="2" borderId="2" xfId="4" applyNumberFormat="1" applyFont="1" applyFill="1" applyBorder="1" applyAlignment="1">
      <alignment horizontal="right" wrapText="1" indent="1"/>
    </xf>
    <xf numFmtId="3" fontId="10" fillId="2" borderId="8" xfId="4" applyNumberFormat="1" applyFont="1" applyFill="1" applyBorder="1" applyAlignment="1">
      <alignment horizontal="right" wrapText="1" indent="1"/>
    </xf>
    <xf numFmtId="0" fontId="10" fillId="2" borderId="7" xfId="4" applyFont="1" applyFill="1" applyBorder="1" applyAlignment="1">
      <alignment horizontal="right" indent="1"/>
    </xf>
    <xf numFmtId="0" fontId="10" fillId="2" borderId="8" xfId="4" applyFont="1" applyFill="1" applyBorder="1" applyAlignment="1">
      <alignment horizontal="right" indent="1"/>
    </xf>
    <xf numFmtId="0" fontId="20" fillId="3" borderId="0" xfId="4" applyFont="1" applyFill="1" applyBorder="1"/>
    <xf numFmtId="3" fontId="20" fillId="3" borderId="9" xfId="4" applyNumberFormat="1" applyFont="1" applyFill="1" applyBorder="1" applyAlignment="1">
      <alignment horizontal="right" vertical="top" wrapText="1" indent="1"/>
    </xf>
    <xf numFmtId="3" fontId="20" fillId="3" borderId="3" xfId="4" applyNumberFormat="1" applyFont="1" applyFill="1" applyBorder="1" applyAlignment="1">
      <alignment horizontal="right" vertical="top" wrapText="1" indent="1"/>
    </xf>
    <xf numFmtId="3" fontId="20" fillId="3" borderId="10" xfId="4" applyNumberFormat="1" applyFont="1" applyFill="1" applyBorder="1" applyAlignment="1">
      <alignment horizontal="right" vertical="top" wrapText="1" indent="1"/>
    </xf>
    <xf numFmtId="1" fontId="10" fillId="2" borderId="0" xfId="0" applyNumberFormat="1" applyFont="1" applyFill="1" applyBorder="1"/>
    <xf numFmtId="1" fontId="20" fillId="2" borderId="0" xfId="0" applyNumberFormat="1" applyFont="1" applyFill="1" applyBorder="1"/>
    <xf numFmtId="0" fontId="20" fillId="2" borderId="0" xfId="0" applyFont="1" applyFill="1" applyBorder="1" applyAlignment="1">
      <alignment horizontal="left" vertical="top" wrapText="1"/>
    </xf>
    <xf numFmtId="0" fontId="10" fillId="3" borderId="0" xfId="0" applyFont="1" applyFill="1" applyBorder="1" applyAlignment="1">
      <alignment horizontal="left" wrapText="1"/>
    </xf>
    <xf numFmtId="0" fontId="10" fillId="2" borderId="0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wrapText="1"/>
    </xf>
    <xf numFmtId="1" fontId="10" fillId="3" borderId="7" xfId="0" applyNumberFormat="1" applyFont="1" applyFill="1" applyBorder="1" applyAlignment="1">
      <alignment horizontal="right" indent="1"/>
    </xf>
    <xf numFmtId="1" fontId="10" fillId="2" borderId="7" xfId="0" applyNumberFormat="1" applyFont="1" applyFill="1" applyBorder="1" applyAlignment="1">
      <alignment horizontal="right" indent="1"/>
    </xf>
    <xf numFmtId="165" fontId="10" fillId="2" borderId="0" xfId="1" applyFont="1" applyFill="1" applyBorder="1" applyAlignment="1">
      <alignment wrapText="1"/>
    </xf>
    <xf numFmtId="170" fontId="10" fillId="2" borderId="0" xfId="0" applyNumberFormat="1" applyFont="1" applyFill="1" applyBorder="1"/>
    <xf numFmtId="0" fontId="20" fillId="2" borderId="0" xfId="0" applyFont="1" applyFill="1" applyBorder="1" applyAlignment="1">
      <alignment horizontal="left"/>
    </xf>
    <xf numFmtId="1" fontId="10" fillId="2" borderId="0" xfId="0" applyNumberFormat="1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left"/>
    </xf>
    <xf numFmtId="1" fontId="13" fillId="2" borderId="1" xfId="0" applyNumberFormat="1" applyFont="1" applyFill="1" applyBorder="1" applyAlignment="1">
      <alignment horizontal="center"/>
    </xf>
    <xf numFmtId="3" fontId="10" fillId="3" borderId="2" xfId="0" applyNumberFormat="1" applyFont="1" applyFill="1" applyBorder="1" applyAlignment="1">
      <alignment horizontal="right" indent="2"/>
    </xf>
    <xf numFmtId="0" fontId="10" fillId="3" borderId="0" xfId="0" applyFont="1" applyFill="1" applyBorder="1" applyAlignment="1">
      <alignment horizontal="left"/>
    </xf>
    <xf numFmtId="167" fontId="10" fillId="2" borderId="0" xfId="0" applyNumberFormat="1" applyFont="1" applyFill="1" applyBorder="1"/>
    <xf numFmtId="1" fontId="10" fillId="2" borderId="0" xfId="0" applyNumberFormat="1" applyFont="1" applyFill="1" applyBorder="1" applyAlignment="1">
      <alignment horizontal="right"/>
    </xf>
    <xf numFmtId="0" fontId="20" fillId="2" borderId="0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center"/>
    </xf>
    <xf numFmtId="1" fontId="10" fillId="3" borderId="2" xfId="0" applyNumberFormat="1" applyFont="1" applyFill="1" applyBorder="1" applyAlignment="1">
      <alignment horizontal="right" indent="1"/>
    </xf>
    <xf numFmtId="1" fontId="10" fillId="2" borderId="2" xfId="0" applyNumberFormat="1" applyFont="1" applyFill="1" applyBorder="1" applyAlignment="1">
      <alignment horizontal="right" indent="1"/>
    </xf>
    <xf numFmtId="1" fontId="10" fillId="0" borderId="2" xfId="0" applyNumberFormat="1" applyFont="1" applyFill="1" applyBorder="1" applyAlignment="1">
      <alignment horizontal="right" indent="1"/>
    </xf>
    <xf numFmtId="3" fontId="10" fillId="0" borderId="2" xfId="0" applyNumberFormat="1" applyFont="1" applyFill="1" applyBorder="1" applyAlignment="1">
      <alignment horizontal="right" indent="1"/>
    </xf>
    <xf numFmtId="3" fontId="17" fillId="2" borderId="0" xfId="0" applyNumberFormat="1" applyFont="1" applyFill="1" applyBorder="1"/>
    <xf numFmtId="3" fontId="20" fillId="2" borderId="0" xfId="0" applyNumberFormat="1" applyFont="1" applyFill="1"/>
    <xf numFmtId="0" fontId="20" fillId="2" borderId="0" xfId="0" applyFont="1" applyFill="1"/>
    <xf numFmtId="0" fontId="10" fillId="3" borderId="0" xfId="0" applyFont="1" applyFill="1" applyBorder="1" applyAlignment="1">
      <alignment horizontal="left" indent="1"/>
    </xf>
    <xf numFmtId="166" fontId="13" fillId="2" borderId="1" xfId="0" applyNumberFormat="1" applyFont="1" applyFill="1" applyBorder="1" applyAlignment="1">
      <alignment horizontal="center"/>
    </xf>
    <xf numFmtId="166" fontId="20" fillId="2" borderId="3" xfId="0" applyNumberFormat="1" applyFont="1" applyFill="1" applyBorder="1"/>
    <xf numFmtId="0" fontId="10" fillId="2" borderId="0" xfId="0" applyFont="1" applyFill="1" applyBorder="1" applyAlignment="1">
      <alignment horizontal="right" indent="1"/>
    </xf>
    <xf numFmtId="0" fontId="15" fillId="2" borderId="0" xfId="0" applyFont="1" applyFill="1" applyBorder="1"/>
    <xf numFmtId="0" fontId="10" fillId="3" borderId="1" xfId="0" applyFont="1" applyFill="1" applyBorder="1" applyAlignment="1">
      <alignment horizontal="right" indent="1"/>
    </xf>
    <xf numFmtId="1" fontId="10" fillId="3" borderId="1" xfId="0" applyNumberFormat="1" applyFont="1" applyFill="1" applyBorder="1" applyAlignment="1">
      <alignment horizontal="right" indent="1"/>
    </xf>
    <xf numFmtId="3" fontId="20" fillId="3" borderId="2" xfId="4" applyNumberFormat="1" applyFont="1" applyFill="1" applyBorder="1" applyAlignment="1">
      <alignment horizontal="center"/>
    </xf>
    <xf numFmtId="0" fontId="13" fillId="2" borderId="0" xfId="4" applyFont="1" applyFill="1" applyBorder="1" applyAlignment="1">
      <alignment horizontal="left" indent="1"/>
    </xf>
    <xf numFmtId="0" fontId="20" fillId="2" borderId="0" xfId="4" applyFont="1" applyFill="1" applyBorder="1"/>
    <xf numFmtId="3" fontId="20" fillId="2" borderId="2" xfId="4" applyNumberFormat="1" applyFont="1" applyFill="1" applyBorder="1" applyAlignment="1">
      <alignment horizontal="center"/>
    </xf>
    <xf numFmtId="0" fontId="20" fillId="3" borderId="0" xfId="4" applyFont="1" applyFill="1" applyBorder="1" applyAlignment="1">
      <alignment horizontal="left"/>
    </xf>
    <xf numFmtId="0" fontId="13" fillId="2" borderId="0" xfId="4" applyFont="1" applyFill="1" applyBorder="1" applyAlignment="1">
      <alignment horizontal="left" indent="2"/>
    </xf>
    <xf numFmtId="3" fontId="13" fillId="2" borderId="2" xfId="4" applyNumberFormat="1" applyFont="1" applyFill="1" applyBorder="1" applyAlignment="1">
      <alignment horizontal="center"/>
    </xf>
    <xf numFmtId="0" fontId="13" fillId="3" borderId="0" xfId="4" applyFont="1" applyFill="1" applyBorder="1" applyAlignment="1">
      <alignment horizontal="left" indent="2"/>
    </xf>
    <xf numFmtId="3" fontId="13" fillId="3" borderId="2" xfId="4" applyNumberFormat="1" applyFont="1" applyFill="1" applyBorder="1" applyAlignment="1">
      <alignment horizontal="center"/>
    </xf>
    <xf numFmtId="3" fontId="10" fillId="3" borderId="2" xfId="8" applyNumberFormat="1" applyFont="1" applyFill="1" applyBorder="1" applyAlignment="1">
      <alignment horizontal="right" indent="1"/>
    </xf>
    <xf numFmtId="3" fontId="10" fillId="2" borderId="2" xfId="8" applyNumberFormat="1" applyFont="1" applyFill="1" applyBorder="1" applyAlignment="1">
      <alignment horizontal="right" indent="1"/>
    </xf>
    <xf numFmtId="0" fontId="13" fillId="2" borderId="0" xfId="4" quotePrefix="1" applyFont="1" applyFill="1" applyBorder="1"/>
    <xf numFmtId="0" fontId="16" fillId="2" borderId="0" xfId="4" quotePrefix="1" applyFont="1" applyFill="1" applyBorder="1"/>
    <xf numFmtId="0" fontId="13" fillId="2" borderId="2" xfId="4" quotePrefix="1" applyFont="1" applyFill="1" applyBorder="1" applyAlignment="1">
      <alignment horizontal="center"/>
    </xf>
    <xf numFmtId="9" fontId="10" fillId="3" borderId="2" xfId="8" applyFont="1" applyFill="1" applyBorder="1" applyAlignment="1">
      <alignment horizontal="center"/>
    </xf>
    <xf numFmtId="9" fontId="10" fillId="2" borderId="3" xfId="8" applyFont="1" applyFill="1" applyBorder="1" applyAlignment="1">
      <alignment horizontal="center"/>
    </xf>
    <xf numFmtId="0" fontId="23" fillId="0" borderId="0" xfId="0" applyFont="1"/>
    <xf numFmtId="0" fontId="13" fillId="2" borderId="0" xfId="4" applyFont="1" applyFill="1" applyBorder="1" applyAlignment="1">
      <alignment horizontal="left"/>
    </xf>
    <xf numFmtId="0" fontId="13" fillId="2" borderId="1" xfId="4" applyFont="1" applyFill="1" applyBorder="1" applyAlignment="1">
      <alignment horizontal="center"/>
    </xf>
    <xf numFmtId="0" fontId="10" fillId="3" borderId="2" xfId="4" applyFont="1" applyFill="1" applyBorder="1" applyAlignment="1">
      <alignment horizontal="center"/>
    </xf>
    <xf numFmtId="0" fontId="10" fillId="2" borderId="3" xfId="4" applyFont="1" applyFill="1" applyBorder="1" applyAlignment="1">
      <alignment horizontal="center"/>
    </xf>
    <xf numFmtId="0" fontId="10" fillId="3" borderId="3" xfId="4" applyFont="1" applyFill="1" applyBorder="1" applyAlignment="1">
      <alignment horizontal="center"/>
    </xf>
    <xf numFmtId="0" fontId="10" fillId="2" borderId="0" xfId="7" applyFont="1" applyFill="1" applyBorder="1"/>
    <xf numFmtId="0" fontId="20" fillId="2" borderId="0" xfId="7" applyFont="1" applyFill="1" applyBorder="1"/>
    <xf numFmtId="0" fontId="12" fillId="3" borderId="1" xfId="7" applyFont="1" applyFill="1" applyBorder="1" applyAlignment="1">
      <alignment horizontal="center"/>
    </xf>
    <xf numFmtId="0" fontId="10" fillId="2" borderId="2" xfId="7" applyFont="1" applyFill="1" applyBorder="1" applyAlignment="1">
      <alignment horizontal="center"/>
    </xf>
    <xf numFmtId="0" fontId="10" fillId="3" borderId="0" xfId="7" applyFont="1" applyFill="1" applyBorder="1"/>
    <xf numFmtId="0" fontId="13" fillId="2" borderId="0" xfId="7" applyFont="1" applyFill="1" applyBorder="1"/>
    <xf numFmtId="2" fontId="10" fillId="2" borderId="0" xfId="0" applyNumberFormat="1" applyFont="1" applyFill="1" applyBorder="1"/>
    <xf numFmtId="170" fontId="10" fillId="3" borderId="0" xfId="0" applyNumberFormat="1" applyFont="1" applyFill="1" applyBorder="1"/>
    <xf numFmtId="168" fontId="10" fillId="3" borderId="0" xfId="0" applyNumberFormat="1" applyFont="1" applyFill="1" applyBorder="1"/>
    <xf numFmtId="2" fontId="10" fillId="3" borderId="0" xfId="0" applyNumberFormat="1" applyFont="1" applyFill="1" applyBorder="1"/>
    <xf numFmtId="168" fontId="10" fillId="2" borderId="0" xfId="0" applyNumberFormat="1" applyFont="1" applyFill="1" applyBorder="1"/>
    <xf numFmtId="0" fontId="20" fillId="2" borderId="0" xfId="4" applyFont="1" applyFill="1" applyBorder="1" applyAlignment="1">
      <alignment horizontal="left" indent="1"/>
    </xf>
    <xf numFmtId="0" fontId="13" fillId="2" borderId="0" xfId="4" applyFont="1" applyFill="1" applyBorder="1" applyAlignment="1">
      <alignment horizontal="left" wrapText="1"/>
    </xf>
    <xf numFmtId="0" fontId="20" fillId="2" borderId="0" xfId="4" applyFont="1" applyFill="1" applyBorder="1" applyAlignment="1">
      <alignment horizontal="left" vertical="top" wrapText="1"/>
    </xf>
    <xf numFmtId="0" fontId="7" fillId="3" borderId="0" xfId="5" applyFont="1" applyFill="1" applyBorder="1"/>
    <xf numFmtId="0" fontId="8" fillId="2" borderId="0" xfId="0" applyFont="1" applyFill="1" applyBorder="1" applyAlignment="1">
      <alignment wrapText="1"/>
    </xf>
    <xf numFmtId="0" fontId="9" fillId="2" borderId="0" xfId="0" applyFont="1" applyFill="1" applyBorder="1" applyAlignment="1">
      <alignment horizontal="center" vertical="center" wrapText="1"/>
    </xf>
    <xf numFmtId="0" fontId="7" fillId="2" borderId="0" xfId="5" applyFont="1" applyFill="1" applyBorder="1"/>
    <xf numFmtId="0" fontId="7" fillId="2" borderId="2" xfId="5" applyFill="1" applyBorder="1" applyAlignment="1">
      <alignment horizontal="right" indent="2"/>
    </xf>
    <xf numFmtId="0" fontId="10" fillId="2" borderId="0" xfId="7" applyFont="1" applyFill="1" applyBorder="1" applyAlignment="1">
      <alignment horizontal="right" indent="1"/>
    </xf>
    <xf numFmtId="0" fontId="10" fillId="2" borderId="2" xfId="7" applyFont="1" applyFill="1" applyBorder="1" applyAlignment="1">
      <alignment horizontal="right" indent="1"/>
    </xf>
    <xf numFmtId="3" fontId="20" fillId="3" borderId="7" xfId="4" applyNumberFormat="1" applyFont="1" applyFill="1" applyBorder="1" applyAlignment="1">
      <alignment horizontal="right" vertical="center" indent="1"/>
    </xf>
    <xf numFmtId="3" fontId="20" fillId="3" borderId="2" xfId="4" applyNumberFormat="1" applyFont="1" applyFill="1" applyBorder="1" applyAlignment="1">
      <alignment horizontal="right" vertical="center" indent="1"/>
    </xf>
    <xf numFmtId="3" fontId="20" fillId="3" borderId="8" xfId="4" applyNumberFormat="1" applyFont="1" applyFill="1" applyBorder="1" applyAlignment="1">
      <alignment horizontal="right" vertical="center" indent="1"/>
    </xf>
    <xf numFmtId="0" fontId="20" fillId="3" borderId="0" xfId="0" applyFont="1" applyFill="1" applyBorder="1" applyAlignment="1">
      <alignment wrapText="1"/>
    </xf>
    <xf numFmtId="0" fontId="20" fillId="3" borderId="3" xfId="0" applyFont="1" applyFill="1" applyBorder="1"/>
    <xf numFmtId="166" fontId="20" fillId="3" borderId="3" xfId="0" applyNumberFormat="1" applyFont="1" applyFill="1" applyBorder="1"/>
    <xf numFmtId="3" fontId="10" fillId="2" borderId="7" xfId="4" applyNumberFormat="1" applyFont="1" applyFill="1" applyBorder="1" applyAlignment="1">
      <alignment horizontal="right" vertical="center" indent="1"/>
    </xf>
    <xf numFmtId="3" fontId="10" fillId="2" borderId="2" xfId="4" applyNumberFormat="1" applyFont="1" applyFill="1" applyBorder="1" applyAlignment="1">
      <alignment horizontal="right" vertical="center" indent="1"/>
    </xf>
    <xf numFmtId="3" fontId="10" fillId="2" borderId="8" xfId="4" applyNumberFormat="1" applyFont="1" applyFill="1" applyBorder="1" applyAlignment="1">
      <alignment horizontal="right" vertical="center" indent="1"/>
    </xf>
    <xf numFmtId="3" fontId="10" fillId="2" borderId="2" xfId="0" applyNumberFormat="1" applyFont="1" applyFill="1" applyBorder="1" applyAlignment="1"/>
    <xf numFmtId="4" fontId="10" fillId="3" borderId="2" xfId="0" applyNumberFormat="1" applyFont="1" applyFill="1" applyBorder="1" applyAlignment="1">
      <alignment horizontal="right" indent="1"/>
    </xf>
    <xf numFmtId="4" fontId="10" fillId="2" borderId="2" xfId="0" applyNumberFormat="1" applyFont="1" applyFill="1" applyBorder="1" applyAlignment="1">
      <alignment horizontal="right" indent="1"/>
    </xf>
    <xf numFmtId="169" fontId="10" fillId="2" borderId="2" xfId="0" applyNumberFormat="1" applyFont="1" applyFill="1" applyBorder="1" applyAlignment="1">
      <alignment horizontal="right" indent="1"/>
    </xf>
    <xf numFmtId="0" fontId="18" fillId="2" borderId="0" xfId="4" applyFont="1" applyFill="1" applyBorder="1"/>
    <xf numFmtId="3" fontId="10" fillId="3" borderId="2" xfId="0" applyNumberFormat="1" applyFont="1" applyFill="1" applyBorder="1" applyAlignment="1"/>
    <xf numFmtId="0" fontId="0" fillId="2" borderId="0" xfId="0" applyFill="1"/>
    <xf numFmtId="0" fontId="0" fillId="2" borderId="0" xfId="0" applyFill="1" applyBorder="1"/>
    <xf numFmtId="0" fontId="7" fillId="2" borderId="0" xfId="5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Alignment="1">
      <alignment horizontal="center"/>
    </xf>
    <xf numFmtId="0" fontId="24" fillId="2" borderId="0" xfId="0" applyFont="1" applyFill="1"/>
    <xf numFmtId="0" fontId="10" fillId="2" borderId="0" xfId="0" applyFont="1" applyFill="1" applyAlignment="1">
      <alignment horizontal="left"/>
    </xf>
    <xf numFmtId="0" fontId="5" fillId="2" borderId="11" xfId="0" applyFont="1" applyFill="1" applyBorder="1" applyAlignment="1">
      <alignment wrapText="1"/>
    </xf>
    <xf numFmtId="0" fontId="6" fillId="2" borderId="12" xfId="0" applyFont="1" applyFill="1" applyBorder="1" applyAlignment="1">
      <alignment vertical="top" wrapText="1"/>
    </xf>
    <xf numFmtId="0" fontId="6" fillId="2" borderId="11" xfId="0" applyFont="1" applyFill="1" applyBorder="1" applyAlignment="1">
      <alignment vertical="top" wrapText="1"/>
    </xf>
    <xf numFmtId="0" fontId="2" fillId="4" borderId="13" xfId="2" applyFill="1" applyBorder="1" applyAlignment="1" applyProtection="1">
      <alignment horizontal="center"/>
    </xf>
    <xf numFmtId="0" fontId="2" fillId="4" borderId="2" xfId="2" applyFill="1" applyBorder="1" applyAlignment="1" applyProtection="1">
      <alignment horizontal="center"/>
    </xf>
    <xf numFmtId="0" fontId="2" fillId="4" borderId="14" xfId="2" applyFill="1" applyBorder="1" applyAlignment="1" applyProtection="1">
      <alignment horizontal="center"/>
    </xf>
    <xf numFmtId="0" fontId="10" fillId="3" borderId="4" xfId="0" applyFont="1" applyFill="1" applyBorder="1" applyAlignment="1">
      <alignment horizontal="center"/>
    </xf>
    <xf numFmtId="0" fontId="10" fillId="3" borderId="4" xfId="0" applyFont="1" applyFill="1" applyBorder="1" applyAlignment="1">
      <alignment horizontal="left" indent="1"/>
    </xf>
    <xf numFmtId="0" fontId="10" fillId="2" borderId="4" xfId="0" applyFont="1" applyFill="1" applyBorder="1" applyAlignment="1">
      <alignment horizontal="left" indent="1"/>
    </xf>
    <xf numFmtId="0" fontId="15" fillId="3" borderId="4" xfId="0" applyFont="1" applyFill="1" applyBorder="1" applyAlignment="1">
      <alignment horizontal="left" indent="1"/>
    </xf>
    <xf numFmtId="168" fontId="10" fillId="2" borderId="4" xfId="0" applyNumberFormat="1" applyFont="1" applyFill="1" applyBorder="1" applyAlignment="1">
      <alignment horizontal="right" indent="1"/>
    </xf>
    <xf numFmtId="168" fontId="10" fillId="3" borderId="4" xfId="0" applyNumberFormat="1" applyFont="1" applyFill="1" applyBorder="1" applyAlignment="1">
      <alignment horizontal="right" indent="1"/>
    </xf>
    <xf numFmtId="168" fontId="0" fillId="2" borderId="0" xfId="0" applyNumberFormat="1" applyFill="1"/>
    <xf numFmtId="0" fontId="13" fillId="2" borderId="1" xfId="0" applyFont="1" applyFill="1" applyBorder="1" applyAlignment="1">
      <alignment horizontal="center" vertical="center"/>
    </xf>
    <xf numFmtId="0" fontId="20" fillId="2" borderId="0" xfId="4" applyFont="1" applyFill="1" applyBorder="1" applyAlignment="1">
      <alignment horizontal="left" vertical="center" wrapText="1"/>
    </xf>
    <xf numFmtId="0" fontId="28" fillId="2" borderId="0" xfId="2" applyFont="1" applyFill="1" applyAlignment="1" applyProtection="1"/>
    <xf numFmtId="0" fontId="13" fillId="2" borderId="6" xfId="4" applyFont="1" applyFill="1" applyBorder="1" applyAlignment="1">
      <alignment horizontal="center"/>
    </xf>
    <xf numFmtId="0" fontId="10" fillId="3" borderId="8" xfId="4" applyFont="1" applyFill="1" applyBorder="1" applyAlignment="1">
      <alignment horizontal="center"/>
    </xf>
    <xf numFmtId="0" fontId="10" fillId="2" borderId="8" xfId="4" applyFont="1" applyFill="1" applyBorder="1" applyAlignment="1">
      <alignment horizontal="center"/>
    </xf>
    <xf numFmtId="0" fontId="10" fillId="3" borderId="10" xfId="4" applyFont="1" applyFill="1" applyBorder="1" applyAlignment="1">
      <alignment horizontal="center"/>
    </xf>
    <xf numFmtId="0" fontId="12" fillId="3" borderId="4" xfId="4" applyFont="1" applyFill="1" applyBorder="1" applyAlignment="1">
      <alignment horizontal="center"/>
    </xf>
    <xf numFmtId="0" fontId="10" fillId="2" borderId="10" xfId="4" applyFont="1" applyFill="1" applyBorder="1" applyAlignment="1">
      <alignment horizontal="center"/>
    </xf>
    <xf numFmtId="3" fontId="27" fillId="2" borderId="7" xfId="4" applyNumberFormat="1" applyFont="1" applyFill="1" applyBorder="1" applyAlignment="1">
      <alignment horizontal="right" wrapText="1" indent="1"/>
    </xf>
    <xf numFmtId="3" fontId="27" fillId="2" borderId="2" xfId="4" applyNumberFormat="1" applyFont="1" applyFill="1" applyBorder="1" applyAlignment="1">
      <alignment horizontal="right" wrapText="1" indent="1"/>
    </xf>
    <xf numFmtId="3" fontId="27" fillId="2" borderId="8" xfId="4" applyNumberFormat="1" applyFont="1" applyFill="1" applyBorder="1" applyAlignment="1">
      <alignment horizontal="right" wrapText="1" indent="1"/>
    </xf>
    <xf numFmtId="3" fontId="27" fillId="3" borderId="7" xfId="4" applyNumberFormat="1" applyFont="1" applyFill="1" applyBorder="1" applyAlignment="1">
      <alignment horizontal="right" wrapText="1" indent="1"/>
    </xf>
    <xf numFmtId="3" fontId="27" fillId="3" borderId="2" xfId="4" applyNumberFormat="1" applyFont="1" applyFill="1" applyBorder="1" applyAlignment="1">
      <alignment horizontal="right" wrapText="1" indent="1"/>
    </xf>
    <xf numFmtId="3" fontId="27" fillId="3" borderId="8" xfId="4" applyNumberFormat="1" applyFont="1" applyFill="1" applyBorder="1" applyAlignment="1">
      <alignment horizontal="right" wrapText="1" indent="1"/>
    </xf>
    <xf numFmtId="0" fontId="27" fillId="2" borderId="0" xfId="4" applyFont="1" applyFill="1" applyBorder="1" applyAlignment="1">
      <alignment horizontal="left" vertical="top" wrapText="1" indent="1"/>
    </xf>
    <xf numFmtId="0" fontId="27" fillId="3" borderId="0" xfId="4" applyFont="1" applyFill="1" applyBorder="1" applyAlignment="1">
      <alignment horizontal="left" vertical="top" wrapText="1" indent="1"/>
    </xf>
    <xf numFmtId="0" fontId="0" fillId="3" borderId="0" xfId="0" applyFill="1"/>
    <xf numFmtId="0" fontId="0" fillId="3" borderId="0" xfId="0" applyFill="1" applyAlignment="1">
      <alignment horizontal="center"/>
    </xf>
    <xf numFmtId="0" fontId="0" fillId="5" borderId="0" xfId="0" applyFill="1"/>
    <xf numFmtId="0" fontId="0" fillId="5" borderId="0" xfId="0" applyFill="1" applyAlignment="1">
      <alignment horizontal="center"/>
    </xf>
    <xf numFmtId="0" fontId="4" fillId="2" borderId="0" xfId="0" applyFont="1" applyFill="1"/>
    <xf numFmtId="0" fontId="13" fillId="2" borderId="0" xfId="4" applyFont="1" applyFill="1" applyBorder="1" applyAlignment="1"/>
    <xf numFmtId="0" fontId="2" fillId="4" borderId="0" xfId="2" applyFill="1" applyBorder="1" applyAlignment="1" applyProtection="1">
      <alignment horizontal="center"/>
    </xf>
    <xf numFmtId="0" fontId="2" fillId="4" borderId="15" xfId="2" applyFill="1" applyBorder="1" applyAlignment="1" applyProtection="1">
      <alignment horizontal="center"/>
    </xf>
    <xf numFmtId="166" fontId="15" fillId="2" borderId="3" xfId="0" applyNumberFormat="1" applyFont="1" applyFill="1" applyBorder="1" applyAlignment="1">
      <alignment horizontal="center"/>
    </xf>
    <xf numFmtId="3" fontId="10" fillId="3" borderId="2" xfId="4" applyNumberFormat="1" applyFont="1" applyFill="1" applyBorder="1" applyAlignment="1">
      <alignment horizontal="right" wrapText="1" indent="2"/>
    </xf>
    <xf numFmtId="3" fontId="10" fillId="2" borderId="2" xfId="4" applyNumberFormat="1" applyFont="1" applyFill="1" applyBorder="1" applyAlignment="1">
      <alignment horizontal="right" wrapText="1" indent="2"/>
    </xf>
    <xf numFmtId="0" fontId="10" fillId="2" borderId="2" xfId="4" applyFont="1" applyFill="1" applyBorder="1" applyAlignment="1">
      <alignment horizontal="right" indent="2"/>
    </xf>
    <xf numFmtId="3" fontId="10" fillId="3" borderId="3" xfId="8" applyNumberFormat="1" applyFont="1" applyFill="1" applyBorder="1" applyAlignment="1">
      <alignment horizontal="right" indent="2"/>
    </xf>
    <xf numFmtId="0" fontId="30" fillId="0" borderId="0" xfId="0" applyFont="1" applyAlignment="1">
      <alignment horizontal="left"/>
    </xf>
    <xf numFmtId="0" fontId="0" fillId="2" borderId="7" xfId="0" applyFill="1" applyBorder="1"/>
    <xf numFmtId="0" fontId="7" fillId="3" borderId="2" xfId="5" applyFill="1" applyBorder="1" applyAlignment="1">
      <alignment horizontal="right" indent="2"/>
    </xf>
    <xf numFmtId="3" fontId="12" fillId="0" borderId="0" xfId="4" applyNumberFormat="1" applyFont="1" applyFill="1" applyBorder="1" applyAlignment="1">
      <alignment horizontal="right" indent="1"/>
    </xf>
    <xf numFmtId="0" fontId="12" fillId="3" borderId="16" xfId="4" applyFont="1" applyFill="1" applyBorder="1" applyAlignment="1">
      <alignment horizontal="center"/>
    </xf>
    <xf numFmtId="3" fontId="10" fillId="2" borderId="3" xfId="0" applyNumberFormat="1" applyFont="1" applyFill="1" applyBorder="1" applyAlignment="1">
      <alignment horizontal="center"/>
    </xf>
    <xf numFmtId="3" fontId="11" fillId="0" borderId="0" xfId="4" applyNumberFormat="1" applyFont="1" applyFill="1" applyBorder="1" applyAlignment="1">
      <alignment horizontal="left"/>
    </xf>
    <xf numFmtId="3" fontId="11" fillId="0" borderId="0" xfId="4" applyNumberFormat="1" applyFont="1" applyFill="1" applyBorder="1" applyAlignment="1"/>
    <xf numFmtId="0" fontId="0" fillId="2" borderId="17" xfId="0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8" xfId="0" applyFill="1" applyBorder="1" applyAlignment="1">
      <alignment horizontal="left"/>
    </xf>
    <xf numFmtId="0" fontId="0" fillId="2" borderId="19" xfId="0" applyFill="1" applyBorder="1"/>
    <xf numFmtId="0" fontId="12" fillId="3" borderId="5" xfId="0" applyFont="1" applyFill="1" applyBorder="1" applyAlignment="1">
      <alignment horizontal="center"/>
    </xf>
    <xf numFmtId="0" fontId="10" fillId="2" borderId="7" xfId="0" applyFont="1" applyFill="1" applyBorder="1" applyAlignment="1">
      <alignment horizontal="center"/>
    </xf>
    <xf numFmtId="169" fontId="10" fillId="2" borderId="7" xfId="0" applyNumberFormat="1" applyFont="1" applyFill="1" applyBorder="1" applyAlignment="1">
      <alignment horizontal="right" indent="1"/>
    </xf>
    <xf numFmtId="4" fontId="10" fillId="3" borderId="7" xfId="0" applyNumberFormat="1" applyFont="1" applyFill="1" applyBorder="1" applyAlignment="1">
      <alignment horizontal="right" indent="1"/>
    </xf>
    <xf numFmtId="4" fontId="10" fillId="2" borderId="7" xfId="0" applyNumberFormat="1" applyFont="1" applyFill="1" applyBorder="1" applyAlignment="1">
      <alignment horizontal="right" indent="1"/>
    </xf>
    <xf numFmtId="0" fontId="12" fillId="5" borderId="20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center"/>
    </xf>
    <xf numFmtId="169" fontId="10" fillId="2" borderId="21" xfId="0" applyNumberFormat="1" applyFont="1" applyFill="1" applyBorder="1" applyAlignment="1">
      <alignment horizontal="right" indent="1"/>
    </xf>
    <xf numFmtId="4" fontId="10" fillId="3" borderId="21" xfId="0" applyNumberFormat="1" applyFont="1" applyFill="1" applyBorder="1" applyAlignment="1">
      <alignment horizontal="right" indent="1"/>
    </xf>
    <xf numFmtId="4" fontId="10" fillId="2" borderId="21" xfId="0" applyNumberFormat="1" applyFont="1" applyFill="1" applyBorder="1" applyAlignment="1">
      <alignment horizontal="right" indent="1"/>
    </xf>
    <xf numFmtId="0" fontId="10" fillId="3" borderId="7" xfId="4" applyFont="1" applyFill="1" applyBorder="1" applyAlignment="1">
      <alignment horizontal="center"/>
    </xf>
    <xf numFmtId="0" fontId="10" fillId="2" borderId="7" xfId="4" applyFont="1" applyFill="1" applyBorder="1" applyAlignment="1">
      <alignment horizontal="center"/>
    </xf>
    <xf numFmtId="0" fontId="10" fillId="2" borderId="9" xfId="4" applyFont="1" applyFill="1" applyBorder="1" applyAlignment="1">
      <alignment horizontal="center"/>
    </xf>
    <xf numFmtId="0" fontId="12" fillId="5" borderId="22" xfId="4" applyFont="1" applyFill="1" applyBorder="1" applyAlignment="1">
      <alignment horizontal="center"/>
    </xf>
    <xf numFmtId="0" fontId="13" fillId="2" borderId="21" xfId="4" applyFont="1" applyFill="1" applyBorder="1" applyAlignment="1">
      <alignment horizontal="center"/>
    </xf>
    <xf numFmtId="0" fontId="10" fillId="3" borderId="21" xfId="4" applyFont="1" applyFill="1" applyBorder="1" applyAlignment="1">
      <alignment horizontal="center"/>
    </xf>
    <xf numFmtId="0" fontId="10" fillId="2" borderId="21" xfId="4" applyFont="1" applyFill="1" applyBorder="1" applyAlignment="1">
      <alignment horizontal="center"/>
    </xf>
    <xf numFmtId="0" fontId="10" fillId="2" borderId="23" xfId="4" applyFont="1" applyFill="1" applyBorder="1" applyAlignment="1">
      <alignment horizontal="center"/>
    </xf>
    <xf numFmtId="0" fontId="13" fillId="2" borderId="5" xfId="4" applyFont="1" applyFill="1" applyBorder="1" applyAlignment="1">
      <alignment horizontal="center"/>
    </xf>
    <xf numFmtId="0" fontId="10" fillId="3" borderId="9" xfId="4" applyFont="1" applyFill="1" applyBorder="1" applyAlignment="1">
      <alignment horizontal="center"/>
    </xf>
    <xf numFmtId="0" fontId="12" fillId="5" borderId="20" xfId="4" applyFont="1" applyFill="1" applyBorder="1" applyAlignment="1">
      <alignment horizontal="center"/>
    </xf>
    <xf numFmtId="0" fontId="13" fillId="2" borderId="24" xfId="4" applyFont="1" applyFill="1" applyBorder="1" applyAlignment="1">
      <alignment horizontal="center"/>
    </xf>
    <xf numFmtId="0" fontId="10" fillId="3" borderId="23" xfId="4" applyFont="1" applyFill="1" applyBorder="1" applyAlignment="1">
      <alignment horizontal="center"/>
    </xf>
    <xf numFmtId="3" fontId="10" fillId="3" borderId="7" xfId="4" applyNumberFormat="1" applyFont="1" applyFill="1" applyBorder="1" applyAlignment="1">
      <alignment horizontal="center"/>
    </xf>
    <xf numFmtId="3" fontId="10" fillId="2" borderId="7" xfId="4" applyNumberFormat="1" applyFont="1" applyFill="1" applyBorder="1" applyAlignment="1">
      <alignment horizontal="center"/>
    </xf>
    <xf numFmtId="3" fontId="10" fillId="3" borderId="9" xfId="4" applyNumberFormat="1" applyFont="1" applyFill="1" applyBorder="1" applyAlignment="1">
      <alignment horizontal="center"/>
    </xf>
    <xf numFmtId="3" fontId="10" fillId="3" borderId="23" xfId="4" applyNumberFormat="1" applyFont="1" applyFill="1" applyBorder="1" applyAlignment="1">
      <alignment horizontal="center"/>
    </xf>
    <xf numFmtId="3" fontId="10" fillId="2" borderId="25" xfId="4" applyNumberFormat="1" applyFont="1" applyFill="1" applyBorder="1" applyAlignment="1">
      <alignment horizontal="right" indent="1"/>
    </xf>
    <xf numFmtId="3" fontId="10" fillId="3" borderId="25" xfId="4" applyNumberFormat="1" applyFont="1" applyFill="1" applyBorder="1" applyAlignment="1">
      <alignment horizontal="right" indent="1"/>
    </xf>
    <xf numFmtId="3" fontId="7" fillId="3" borderId="2" xfId="5" applyNumberFormat="1" applyFill="1" applyBorder="1" applyAlignment="1">
      <alignment horizontal="right" indent="1"/>
    </xf>
    <xf numFmtId="3" fontId="7" fillId="2" borderId="2" xfId="5" applyNumberFormat="1" applyFill="1" applyBorder="1" applyAlignment="1">
      <alignment horizontal="right" indent="1"/>
    </xf>
    <xf numFmtId="3" fontId="7" fillId="3" borderId="7" xfId="5" applyNumberFormat="1" applyFill="1" applyBorder="1" applyAlignment="1">
      <alignment horizontal="right" indent="1"/>
    </xf>
    <xf numFmtId="3" fontId="7" fillId="2" borderId="7" xfId="5" applyNumberFormat="1" applyFill="1" applyBorder="1" applyAlignment="1">
      <alignment horizontal="right" indent="1"/>
    </xf>
    <xf numFmtId="3" fontId="7" fillId="3" borderId="21" xfId="5" applyNumberFormat="1" applyFill="1" applyBorder="1" applyAlignment="1">
      <alignment horizontal="right" indent="1"/>
    </xf>
    <xf numFmtId="3" fontId="7" fillId="2" borderId="21" xfId="5" applyNumberFormat="1" applyFill="1" applyBorder="1" applyAlignment="1">
      <alignment horizontal="right" indent="1"/>
    </xf>
    <xf numFmtId="0" fontId="7" fillId="3" borderId="7" xfId="5" applyFill="1" applyBorder="1" applyAlignment="1">
      <alignment horizontal="right" indent="2"/>
    </xf>
    <xf numFmtId="0" fontId="7" fillId="2" borderId="7" xfId="5" applyFill="1" applyBorder="1" applyAlignment="1">
      <alignment horizontal="right" indent="2"/>
    </xf>
    <xf numFmtId="165" fontId="10" fillId="3" borderId="5" xfId="1" applyFont="1" applyFill="1" applyBorder="1" applyAlignment="1">
      <alignment wrapText="1"/>
    </xf>
    <xf numFmtId="165" fontId="10" fillId="0" borderId="7" xfId="1" applyFont="1" applyFill="1" applyBorder="1" applyAlignment="1">
      <alignment wrapText="1"/>
    </xf>
    <xf numFmtId="165" fontId="10" fillId="3" borderId="7" xfId="1" applyFont="1" applyFill="1" applyBorder="1" applyAlignment="1">
      <alignment wrapText="1"/>
    </xf>
    <xf numFmtId="165" fontId="10" fillId="2" borderId="9" xfId="1" applyFont="1" applyFill="1" applyBorder="1" applyAlignment="1">
      <alignment wrapText="1"/>
    </xf>
    <xf numFmtId="3" fontId="10" fillId="0" borderId="3" xfId="0" applyNumberFormat="1" applyFont="1" applyFill="1" applyBorder="1" applyAlignment="1">
      <alignment horizontal="right" indent="1"/>
    </xf>
    <xf numFmtId="1" fontId="10" fillId="0" borderId="3" xfId="0" applyNumberFormat="1" applyFont="1" applyFill="1" applyBorder="1" applyAlignment="1">
      <alignment horizontal="right" indent="1"/>
    </xf>
    <xf numFmtId="165" fontId="10" fillId="0" borderId="9" xfId="1" applyFont="1" applyFill="1" applyBorder="1" applyAlignment="1">
      <alignment wrapText="1"/>
    </xf>
    <xf numFmtId="165" fontId="22" fillId="2" borderId="26" xfId="1" applyFont="1" applyFill="1" applyBorder="1" applyAlignment="1">
      <alignment wrapText="1"/>
    </xf>
    <xf numFmtId="0" fontId="12" fillId="5" borderId="20" xfId="7" applyFont="1" applyFill="1" applyBorder="1" applyAlignment="1">
      <alignment horizontal="center"/>
    </xf>
    <xf numFmtId="0" fontId="10" fillId="2" borderId="21" xfId="7" applyFont="1" applyFill="1" applyBorder="1" applyAlignment="1">
      <alignment horizontal="center"/>
    </xf>
    <xf numFmtId="172" fontId="10" fillId="3" borderId="21" xfId="7" applyNumberFormat="1" applyFont="1" applyFill="1" applyBorder="1" applyAlignment="1">
      <alignment horizontal="right" indent="1"/>
    </xf>
    <xf numFmtId="172" fontId="10" fillId="2" borderId="21" xfId="7" applyNumberFormat="1" applyFont="1" applyFill="1" applyBorder="1" applyAlignment="1">
      <alignment horizontal="right" indent="1"/>
    </xf>
    <xf numFmtId="3" fontId="10" fillId="3" borderId="21" xfId="7" applyNumberFormat="1" applyFont="1" applyFill="1" applyBorder="1" applyAlignment="1">
      <alignment horizontal="right" indent="1"/>
    </xf>
    <xf numFmtId="0" fontId="10" fillId="2" borderId="21" xfId="7" applyFont="1" applyFill="1" applyBorder="1" applyAlignment="1">
      <alignment horizontal="right" indent="1"/>
    </xf>
    <xf numFmtId="3" fontId="10" fillId="2" borderId="21" xfId="7" applyNumberFormat="1" applyFont="1" applyFill="1" applyBorder="1" applyAlignment="1">
      <alignment horizontal="right" indent="1"/>
    </xf>
    <xf numFmtId="0" fontId="22" fillId="2" borderId="0" xfId="0" applyFont="1" applyFill="1" applyBorder="1"/>
    <xf numFmtId="3" fontId="10" fillId="3" borderId="7" xfId="0" applyNumberFormat="1" applyFont="1" applyFill="1" applyBorder="1" applyAlignment="1">
      <alignment horizontal="right" indent="1"/>
    </xf>
    <xf numFmtId="3" fontId="10" fillId="3" borderId="21" xfId="0" applyNumberFormat="1" applyFont="1" applyFill="1" applyBorder="1" applyAlignment="1">
      <alignment horizontal="right" indent="1"/>
    </xf>
    <xf numFmtId="3" fontId="10" fillId="2" borderId="7" xfId="0" applyNumberFormat="1" applyFont="1" applyFill="1" applyBorder="1" applyAlignment="1">
      <alignment horizontal="right" indent="1"/>
    </xf>
    <xf numFmtId="3" fontId="10" fillId="2" borderId="21" xfId="0" applyNumberFormat="1" applyFont="1" applyFill="1" applyBorder="1" applyAlignment="1">
      <alignment horizontal="right" indent="1"/>
    </xf>
    <xf numFmtId="0" fontId="15" fillId="2" borderId="0" xfId="0" applyFont="1" applyFill="1" applyAlignment="1">
      <alignment horizontal="left" vertical="center"/>
    </xf>
    <xf numFmtId="3" fontId="10" fillId="3" borderId="3" xfId="0" applyNumberFormat="1" applyFont="1" applyFill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1" fillId="6" borderId="0" xfId="0" applyFont="1" applyFill="1" applyBorder="1"/>
    <xf numFmtId="0" fontId="11" fillId="6" borderId="3" xfId="0" applyFont="1" applyFill="1" applyBorder="1" applyAlignment="1">
      <alignment horizontal="right" indent="1"/>
    </xf>
    <xf numFmtId="1" fontId="11" fillId="6" borderId="3" xfId="0" applyNumberFormat="1" applyFont="1" applyFill="1" applyBorder="1" applyAlignment="1">
      <alignment horizontal="right" indent="1"/>
    </xf>
    <xf numFmtId="0" fontId="13" fillId="2" borderId="5" xfId="0" applyFont="1" applyFill="1" applyBorder="1" applyAlignment="1">
      <alignment horizontal="center"/>
    </xf>
    <xf numFmtId="0" fontId="13" fillId="2" borderId="27" xfId="0" applyFont="1" applyFill="1" applyBorder="1" applyAlignment="1">
      <alignment horizontal="center"/>
    </xf>
    <xf numFmtId="0" fontId="13" fillId="2" borderId="28" xfId="0" applyFont="1" applyFill="1" applyBorder="1" applyAlignment="1">
      <alignment horizontal="center"/>
    </xf>
    <xf numFmtId="1" fontId="10" fillId="3" borderId="25" xfId="0" applyNumberFormat="1" applyFont="1" applyFill="1" applyBorder="1" applyAlignment="1">
      <alignment horizontal="right" indent="1"/>
    </xf>
    <xf numFmtId="1" fontId="10" fillId="2" borderId="25" xfId="0" applyNumberFormat="1" applyFont="1" applyFill="1" applyBorder="1" applyAlignment="1">
      <alignment horizontal="right" indent="1"/>
    </xf>
    <xf numFmtId="1" fontId="11" fillId="6" borderId="29" xfId="0" applyNumberFormat="1" applyFont="1" applyFill="1" applyBorder="1" applyAlignment="1">
      <alignment horizontal="right" indent="1"/>
    </xf>
    <xf numFmtId="0" fontId="10" fillId="2" borderId="30" xfId="0" applyFont="1" applyFill="1" applyBorder="1" applyAlignment="1">
      <alignment horizontal="right" indent="1"/>
    </xf>
    <xf numFmtId="1" fontId="10" fillId="3" borderId="27" xfId="0" applyNumberFormat="1" applyFont="1" applyFill="1" applyBorder="1" applyAlignment="1">
      <alignment horizontal="right" indent="1"/>
    </xf>
    <xf numFmtId="0" fontId="11" fillId="6" borderId="2" xfId="0" applyFont="1" applyFill="1" applyBorder="1" applyAlignment="1">
      <alignment horizontal="right" indent="1"/>
    </xf>
    <xf numFmtId="1" fontId="11" fillId="6" borderId="2" xfId="0" applyNumberFormat="1" applyFont="1" applyFill="1" applyBorder="1" applyAlignment="1">
      <alignment horizontal="right" indent="1"/>
    </xf>
    <xf numFmtId="1" fontId="11" fillId="6" borderId="25" xfId="0" applyNumberFormat="1" applyFont="1" applyFill="1" applyBorder="1" applyAlignment="1">
      <alignment horizontal="right" indent="1"/>
    </xf>
    <xf numFmtId="0" fontId="10" fillId="2" borderId="25" xfId="0" applyFont="1" applyFill="1" applyBorder="1" applyAlignment="1">
      <alignment horizontal="right" indent="1"/>
    </xf>
    <xf numFmtId="166" fontId="20" fillId="2" borderId="31" xfId="0" applyNumberFormat="1" applyFont="1" applyFill="1" applyBorder="1"/>
    <xf numFmtId="0" fontId="10" fillId="3" borderId="25" xfId="0" applyFont="1" applyFill="1" applyBorder="1" applyAlignment="1">
      <alignment horizontal="right" indent="1"/>
    </xf>
    <xf numFmtId="0" fontId="11" fillId="6" borderId="29" xfId="0" applyFont="1" applyFill="1" applyBorder="1" applyAlignment="1">
      <alignment horizontal="right" indent="1"/>
    </xf>
    <xf numFmtId="0" fontId="10" fillId="2" borderId="30" xfId="0" applyFont="1" applyFill="1" applyBorder="1"/>
    <xf numFmtId="0" fontId="13" fillId="2" borderId="9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/>
    </xf>
    <xf numFmtId="3" fontId="10" fillId="3" borderId="7" xfId="0" applyNumberFormat="1" applyFont="1" applyFill="1" applyBorder="1" applyAlignment="1">
      <alignment horizontal="center"/>
    </xf>
    <xf numFmtId="3" fontId="10" fillId="2" borderId="7" xfId="0" applyNumberFormat="1" applyFont="1" applyFill="1" applyBorder="1" applyAlignment="1">
      <alignment horizontal="center"/>
    </xf>
    <xf numFmtId="3" fontId="10" fillId="3" borderId="9" xfId="0" applyNumberFormat="1" applyFont="1" applyFill="1" applyBorder="1" applyAlignment="1">
      <alignment horizontal="center"/>
    </xf>
    <xf numFmtId="0" fontId="13" fillId="2" borderId="32" xfId="0" applyFont="1" applyFill="1" applyBorder="1" applyAlignment="1">
      <alignment horizontal="center"/>
    </xf>
    <xf numFmtId="0" fontId="10" fillId="2" borderId="21" xfId="0" applyFont="1" applyFill="1" applyBorder="1" applyAlignment="1">
      <alignment horizontal="right" indent="1"/>
    </xf>
    <xf numFmtId="3" fontId="10" fillId="3" borderId="21" xfId="0" applyNumberFormat="1" applyFont="1" applyFill="1" applyBorder="1" applyAlignment="1">
      <alignment horizontal="center"/>
    </xf>
    <xf numFmtId="3" fontId="10" fillId="2" borderId="21" xfId="0" applyNumberFormat="1" applyFont="1" applyFill="1" applyBorder="1" applyAlignment="1">
      <alignment horizontal="center"/>
    </xf>
    <xf numFmtId="3" fontId="10" fillId="3" borderId="23" xfId="0" applyNumberFormat="1" applyFont="1" applyFill="1" applyBorder="1" applyAlignment="1">
      <alignment horizontal="center"/>
    </xf>
    <xf numFmtId="0" fontId="10" fillId="2" borderId="7" xfId="0" applyFont="1" applyFill="1" applyBorder="1" applyAlignment="1">
      <alignment horizontal="right" indent="1"/>
    </xf>
    <xf numFmtId="0" fontId="10" fillId="3" borderId="7" xfId="0" applyFont="1" applyFill="1" applyBorder="1" applyAlignment="1">
      <alignment horizontal="right" indent="1"/>
    </xf>
    <xf numFmtId="0" fontId="10" fillId="3" borderId="24" xfId="0" applyFont="1" applyFill="1" applyBorder="1" applyAlignment="1">
      <alignment horizontal="right" indent="1"/>
    </xf>
    <xf numFmtId="0" fontId="10" fillId="3" borderId="21" xfId="0" applyFont="1" applyFill="1" applyBorder="1" applyAlignment="1">
      <alignment horizontal="right" indent="1"/>
    </xf>
    <xf numFmtId="0" fontId="10" fillId="2" borderId="23" xfId="0" applyFont="1" applyFill="1" applyBorder="1" applyAlignment="1">
      <alignment horizontal="right" indent="1"/>
    </xf>
    <xf numFmtId="0" fontId="10" fillId="3" borderId="23" xfId="0" applyFont="1" applyFill="1" applyBorder="1" applyAlignment="1">
      <alignment horizontal="right" indent="1"/>
    </xf>
    <xf numFmtId="0" fontId="12" fillId="5" borderId="20" xfId="0" applyFont="1" applyFill="1" applyBorder="1" applyAlignment="1">
      <alignment horizontal="center" vertical="center"/>
    </xf>
    <xf numFmtId="3" fontId="10" fillId="0" borderId="21" xfId="0" applyNumberFormat="1" applyFont="1" applyFill="1" applyBorder="1" applyAlignment="1">
      <alignment horizontal="right" indent="1"/>
    </xf>
    <xf numFmtId="3" fontId="10" fillId="3" borderId="23" xfId="0" applyNumberFormat="1" applyFont="1" applyFill="1" applyBorder="1" applyAlignment="1">
      <alignment horizontal="right" indent="1"/>
    </xf>
    <xf numFmtId="165" fontId="11" fillId="6" borderId="0" xfId="1" applyFont="1" applyFill="1" applyBorder="1" applyAlignment="1">
      <alignment wrapText="1"/>
    </xf>
    <xf numFmtId="3" fontId="11" fillId="6" borderId="2" xfId="0" applyNumberFormat="1" applyFont="1" applyFill="1" applyBorder="1" applyAlignment="1">
      <alignment horizontal="right" indent="1"/>
    </xf>
    <xf numFmtId="1" fontId="13" fillId="2" borderId="27" xfId="0" applyNumberFormat="1" applyFont="1" applyFill="1" applyBorder="1" applyAlignment="1">
      <alignment horizontal="center"/>
    </xf>
    <xf numFmtId="165" fontId="22" fillId="2" borderId="33" xfId="1" applyFont="1" applyFill="1" applyBorder="1" applyAlignment="1">
      <alignment wrapText="1"/>
    </xf>
    <xf numFmtId="165" fontId="22" fillId="2" borderId="34" xfId="1" applyFont="1" applyFill="1" applyBorder="1" applyAlignment="1">
      <alignment wrapText="1"/>
    </xf>
    <xf numFmtId="3" fontId="10" fillId="2" borderId="25" xfId="0" applyNumberFormat="1" applyFont="1" applyFill="1" applyBorder="1" applyAlignment="1">
      <alignment horizontal="right" indent="1"/>
    </xf>
    <xf numFmtId="3" fontId="11" fillId="6" borderId="25" xfId="0" applyNumberFormat="1" applyFont="1" applyFill="1" applyBorder="1" applyAlignment="1">
      <alignment horizontal="right" indent="1"/>
    </xf>
    <xf numFmtId="3" fontId="11" fillId="6" borderId="31" xfId="0" applyNumberFormat="1" applyFont="1" applyFill="1" applyBorder="1" applyAlignment="1">
      <alignment horizontal="right" indent="1"/>
    </xf>
    <xf numFmtId="3" fontId="10" fillId="3" borderId="25" xfId="0" applyNumberFormat="1" applyFont="1" applyFill="1" applyBorder="1" applyAlignment="1">
      <alignment horizontal="right" indent="1"/>
    </xf>
    <xf numFmtId="3" fontId="10" fillId="0" borderId="25" xfId="0" applyNumberFormat="1" applyFont="1" applyFill="1" applyBorder="1" applyAlignment="1">
      <alignment horizontal="right" indent="1"/>
    </xf>
    <xf numFmtId="3" fontId="10" fillId="0" borderId="29" xfId="0" applyNumberFormat="1" applyFont="1" applyFill="1" applyBorder="1" applyAlignment="1">
      <alignment horizontal="right" indent="1"/>
    </xf>
    <xf numFmtId="0" fontId="11" fillId="6" borderId="0" xfId="0" applyFont="1" applyFill="1" applyBorder="1" applyAlignment="1">
      <alignment horizontal="left" wrapText="1"/>
    </xf>
    <xf numFmtId="3" fontId="11" fillId="6" borderId="3" xfId="0" applyNumberFormat="1" applyFont="1" applyFill="1" applyBorder="1" applyAlignment="1">
      <alignment horizontal="right" indent="1"/>
    </xf>
    <xf numFmtId="3" fontId="11" fillId="6" borderId="31" xfId="0" applyNumberFormat="1" applyFont="1" applyFill="1" applyBorder="1" applyAlignment="1">
      <alignment horizontal="center"/>
    </xf>
    <xf numFmtId="166" fontId="13" fillId="2" borderId="5" xfId="0" applyNumberFormat="1" applyFont="1" applyFill="1" applyBorder="1" applyAlignment="1">
      <alignment horizontal="center"/>
    </xf>
    <xf numFmtId="166" fontId="13" fillId="2" borderId="28" xfId="0" applyNumberFormat="1" applyFont="1" applyFill="1" applyBorder="1" applyAlignment="1">
      <alignment horizontal="center"/>
    </xf>
    <xf numFmtId="166" fontId="20" fillId="3" borderId="31" xfId="0" applyNumberFormat="1" applyFont="1" applyFill="1" applyBorder="1"/>
    <xf numFmtId="3" fontId="11" fillId="6" borderId="0" xfId="4" applyNumberFormat="1" applyFont="1" applyFill="1" applyBorder="1" applyAlignment="1">
      <alignment horizontal="left"/>
    </xf>
    <xf numFmtId="3" fontId="11" fillId="6" borderId="3" xfId="4" applyNumberFormat="1" applyFont="1" applyFill="1" applyBorder="1" applyAlignment="1">
      <alignment horizontal="right" indent="1"/>
    </xf>
    <xf numFmtId="3" fontId="11" fillId="6" borderId="9" xfId="4" applyNumberFormat="1" applyFont="1" applyFill="1" applyBorder="1" applyAlignment="1">
      <alignment horizontal="right" indent="1"/>
    </xf>
    <xf numFmtId="3" fontId="11" fillId="6" borderId="23" xfId="4" applyNumberFormat="1" applyFont="1" applyFill="1" applyBorder="1" applyAlignment="1">
      <alignment horizontal="right" indent="1"/>
    </xf>
    <xf numFmtId="3" fontId="11" fillId="6" borderId="3" xfId="4" applyNumberFormat="1" applyFont="1" applyFill="1" applyBorder="1" applyAlignment="1">
      <alignment horizontal="right" indent="2"/>
    </xf>
    <xf numFmtId="3" fontId="11" fillId="6" borderId="9" xfId="4" applyNumberFormat="1" applyFont="1" applyFill="1" applyBorder="1" applyAlignment="1">
      <alignment horizontal="right" indent="2"/>
    </xf>
    <xf numFmtId="0" fontId="11" fillId="6" borderId="0" xfId="4" applyFont="1" applyFill="1" applyBorder="1"/>
    <xf numFmtId="3" fontId="11" fillId="6" borderId="3" xfId="4" applyNumberFormat="1" applyFont="1" applyFill="1" applyBorder="1" applyAlignment="1">
      <alignment horizontal="center"/>
    </xf>
    <xf numFmtId="3" fontId="20" fillId="3" borderId="7" xfId="4" applyNumberFormat="1" applyFont="1" applyFill="1" applyBorder="1" applyAlignment="1">
      <alignment horizontal="center"/>
    </xf>
    <xf numFmtId="3" fontId="13" fillId="2" borderId="7" xfId="4" applyNumberFormat="1" applyFont="1" applyFill="1" applyBorder="1" applyAlignment="1">
      <alignment horizontal="center"/>
    </xf>
    <xf numFmtId="3" fontId="20" fillId="2" borderId="7" xfId="4" applyNumberFormat="1" applyFont="1" applyFill="1" applyBorder="1" applyAlignment="1">
      <alignment horizontal="center"/>
    </xf>
    <xf numFmtId="3" fontId="13" fillId="3" borderId="7" xfId="4" applyNumberFormat="1" applyFont="1" applyFill="1" applyBorder="1" applyAlignment="1">
      <alignment horizontal="center"/>
    </xf>
    <xf numFmtId="3" fontId="11" fillId="6" borderId="9" xfId="4" applyNumberFormat="1" applyFont="1" applyFill="1" applyBorder="1" applyAlignment="1">
      <alignment horizontal="center"/>
    </xf>
    <xf numFmtId="0" fontId="10" fillId="2" borderId="21" xfId="4" applyFont="1" applyFill="1" applyBorder="1"/>
    <xf numFmtId="3" fontId="11" fillId="6" borderId="2" xfId="4" applyNumberFormat="1" applyFont="1" applyFill="1" applyBorder="1" applyAlignment="1">
      <alignment horizontal="right" indent="1"/>
    </xf>
    <xf numFmtId="3" fontId="11" fillId="6" borderId="2" xfId="8" applyNumberFormat="1" applyFont="1" applyFill="1" applyBorder="1" applyAlignment="1">
      <alignment horizontal="right" indent="1"/>
    </xf>
    <xf numFmtId="3" fontId="11" fillId="6" borderId="3" xfId="8" applyNumberFormat="1" applyFont="1" applyFill="1" applyBorder="1" applyAlignment="1">
      <alignment horizontal="right" indent="1"/>
    </xf>
    <xf numFmtId="3" fontId="11" fillId="6" borderId="31" xfId="4" applyNumberFormat="1" applyFont="1" applyFill="1" applyBorder="1" applyAlignment="1">
      <alignment horizontal="right" indent="1"/>
    </xf>
    <xf numFmtId="3" fontId="11" fillId="6" borderId="35" xfId="8" applyNumberFormat="1" applyFont="1" applyFill="1" applyBorder="1" applyAlignment="1">
      <alignment horizontal="right" indent="1"/>
    </xf>
    <xf numFmtId="1" fontId="13" fillId="2" borderId="16" xfId="0" applyNumberFormat="1" applyFont="1" applyFill="1" applyBorder="1" applyAlignment="1">
      <alignment horizontal="center"/>
    </xf>
    <xf numFmtId="1" fontId="13" fillId="2" borderId="36" xfId="0" applyNumberFormat="1" applyFont="1" applyFill="1" applyBorder="1" applyAlignment="1">
      <alignment horizontal="center"/>
    </xf>
    <xf numFmtId="3" fontId="11" fillId="6" borderId="3" xfId="0" applyNumberFormat="1" applyFont="1" applyFill="1" applyBorder="1" applyAlignment="1">
      <alignment horizontal="center"/>
    </xf>
    <xf numFmtId="3" fontId="11" fillId="6" borderId="9" xfId="0" applyNumberFormat="1" applyFont="1" applyFill="1" applyBorder="1" applyAlignment="1">
      <alignment horizontal="right" indent="1"/>
    </xf>
    <xf numFmtId="3" fontId="11" fillId="6" borderId="37" xfId="0" applyNumberFormat="1" applyFont="1" applyFill="1" applyBorder="1" applyAlignment="1">
      <alignment horizontal="right" indent="1"/>
    </xf>
    <xf numFmtId="0" fontId="11" fillId="6" borderId="0" xfId="4" applyFont="1" applyFill="1" applyBorder="1" applyAlignment="1">
      <alignment vertical="top" wrapText="1"/>
    </xf>
    <xf numFmtId="3" fontId="11" fillId="6" borderId="7" xfId="4" applyNumberFormat="1" applyFont="1" applyFill="1" applyBorder="1" applyAlignment="1">
      <alignment horizontal="right" vertical="top" wrapText="1" indent="1"/>
    </xf>
    <xf numFmtId="3" fontId="11" fillId="6" borderId="2" xfId="4" applyNumberFormat="1" applyFont="1" applyFill="1" applyBorder="1" applyAlignment="1">
      <alignment horizontal="right" vertical="top" wrapText="1" indent="1"/>
    </xf>
    <xf numFmtId="3" fontId="11" fillId="6" borderId="8" xfId="4" applyNumberFormat="1" applyFont="1" applyFill="1" applyBorder="1" applyAlignment="1">
      <alignment horizontal="right" vertical="top" wrapText="1" indent="1"/>
    </xf>
    <xf numFmtId="3" fontId="11" fillId="6" borderId="0" xfId="4" applyNumberFormat="1" applyFont="1" applyFill="1" applyBorder="1" applyAlignment="1">
      <alignment horizontal="right" vertical="top" wrapText="1" indent="1"/>
    </xf>
    <xf numFmtId="3" fontId="10" fillId="2" borderId="0" xfId="4" applyNumberFormat="1" applyFont="1" applyFill="1" applyBorder="1" applyAlignment="1">
      <alignment horizontal="right" indent="1"/>
    </xf>
    <xf numFmtId="3" fontId="10" fillId="3" borderId="0" xfId="4" applyNumberFormat="1" applyFont="1" applyFill="1" applyBorder="1" applyAlignment="1">
      <alignment horizontal="right" wrapText="1" indent="1"/>
    </xf>
    <xf numFmtId="3" fontId="10" fillId="2" borderId="0" xfId="4" applyNumberFormat="1" applyFont="1" applyFill="1" applyBorder="1" applyAlignment="1">
      <alignment horizontal="right" vertical="top" wrapText="1" indent="1"/>
    </xf>
    <xf numFmtId="0" fontId="10" fillId="2" borderId="21" xfId="4" applyFont="1" applyFill="1" applyBorder="1" applyAlignment="1">
      <alignment horizontal="right"/>
    </xf>
    <xf numFmtId="3" fontId="11" fillId="6" borderId="21" xfId="4" applyNumberFormat="1" applyFont="1" applyFill="1" applyBorder="1" applyAlignment="1">
      <alignment horizontal="right" vertical="top" wrapText="1" indent="1"/>
    </xf>
    <xf numFmtId="3" fontId="10" fillId="2" borderId="21" xfId="4" applyNumberFormat="1" applyFont="1" applyFill="1" applyBorder="1" applyAlignment="1">
      <alignment horizontal="right" indent="1"/>
    </xf>
    <xf numFmtId="3" fontId="10" fillId="3" borderId="21" xfId="4" applyNumberFormat="1" applyFont="1" applyFill="1" applyBorder="1" applyAlignment="1">
      <alignment horizontal="right" wrapText="1" indent="1"/>
    </xf>
    <xf numFmtId="3" fontId="10" fillId="2" borderId="21" xfId="4" applyNumberFormat="1" applyFont="1" applyFill="1" applyBorder="1" applyAlignment="1">
      <alignment horizontal="right" wrapText="1" indent="1"/>
    </xf>
    <xf numFmtId="0" fontId="10" fillId="2" borderId="21" xfId="4" applyFont="1" applyFill="1" applyBorder="1" applyAlignment="1">
      <alignment horizontal="right" indent="1"/>
    </xf>
    <xf numFmtId="3" fontId="20" fillId="3" borderId="21" xfId="4" applyNumberFormat="1" applyFont="1" applyFill="1" applyBorder="1" applyAlignment="1">
      <alignment horizontal="right" indent="1"/>
    </xf>
    <xf numFmtId="3" fontId="27" fillId="2" borderId="21" xfId="4" applyNumberFormat="1" applyFont="1" applyFill="1" applyBorder="1" applyAlignment="1">
      <alignment horizontal="right" wrapText="1" indent="1"/>
    </xf>
    <xf numFmtId="3" fontId="27" fillId="3" borderId="21" xfId="4" applyNumberFormat="1" applyFont="1" applyFill="1" applyBorder="1" applyAlignment="1">
      <alignment horizontal="right" wrapText="1" indent="1"/>
    </xf>
    <xf numFmtId="3" fontId="10" fillId="2" borderId="21" xfId="4" applyNumberFormat="1" applyFont="1" applyFill="1" applyBorder="1" applyAlignment="1">
      <alignment horizontal="right" vertical="top" wrapText="1" indent="1"/>
    </xf>
    <xf numFmtId="0" fontId="11" fillId="6" borderId="0" xfId="4" applyFont="1" applyFill="1" applyBorder="1" applyAlignment="1"/>
    <xf numFmtId="3" fontId="11" fillId="6" borderId="7" xfId="4" applyNumberFormat="1" applyFont="1" applyFill="1" applyBorder="1" applyAlignment="1">
      <alignment horizontal="right" indent="1"/>
    </xf>
    <xf numFmtId="3" fontId="11" fillId="6" borderId="8" xfId="4" applyNumberFormat="1" applyFont="1" applyFill="1" applyBorder="1" applyAlignment="1">
      <alignment horizontal="right" indent="1"/>
    </xf>
    <xf numFmtId="3" fontId="11" fillId="6" borderId="21" xfId="4" applyNumberFormat="1" applyFont="1" applyFill="1" applyBorder="1" applyAlignment="1">
      <alignment horizontal="right" indent="1"/>
    </xf>
    <xf numFmtId="3" fontId="10" fillId="3" borderId="21" xfId="4" applyNumberFormat="1" applyFont="1" applyFill="1" applyBorder="1" applyAlignment="1">
      <alignment horizontal="right" indent="1"/>
    </xf>
    <xf numFmtId="3" fontId="10" fillId="2" borderId="21" xfId="4" applyNumberFormat="1" applyFont="1" applyFill="1" applyBorder="1" applyAlignment="1">
      <alignment horizontal="right" vertical="center" indent="1"/>
    </xf>
    <xf numFmtId="3" fontId="11" fillId="6" borderId="9" xfId="4" applyNumberFormat="1" applyFont="1" applyFill="1" applyBorder="1" applyAlignment="1">
      <alignment horizontal="right" vertical="top" wrapText="1" indent="1"/>
    </xf>
    <xf numFmtId="3" fontId="11" fillId="6" borderId="3" xfId="4" applyNumberFormat="1" applyFont="1" applyFill="1" applyBorder="1" applyAlignment="1">
      <alignment horizontal="right" vertical="top" wrapText="1" indent="1"/>
    </xf>
    <xf numFmtId="3" fontId="11" fillId="6" borderId="10" xfId="4" applyNumberFormat="1" applyFont="1" applyFill="1" applyBorder="1" applyAlignment="1">
      <alignment horizontal="right" vertical="top" wrapText="1" indent="1"/>
    </xf>
    <xf numFmtId="0" fontId="12" fillId="3" borderId="38" xfId="4" applyFont="1" applyFill="1" applyBorder="1" applyAlignment="1">
      <alignment horizontal="center" vertical="top" wrapText="1"/>
    </xf>
    <xf numFmtId="3" fontId="20" fillId="3" borderId="0" xfId="4" applyNumberFormat="1" applyFont="1" applyFill="1" applyBorder="1" applyAlignment="1">
      <alignment horizontal="right" wrapText="1" indent="1"/>
    </xf>
    <xf numFmtId="3" fontId="20" fillId="2" borderId="0" xfId="4" applyNumberFormat="1" applyFont="1" applyFill="1" applyBorder="1" applyAlignment="1">
      <alignment horizontal="right" vertical="top" wrapText="1" indent="1"/>
    </xf>
    <xf numFmtId="3" fontId="10" fillId="3" borderId="0" xfId="4" applyNumberFormat="1" applyFont="1" applyFill="1" applyBorder="1" applyAlignment="1">
      <alignment horizontal="right" vertical="top" wrapText="1" indent="1"/>
    </xf>
    <xf numFmtId="3" fontId="20" fillId="3" borderId="0" xfId="4" applyNumberFormat="1" applyFont="1" applyFill="1" applyBorder="1" applyAlignment="1">
      <alignment horizontal="right" vertical="top" wrapText="1" indent="1"/>
    </xf>
    <xf numFmtId="3" fontId="11" fillId="6" borderId="39" xfId="4" applyNumberFormat="1" applyFont="1" applyFill="1" applyBorder="1" applyAlignment="1">
      <alignment horizontal="right" vertical="top" wrapText="1" indent="1"/>
    </xf>
    <xf numFmtId="0" fontId="12" fillId="5" borderId="20" xfId="4" applyFont="1" applyFill="1" applyBorder="1" applyAlignment="1">
      <alignment horizontal="center" vertical="top" wrapText="1"/>
    </xf>
    <xf numFmtId="3" fontId="20" fillId="3" borderId="21" xfId="4" applyNumberFormat="1" applyFont="1" applyFill="1" applyBorder="1" applyAlignment="1">
      <alignment horizontal="right" wrapText="1" indent="1"/>
    </xf>
    <xf numFmtId="3" fontId="20" fillId="2" borderId="21" xfId="4" applyNumberFormat="1" applyFont="1" applyFill="1" applyBorder="1" applyAlignment="1">
      <alignment horizontal="right" vertical="top" wrapText="1" indent="1"/>
    </xf>
    <xf numFmtId="3" fontId="10" fillId="3" borderId="21" xfId="4" applyNumberFormat="1" applyFont="1" applyFill="1" applyBorder="1" applyAlignment="1">
      <alignment horizontal="right" vertical="top" wrapText="1" indent="1"/>
    </xf>
    <xf numFmtId="3" fontId="20" fillId="3" borderId="21" xfId="4" applyNumberFormat="1" applyFont="1" applyFill="1" applyBorder="1" applyAlignment="1">
      <alignment horizontal="right" vertical="top" wrapText="1" indent="1"/>
    </xf>
    <xf numFmtId="3" fontId="11" fillId="6" borderId="23" xfId="4" applyNumberFormat="1" applyFont="1" applyFill="1" applyBorder="1" applyAlignment="1">
      <alignment horizontal="right" vertical="top" wrapText="1" indent="1"/>
    </xf>
    <xf numFmtId="0" fontId="11" fillId="6" borderId="0" xfId="4" applyFont="1" applyFill="1" applyBorder="1" applyAlignment="1">
      <alignment horizontal="left" wrapText="1"/>
    </xf>
    <xf numFmtId="3" fontId="11" fillId="6" borderId="2" xfId="4" applyNumberFormat="1" applyFont="1" applyFill="1" applyBorder="1" applyAlignment="1">
      <alignment horizontal="right" wrapText="1" indent="2"/>
    </xf>
    <xf numFmtId="10" fontId="11" fillId="6" borderId="2" xfId="4" applyNumberFormat="1" applyFont="1" applyFill="1" applyBorder="1" applyAlignment="1">
      <alignment horizontal="center" wrapText="1"/>
    </xf>
    <xf numFmtId="3" fontId="10" fillId="2" borderId="7" xfId="0" applyNumberFormat="1" applyFont="1" applyFill="1" applyBorder="1" applyAlignment="1">
      <alignment horizontal="right" indent="2"/>
    </xf>
    <xf numFmtId="3" fontId="10" fillId="3" borderId="7" xfId="0" applyNumberFormat="1" applyFont="1" applyFill="1" applyBorder="1" applyAlignment="1">
      <alignment horizontal="center" vertical="center"/>
    </xf>
    <xf numFmtId="0" fontId="12" fillId="5" borderId="22" xfId="0" applyFont="1" applyFill="1" applyBorder="1" applyAlignment="1">
      <alignment horizontal="center"/>
    </xf>
    <xf numFmtId="3" fontId="10" fillId="2" borderId="21" xfId="0" applyNumberFormat="1" applyFont="1" applyFill="1" applyBorder="1" applyAlignment="1">
      <alignment horizontal="right" indent="2"/>
    </xf>
    <xf numFmtId="3" fontId="11" fillId="6" borderId="3" xfId="0" applyNumberFormat="1" applyFont="1" applyFill="1" applyBorder="1" applyAlignment="1">
      <alignment horizontal="center" vertical="center"/>
    </xf>
    <xf numFmtId="3" fontId="11" fillId="6" borderId="9" xfId="0" applyNumberFormat="1" applyFont="1" applyFill="1" applyBorder="1" applyAlignment="1">
      <alignment horizontal="center" vertical="center"/>
    </xf>
    <xf numFmtId="3" fontId="11" fillId="6" borderId="3" xfId="0" applyNumberFormat="1" applyFont="1" applyFill="1" applyBorder="1" applyAlignment="1">
      <alignment vertical="center"/>
    </xf>
    <xf numFmtId="0" fontId="10" fillId="2" borderId="7" xfId="0" applyFont="1" applyFill="1" applyBorder="1"/>
    <xf numFmtId="0" fontId="10" fillId="2" borderId="7" xfId="0" applyFont="1" applyFill="1" applyBorder="1" applyAlignment="1">
      <alignment horizontal="right"/>
    </xf>
    <xf numFmtId="3" fontId="10" fillId="3" borderId="7" xfId="0" applyNumberFormat="1" applyFont="1" applyFill="1" applyBorder="1" applyAlignment="1" applyProtection="1">
      <alignment horizontal="right" indent="1"/>
    </xf>
    <xf numFmtId="3" fontId="10" fillId="2" borderId="7" xfId="0" applyNumberFormat="1" applyFont="1" applyFill="1" applyBorder="1" applyAlignment="1" applyProtection="1">
      <alignment horizontal="right" indent="1"/>
    </xf>
    <xf numFmtId="166" fontId="15" fillId="2" borderId="7" xfId="0" applyNumberFormat="1" applyFont="1" applyFill="1" applyBorder="1" applyAlignment="1" applyProtection="1">
      <alignment horizontal="right" indent="1"/>
    </xf>
    <xf numFmtId="166" fontId="15" fillId="2" borderId="9" xfId="0" applyNumberFormat="1" applyFont="1" applyFill="1" applyBorder="1" applyAlignment="1">
      <alignment horizontal="center"/>
    </xf>
    <xf numFmtId="0" fontId="13" fillId="2" borderId="21" xfId="0" applyFont="1" applyFill="1" applyBorder="1" applyAlignment="1">
      <alignment horizontal="center"/>
    </xf>
    <xf numFmtId="0" fontId="10" fillId="2" borderId="21" xfId="0" applyFont="1" applyFill="1" applyBorder="1"/>
    <xf numFmtId="0" fontId="10" fillId="2" borderId="21" xfId="0" applyFont="1" applyFill="1" applyBorder="1" applyAlignment="1">
      <alignment horizontal="right"/>
    </xf>
    <xf numFmtId="3" fontId="10" fillId="3" borderId="21" xfId="0" applyNumberFormat="1" applyFont="1" applyFill="1" applyBorder="1" applyAlignment="1" applyProtection="1">
      <alignment horizontal="right" indent="1"/>
    </xf>
    <xf numFmtId="166" fontId="15" fillId="2" borderId="21" xfId="0" applyNumberFormat="1" applyFont="1" applyFill="1" applyBorder="1" applyAlignment="1" applyProtection="1">
      <alignment horizontal="right" indent="1"/>
    </xf>
    <xf numFmtId="0" fontId="31" fillId="6" borderId="0" xfId="4" applyFont="1" applyFill="1" applyBorder="1"/>
    <xf numFmtId="2" fontId="31" fillId="6" borderId="2" xfId="4" applyNumberFormat="1" applyFont="1" applyFill="1" applyBorder="1" applyAlignment="1">
      <alignment horizontal="center"/>
    </xf>
    <xf numFmtId="0" fontId="31" fillId="6" borderId="2" xfId="4" applyFont="1" applyFill="1" applyBorder="1" applyAlignment="1">
      <alignment horizontal="center"/>
    </xf>
    <xf numFmtId="166" fontId="15" fillId="3" borderId="7" xfId="8" applyNumberFormat="1" applyFont="1" applyFill="1" applyBorder="1" applyAlignment="1">
      <alignment horizontal="right" indent="1"/>
    </xf>
    <xf numFmtId="3" fontId="10" fillId="3" borderId="9" xfId="4" applyNumberFormat="1" applyFont="1" applyFill="1" applyBorder="1" applyAlignment="1">
      <alignment horizontal="right" indent="1"/>
    </xf>
    <xf numFmtId="166" fontId="15" fillId="3" borderId="21" xfId="8" applyNumberFormat="1" applyFont="1" applyFill="1" applyBorder="1" applyAlignment="1">
      <alignment horizontal="right" indent="1"/>
    </xf>
    <xf numFmtId="3" fontId="10" fillId="3" borderId="23" xfId="4" applyNumberFormat="1" applyFont="1" applyFill="1" applyBorder="1" applyAlignment="1">
      <alignment horizontal="right" indent="1"/>
    </xf>
    <xf numFmtId="0" fontId="10" fillId="3" borderId="7" xfId="0" applyFont="1" applyFill="1" applyBorder="1" applyAlignment="1">
      <alignment horizontal="center"/>
    </xf>
    <xf numFmtId="3" fontId="10" fillId="2" borderId="9" xfId="0" applyNumberFormat="1" applyFont="1" applyFill="1" applyBorder="1" applyAlignment="1">
      <alignment horizontal="center"/>
    </xf>
    <xf numFmtId="3" fontId="10" fillId="2" borderId="23" xfId="0" applyNumberFormat="1" applyFont="1" applyFill="1" applyBorder="1" applyAlignment="1">
      <alignment horizontal="center"/>
    </xf>
    <xf numFmtId="1" fontId="10" fillId="3" borderId="21" xfId="0" applyNumberFormat="1" applyFont="1" applyFill="1" applyBorder="1" applyAlignment="1">
      <alignment horizontal="center"/>
    </xf>
    <xf numFmtId="0" fontId="13" fillId="2" borderId="3" xfId="4" applyFont="1" applyFill="1" applyBorder="1" applyAlignment="1">
      <alignment horizontal="center"/>
    </xf>
    <xf numFmtId="0" fontId="13" fillId="2" borderId="9" xfId="4" applyFont="1" applyFill="1" applyBorder="1" applyAlignment="1">
      <alignment horizontal="center"/>
    </xf>
    <xf numFmtId="0" fontId="13" fillId="2" borderId="32" xfId="4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13" fillId="2" borderId="16" xfId="0" applyFont="1" applyFill="1" applyBorder="1" applyAlignment="1">
      <alignment horizontal="center"/>
    </xf>
    <xf numFmtId="0" fontId="13" fillId="2" borderId="36" xfId="0" applyFont="1" applyFill="1" applyBorder="1" applyAlignment="1">
      <alignment horizontal="center"/>
    </xf>
    <xf numFmtId="0" fontId="13" fillId="2" borderId="40" xfId="0" applyFont="1" applyFill="1" applyBorder="1" applyAlignment="1">
      <alignment horizontal="center"/>
    </xf>
    <xf numFmtId="0" fontId="22" fillId="2" borderId="4" xfId="0" applyFont="1" applyFill="1" applyBorder="1" applyAlignment="1">
      <alignment horizontal="center"/>
    </xf>
    <xf numFmtId="0" fontId="22" fillId="2" borderId="16" xfId="0" applyFont="1" applyFill="1" applyBorder="1" applyAlignment="1">
      <alignment horizontal="center"/>
    </xf>
    <xf numFmtId="0" fontId="22" fillId="2" borderId="40" xfId="0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/>
    </xf>
    <xf numFmtId="1" fontId="13" fillId="2" borderId="4" xfId="0" applyNumberFormat="1" applyFont="1" applyFill="1" applyBorder="1" applyAlignment="1">
      <alignment horizontal="center" vertical="center"/>
    </xf>
    <xf numFmtId="1" fontId="13" fillId="2" borderId="16" xfId="0" applyNumberFormat="1" applyFont="1" applyFill="1" applyBorder="1" applyAlignment="1">
      <alignment horizontal="center" vertical="center"/>
    </xf>
    <xf numFmtId="1" fontId="13" fillId="2" borderId="36" xfId="0" applyNumberFormat="1" applyFont="1" applyFill="1" applyBorder="1" applyAlignment="1">
      <alignment horizontal="center" vertical="center"/>
    </xf>
    <xf numFmtId="1" fontId="13" fillId="2" borderId="40" xfId="0" applyNumberFormat="1" applyFont="1" applyFill="1" applyBorder="1" applyAlignment="1">
      <alignment horizontal="center" vertical="center"/>
    </xf>
    <xf numFmtId="1" fontId="13" fillId="2" borderId="33" xfId="0" applyNumberFormat="1" applyFont="1" applyFill="1" applyBorder="1" applyAlignment="1">
      <alignment horizontal="center" vertical="center"/>
    </xf>
    <xf numFmtId="0" fontId="13" fillId="2" borderId="10" xfId="4" applyFont="1" applyFill="1" applyBorder="1" applyAlignment="1">
      <alignment horizontal="center"/>
    </xf>
    <xf numFmtId="166" fontId="10" fillId="2" borderId="3" xfId="0" applyNumberFormat="1" applyFont="1" applyFill="1" applyBorder="1" applyAlignment="1">
      <alignment horizontal="center"/>
    </xf>
    <xf numFmtId="166" fontId="10" fillId="2" borderId="9" xfId="0" applyNumberFormat="1" applyFont="1" applyFill="1" applyBorder="1" applyAlignment="1">
      <alignment horizontal="center"/>
    </xf>
    <xf numFmtId="1" fontId="13" fillId="2" borderId="0" xfId="0" applyNumberFormat="1" applyFont="1" applyFill="1" applyBorder="1"/>
    <xf numFmtId="166" fontId="13" fillId="3" borderId="2" xfId="0" applyNumberFormat="1" applyFont="1" applyFill="1" applyBorder="1" applyAlignment="1">
      <alignment horizontal="center"/>
    </xf>
    <xf numFmtId="166" fontId="13" fillId="2" borderId="2" xfId="0" applyNumberFormat="1" applyFont="1" applyFill="1" applyBorder="1" applyAlignment="1">
      <alignment horizontal="center"/>
    </xf>
    <xf numFmtId="166" fontId="32" fillId="6" borderId="3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left" wrapText="1"/>
    </xf>
    <xf numFmtId="166" fontId="13" fillId="3" borderId="7" xfId="0" applyNumberFormat="1" applyFont="1" applyFill="1" applyBorder="1" applyAlignment="1">
      <alignment horizontal="center"/>
    </xf>
    <xf numFmtId="166" fontId="13" fillId="2" borderId="7" xfId="0" applyNumberFormat="1" applyFont="1" applyFill="1" applyBorder="1" applyAlignment="1">
      <alignment horizontal="center"/>
    </xf>
    <xf numFmtId="166" fontId="32" fillId="6" borderId="9" xfId="0" applyNumberFormat="1" applyFont="1" applyFill="1" applyBorder="1" applyAlignment="1">
      <alignment horizontal="center"/>
    </xf>
    <xf numFmtId="170" fontId="13" fillId="2" borderId="0" xfId="0" applyNumberFormat="1" applyFont="1" applyFill="1" applyBorder="1"/>
    <xf numFmtId="0" fontId="13" fillId="3" borderId="0" xfId="0" applyFont="1" applyFill="1"/>
    <xf numFmtId="0" fontId="13" fillId="5" borderId="0" xfId="0" applyFont="1" applyFill="1"/>
    <xf numFmtId="166" fontId="13" fillId="3" borderId="41" xfId="0" applyNumberFormat="1" applyFont="1" applyFill="1" applyBorder="1" applyAlignment="1">
      <alignment horizontal="center"/>
    </xf>
    <xf numFmtId="166" fontId="13" fillId="2" borderId="41" xfId="0" applyNumberFormat="1" applyFont="1" applyFill="1" applyBorder="1" applyAlignment="1">
      <alignment horizontal="center"/>
    </xf>
    <xf numFmtId="166" fontId="32" fillId="6" borderId="42" xfId="0" applyNumberFormat="1" applyFont="1" applyFill="1" applyBorder="1" applyAlignment="1">
      <alignment horizontal="center"/>
    </xf>
    <xf numFmtId="1" fontId="13" fillId="2" borderId="0" xfId="0" applyNumberFormat="1" applyFont="1" applyFill="1" applyBorder="1" applyAlignment="1">
      <alignment horizontal="center"/>
    </xf>
    <xf numFmtId="166" fontId="13" fillId="2" borderId="0" xfId="0" applyNumberFormat="1" applyFont="1" applyFill="1" applyBorder="1"/>
    <xf numFmtId="166" fontId="13" fillId="3" borderId="1" xfId="0" applyNumberFormat="1" applyFont="1" applyFill="1" applyBorder="1" applyAlignment="1">
      <alignment horizontal="center"/>
    </xf>
    <xf numFmtId="166" fontId="13" fillId="0" borderId="2" xfId="0" applyNumberFormat="1" applyFont="1" applyFill="1" applyBorder="1" applyAlignment="1">
      <alignment horizontal="center"/>
    </xf>
    <xf numFmtId="166" fontId="13" fillId="0" borderId="3" xfId="0" applyNumberFormat="1" applyFont="1" applyFill="1" applyBorder="1" applyAlignment="1">
      <alignment horizontal="center"/>
    </xf>
    <xf numFmtId="166" fontId="32" fillId="6" borderId="2" xfId="0" applyNumberFormat="1" applyFont="1" applyFill="1" applyBorder="1" applyAlignment="1">
      <alignment horizontal="center"/>
    </xf>
    <xf numFmtId="166" fontId="13" fillId="3" borderId="5" xfId="0" applyNumberFormat="1" applyFont="1" applyFill="1" applyBorder="1" applyAlignment="1">
      <alignment horizontal="center"/>
    </xf>
    <xf numFmtId="166" fontId="13" fillId="0" borderId="9" xfId="0" applyNumberFormat="1" applyFont="1" applyFill="1" applyBorder="1" applyAlignment="1">
      <alignment horizontal="center"/>
    </xf>
    <xf numFmtId="166" fontId="13" fillId="0" borderId="7" xfId="0" applyNumberFormat="1" applyFont="1" applyFill="1" applyBorder="1" applyAlignment="1">
      <alignment horizontal="center"/>
    </xf>
    <xf numFmtId="166" fontId="32" fillId="6" borderId="7" xfId="0" applyNumberFormat="1" applyFont="1" applyFill="1" applyBorder="1" applyAlignment="1">
      <alignment horizontal="center"/>
    </xf>
    <xf numFmtId="166" fontId="13" fillId="3" borderId="28" xfId="0" applyNumberFormat="1" applyFont="1" applyFill="1" applyBorder="1" applyAlignment="1">
      <alignment horizontal="center"/>
    </xf>
    <xf numFmtId="166" fontId="13" fillId="0" borderId="41" xfId="0" applyNumberFormat="1" applyFont="1" applyFill="1" applyBorder="1" applyAlignment="1">
      <alignment horizontal="center"/>
    </xf>
    <xf numFmtId="166" fontId="13" fillId="0" borderId="43" xfId="0" applyNumberFormat="1" applyFont="1" applyFill="1" applyBorder="1" applyAlignment="1">
      <alignment horizontal="center"/>
    </xf>
    <xf numFmtId="166" fontId="32" fillId="6" borderId="41" xfId="0" applyNumberFormat="1" applyFont="1" applyFill="1" applyBorder="1" applyAlignment="1">
      <alignment horizontal="center"/>
    </xf>
    <xf numFmtId="166" fontId="22" fillId="3" borderId="2" xfId="0" applyNumberFormat="1" applyFont="1" applyFill="1" applyBorder="1"/>
    <xf numFmtId="166" fontId="22" fillId="2" borderId="2" xfId="0" applyNumberFormat="1" applyFont="1" applyFill="1" applyBorder="1"/>
    <xf numFmtId="166" fontId="33" fillId="6" borderId="3" xfId="0" applyNumberFormat="1" applyFont="1" applyFill="1" applyBorder="1"/>
    <xf numFmtId="166" fontId="22" fillId="3" borderId="7" xfId="0" applyNumberFormat="1" applyFont="1" applyFill="1" applyBorder="1"/>
    <xf numFmtId="166" fontId="22" fillId="2" borderId="7" xfId="0" applyNumberFormat="1" applyFont="1" applyFill="1" applyBorder="1"/>
    <xf numFmtId="166" fontId="33" fillId="6" borderId="9" xfId="0" applyNumberFormat="1" applyFont="1" applyFill="1" applyBorder="1"/>
    <xf numFmtId="166" fontId="22" fillId="3" borderId="41" xfId="0" applyNumberFormat="1" applyFont="1" applyFill="1" applyBorder="1"/>
    <xf numFmtId="166" fontId="22" fillId="2" borderId="41" xfId="0" applyNumberFormat="1" applyFont="1" applyFill="1" applyBorder="1"/>
    <xf numFmtId="166" fontId="33" fillId="6" borderId="42" xfId="0" applyNumberFormat="1" applyFont="1" applyFill="1" applyBorder="1"/>
    <xf numFmtId="166" fontId="22" fillId="3" borderId="2" xfId="0" applyNumberFormat="1" applyFont="1" applyFill="1" applyBorder="1" applyAlignment="1">
      <alignment horizontal="center"/>
    </xf>
    <xf numFmtId="166" fontId="22" fillId="2" borderId="2" xfId="0" applyNumberFormat="1" applyFont="1" applyFill="1" applyBorder="1" applyAlignment="1">
      <alignment horizontal="center"/>
    </xf>
    <xf numFmtId="166" fontId="33" fillId="6" borderId="2" xfId="0" applyNumberFormat="1" applyFont="1" applyFill="1" applyBorder="1" applyAlignment="1">
      <alignment horizontal="center"/>
    </xf>
    <xf numFmtId="166" fontId="22" fillId="0" borderId="2" xfId="0" applyNumberFormat="1" applyFont="1" applyFill="1" applyBorder="1" applyAlignment="1">
      <alignment horizontal="center"/>
    </xf>
    <xf numFmtId="3" fontId="22" fillId="2" borderId="2" xfId="0" applyNumberFormat="1" applyFont="1" applyFill="1" applyBorder="1" applyAlignment="1">
      <alignment horizontal="center"/>
    </xf>
    <xf numFmtId="166" fontId="34" fillId="3" borderId="3" xfId="0" applyNumberFormat="1" applyFont="1" applyFill="1" applyBorder="1" applyAlignment="1">
      <alignment horizontal="center"/>
    </xf>
    <xf numFmtId="166" fontId="34" fillId="0" borderId="2" xfId="0" applyNumberFormat="1" applyFont="1" applyFill="1" applyBorder="1" applyAlignment="1">
      <alignment horizontal="center"/>
    </xf>
    <xf numFmtId="166" fontId="22" fillId="3" borderId="7" xfId="0" applyNumberFormat="1" applyFont="1" applyFill="1" applyBorder="1" applyAlignment="1">
      <alignment horizontal="center"/>
    </xf>
    <xf numFmtId="166" fontId="22" fillId="2" borderId="7" xfId="0" applyNumberFormat="1" applyFont="1" applyFill="1" applyBorder="1" applyAlignment="1">
      <alignment horizontal="center"/>
    </xf>
    <xf numFmtId="166" fontId="33" fillId="6" borderId="7" xfId="0" applyNumberFormat="1" applyFont="1" applyFill="1" applyBorder="1" applyAlignment="1">
      <alignment horizontal="center"/>
    </xf>
    <xf numFmtId="166" fontId="34" fillId="0" borderId="7" xfId="0" applyNumberFormat="1" applyFont="1" applyFill="1" applyBorder="1" applyAlignment="1">
      <alignment horizontal="center"/>
    </xf>
    <xf numFmtId="166" fontId="34" fillId="3" borderId="9" xfId="0" applyNumberFormat="1" applyFont="1" applyFill="1" applyBorder="1" applyAlignment="1">
      <alignment horizontal="center"/>
    </xf>
    <xf numFmtId="166" fontId="22" fillId="3" borderId="41" xfId="0" applyNumberFormat="1" applyFont="1" applyFill="1" applyBorder="1" applyAlignment="1">
      <alignment horizontal="center"/>
    </xf>
    <xf numFmtId="166" fontId="22" fillId="2" borderId="41" xfId="0" applyNumberFormat="1" applyFont="1" applyFill="1" applyBorder="1" applyAlignment="1">
      <alignment horizontal="center"/>
    </xf>
    <xf numFmtId="166" fontId="33" fillId="6" borderId="41" xfId="0" applyNumberFormat="1" applyFont="1" applyFill="1" applyBorder="1" applyAlignment="1">
      <alignment horizontal="center"/>
    </xf>
    <xf numFmtId="166" fontId="34" fillId="0" borderId="41" xfId="0" applyNumberFormat="1" applyFont="1" applyFill="1" applyBorder="1" applyAlignment="1">
      <alignment horizontal="center"/>
    </xf>
    <xf numFmtId="166" fontId="33" fillId="6" borderId="3" xfId="0" applyNumberFormat="1" applyFont="1" applyFill="1" applyBorder="1" applyAlignment="1">
      <alignment horizontal="center"/>
    </xf>
    <xf numFmtId="166" fontId="33" fillId="6" borderId="9" xfId="0" applyNumberFormat="1" applyFont="1" applyFill="1" applyBorder="1" applyAlignment="1">
      <alignment horizontal="center"/>
    </xf>
    <xf numFmtId="0" fontId="13" fillId="2" borderId="44" xfId="0" applyFont="1" applyFill="1" applyBorder="1"/>
    <xf numFmtId="0" fontId="22" fillId="2" borderId="2" xfId="0" applyFont="1" applyFill="1" applyBorder="1" applyAlignment="1">
      <alignment horizontal="center"/>
    </xf>
    <xf numFmtId="166" fontId="34" fillId="2" borderId="3" xfId="0" applyNumberFormat="1" applyFont="1" applyFill="1" applyBorder="1" applyAlignment="1">
      <alignment horizontal="center"/>
    </xf>
    <xf numFmtId="0" fontId="22" fillId="2" borderId="7" xfId="0" applyFont="1" applyFill="1" applyBorder="1" applyAlignment="1">
      <alignment horizontal="center"/>
    </xf>
    <xf numFmtId="166" fontId="34" fillId="2" borderId="9" xfId="0" applyNumberFormat="1" applyFont="1" applyFill="1" applyBorder="1" applyAlignment="1">
      <alignment horizontal="center"/>
    </xf>
    <xf numFmtId="166" fontId="22" fillId="3" borderId="1" xfId="0" applyNumberFormat="1" applyFont="1" applyFill="1" applyBorder="1" applyAlignment="1">
      <alignment horizontal="center"/>
    </xf>
    <xf numFmtId="166" fontId="22" fillId="3" borderId="5" xfId="0" applyNumberFormat="1" applyFont="1" applyFill="1" applyBorder="1" applyAlignment="1">
      <alignment horizontal="center"/>
    </xf>
    <xf numFmtId="0" fontId="22" fillId="2" borderId="44" xfId="0" applyFont="1" applyFill="1" applyBorder="1"/>
    <xf numFmtId="9" fontId="33" fillId="6" borderId="9" xfId="8" applyFont="1" applyFill="1" applyBorder="1" applyAlignment="1">
      <alignment horizontal="center"/>
    </xf>
    <xf numFmtId="0" fontId="35" fillId="2" borderId="1" xfId="4" applyFont="1" applyFill="1" applyBorder="1" applyAlignment="1">
      <alignment horizontal="center" vertical="center" wrapText="1"/>
    </xf>
    <xf numFmtId="0" fontId="35" fillId="2" borderId="27" xfId="4" applyFont="1" applyFill="1" applyBorder="1" applyAlignment="1">
      <alignment horizontal="center" vertical="center" wrapText="1"/>
    </xf>
    <xf numFmtId="0" fontId="11" fillId="2" borderId="0" xfId="4" applyFont="1" applyFill="1" applyBorder="1"/>
    <xf numFmtId="0" fontId="13" fillId="2" borderId="39" xfId="4" applyFont="1" applyFill="1" applyBorder="1" applyAlignment="1">
      <alignment horizontal="center"/>
    </xf>
    <xf numFmtId="166" fontId="10" fillId="2" borderId="2" xfId="8" applyNumberFormat="1" applyFont="1" applyFill="1" applyBorder="1" applyAlignment="1">
      <alignment horizontal="center"/>
    </xf>
    <xf numFmtId="3" fontId="10" fillId="3" borderId="3" xfId="4" applyNumberFormat="1" applyFont="1" applyFill="1" applyBorder="1" applyAlignment="1">
      <alignment horizontal="center"/>
    </xf>
    <xf numFmtId="0" fontId="12" fillId="5" borderId="45" xfId="0" applyFont="1" applyFill="1" applyBorder="1" applyAlignment="1">
      <alignment horizontal="left" indent="1"/>
    </xf>
    <xf numFmtId="168" fontId="20" fillId="2" borderId="46" xfId="6" applyNumberFormat="1" applyFont="1" applyFill="1" applyBorder="1" applyAlignment="1">
      <alignment horizontal="right" indent="1"/>
    </xf>
    <xf numFmtId="168" fontId="20" fillId="2" borderId="47" xfId="6" applyNumberFormat="1" applyFont="1" applyFill="1" applyBorder="1" applyAlignment="1">
      <alignment horizontal="right" indent="1"/>
    </xf>
    <xf numFmtId="3" fontId="20" fillId="3" borderId="23" xfId="4" applyNumberFormat="1" applyFont="1" applyFill="1" applyBorder="1" applyAlignment="1">
      <alignment horizontal="right" vertical="top" wrapText="1" indent="1"/>
    </xf>
    <xf numFmtId="0" fontId="2" fillId="2" borderId="0" xfId="2" applyFill="1" applyBorder="1" applyAlignment="1" applyProtection="1"/>
    <xf numFmtId="2" fontId="31" fillId="6" borderId="7" xfId="4" applyNumberFormat="1" applyFont="1" applyFill="1" applyBorder="1" applyAlignment="1">
      <alignment horizontal="center"/>
    </xf>
    <xf numFmtId="2" fontId="10" fillId="2" borderId="7" xfId="4" applyNumberFormat="1" applyFont="1" applyFill="1" applyBorder="1" applyAlignment="1">
      <alignment horizontal="center"/>
    </xf>
    <xf numFmtId="2" fontId="10" fillId="3" borderId="7" xfId="4" applyNumberFormat="1" applyFont="1" applyFill="1" applyBorder="1" applyAlignment="1">
      <alignment horizontal="center"/>
    </xf>
    <xf numFmtId="4" fontId="10" fillId="2" borderId="7" xfId="4" applyNumberFormat="1" applyFont="1" applyFill="1" applyBorder="1" applyAlignment="1">
      <alignment horizontal="center"/>
    </xf>
    <xf numFmtId="4" fontId="10" fillId="3" borderId="7" xfId="4" applyNumberFormat="1" applyFont="1" applyFill="1" applyBorder="1" applyAlignment="1">
      <alignment horizontal="center"/>
    </xf>
    <xf numFmtId="166" fontId="10" fillId="3" borderId="7" xfId="8" applyNumberFormat="1" applyFont="1" applyFill="1" applyBorder="1" applyAlignment="1">
      <alignment horizontal="center"/>
    </xf>
    <xf numFmtId="166" fontId="10" fillId="2" borderId="7" xfId="8" applyNumberFormat="1" applyFont="1" applyFill="1" applyBorder="1" applyAlignment="1">
      <alignment horizontal="center"/>
    </xf>
    <xf numFmtId="2" fontId="31" fillId="6" borderId="21" xfId="4" applyNumberFormat="1" applyFont="1" applyFill="1" applyBorder="1" applyAlignment="1">
      <alignment horizontal="center"/>
    </xf>
    <xf numFmtId="2" fontId="10" fillId="2" borderId="21" xfId="4" applyNumberFormat="1" applyFont="1" applyFill="1" applyBorder="1" applyAlignment="1">
      <alignment horizontal="center"/>
    </xf>
    <xf numFmtId="2" fontId="10" fillId="3" borderId="21" xfId="4" applyNumberFormat="1" applyFont="1" applyFill="1" applyBorder="1" applyAlignment="1">
      <alignment horizontal="center"/>
    </xf>
    <xf numFmtId="4" fontId="10" fillId="2" borderId="21" xfId="4" applyNumberFormat="1" applyFont="1" applyFill="1" applyBorder="1" applyAlignment="1">
      <alignment horizontal="center"/>
    </xf>
    <xf numFmtId="4" fontId="10" fillId="3" borderId="21" xfId="4" applyNumberFormat="1" applyFont="1" applyFill="1" applyBorder="1" applyAlignment="1">
      <alignment horizontal="center"/>
    </xf>
    <xf numFmtId="1" fontId="6" fillId="2" borderId="12" xfId="0" applyNumberFormat="1" applyFont="1" applyFill="1" applyBorder="1" applyAlignment="1">
      <alignment vertical="top" wrapText="1"/>
    </xf>
    <xf numFmtId="2" fontId="36" fillId="2" borderId="1" xfId="0" applyNumberFormat="1" applyFont="1" applyFill="1" applyBorder="1" applyAlignment="1">
      <alignment horizontal="center" vertical="center" wrapText="1"/>
    </xf>
    <xf numFmtId="3" fontId="10" fillId="2" borderId="23" xfId="0" applyNumberFormat="1" applyFont="1" applyFill="1" applyBorder="1" applyAlignment="1">
      <alignment horizontal="right" indent="1"/>
    </xf>
    <xf numFmtId="0" fontId="35" fillId="2" borderId="0" xfId="4" applyFont="1" applyFill="1" applyBorder="1"/>
    <xf numFmtId="0" fontId="35" fillId="2" borderId="0" xfId="4" applyFont="1" applyFill="1" applyBorder="1" applyAlignment="1">
      <alignment horizontal="center" vertical="center" wrapText="1"/>
    </xf>
    <xf numFmtId="0" fontId="35" fillId="2" borderId="4" xfId="4" applyFont="1" applyFill="1" applyBorder="1" applyAlignment="1">
      <alignment horizontal="center"/>
    </xf>
    <xf numFmtId="0" fontId="35" fillId="2" borderId="36" xfId="4" applyFont="1" applyFill="1" applyBorder="1" applyAlignment="1">
      <alignment horizontal="center"/>
    </xf>
    <xf numFmtId="1" fontId="10" fillId="2" borderId="7" xfId="4" applyNumberFormat="1" applyFont="1" applyFill="1" applyBorder="1" applyAlignment="1">
      <alignment horizontal="right" indent="1"/>
    </xf>
    <xf numFmtId="0" fontId="10" fillId="2" borderId="0" xfId="4" applyFont="1" applyFill="1" applyBorder="1" applyAlignment="1">
      <alignment horizontal="left" indent="1"/>
    </xf>
    <xf numFmtId="0" fontId="10" fillId="3" borderId="0" xfId="4" applyFont="1" applyFill="1" applyBorder="1" applyAlignment="1">
      <alignment horizontal="left" indent="1"/>
    </xf>
    <xf numFmtId="1" fontId="10" fillId="2" borderId="21" xfId="4" applyNumberFormat="1" applyFont="1" applyFill="1" applyBorder="1" applyAlignment="1">
      <alignment horizontal="right" indent="1"/>
    </xf>
    <xf numFmtId="3" fontId="0" fillId="2" borderId="0" xfId="0" applyNumberFormat="1" applyFill="1"/>
    <xf numFmtId="1" fontId="12" fillId="3" borderId="16" xfId="0" applyNumberFormat="1" applyFont="1" applyFill="1" applyBorder="1" applyAlignment="1">
      <alignment horizontal="center"/>
    </xf>
    <xf numFmtId="0" fontId="2" fillId="2" borderId="0" xfId="2" applyFill="1" applyAlignment="1" applyProtection="1"/>
    <xf numFmtId="0" fontId="39" fillId="2" borderId="0" xfId="4" applyFont="1" applyFill="1" applyBorder="1"/>
    <xf numFmtId="0" fontId="38" fillId="2" borderId="0" xfId="4" applyFont="1" applyFill="1" applyBorder="1" applyAlignment="1">
      <alignment horizontal="right"/>
    </xf>
    <xf numFmtId="0" fontId="38" fillId="2" borderId="0" xfId="4" applyFont="1" applyFill="1" applyBorder="1"/>
    <xf numFmtId="0" fontId="10" fillId="7" borderId="0" xfId="4" applyFont="1" applyFill="1" applyBorder="1"/>
    <xf numFmtId="0" fontId="38" fillId="2" borderId="0" xfId="0" applyFont="1" applyFill="1" applyBorder="1"/>
    <xf numFmtId="1" fontId="13" fillId="2" borderId="7" xfId="0" applyNumberFormat="1" applyFont="1" applyFill="1" applyBorder="1" applyAlignment="1">
      <alignment horizontal="center" vertical="center"/>
    </xf>
    <xf numFmtId="1" fontId="10" fillId="3" borderId="7" xfId="0" applyNumberFormat="1" applyFont="1" applyFill="1" applyBorder="1" applyAlignment="1">
      <alignment horizontal="center"/>
    </xf>
    <xf numFmtId="1" fontId="10" fillId="2" borderId="7" xfId="0" applyNumberFormat="1" applyFont="1" applyFill="1" applyBorder="1" applyAlignment="1">
      <alignment horizontal="center"/>
    </xf>
    <xf numFmtId="0" fontId="40" fillId="2" borderId="0" xfId="0" applyFont="1" applyFill="1" applyBorder="1"/>
    <xf numFmtId="3" fontId="10" fillId="0" borderId="0" xfId="0" applyNumberFormat="1" applyFont="1" applyFill="1" applyBorder="1" applyAlignment="1">
      <alignment horizontal="right" indent="1"/>
    </xf>
    <xf numFmtId="3" fontId="10" fillId="2" borderId="2" xfId="4" applyNumberFormat="1" applyFont="1" applyFill="1" applyBorder="1" applyAlignment="1">
      <alignment horizontal="left"/>
    </xf>
    <xf numFmtId="3" fontId="20" fillId="3" borderId="2" xfId="4" applyNumberFormat="1" applyFont="1" applyFill="1" applyBorder="1" applyAlignment="1">
      <alignment horizontal="left"/>
    </xf>
    <xf numFmtId="3" fontId="40" fillId="2" borderId="2" xfId="4" applyNumberFormat="1" applyFont="1" applyFill="1" applyBorder="1" applyAlignment="1">
      <alignment horizontal="center"/>
    </xf>
    <xf numFmtId="3" fontId="40" fillId="3" borderId="2" xfId="4" applyNumberFormat="1" applyFont="1" applyFill="1" applyBorder="1" applyAlignment="1">
      <alignment horizontal="center"/>
    </xf>
    <xf numFmtId="3" fontId="10" fillId="2" borderId="9" xfId="4" applyNumberFormat="1" applyFont="1" applyFill="1" applyBorder="1" applyAlignment="1">
      <alignment horizontal="right" indent="1"/>
    </xf>
    <xf numFmtId="3" fontId="10" fillId="2" borderId="3" xfId="4" applyNumberFormat="1" applyFont="1" applyFill="1" applyBorder="1" applyAlignment="1">
      <alignment horizontal="right" indent="1"/>
    </xf>
    <xf numFmtId="3" fontId="11" fillId="6" borderId="25" xfId="4" applyNumberFormat="1" applyFont="1" applyFill="1" applyBorder="1" applyAlignment="1">
      <alignment horizontal="right" indent="1"/>
    </xf>
    <xf numFmtId="166" fontId="13" fillId="3" borderId="0" xfId="0" applyNumberFormat="1" applyFont="1" applyFill="1" applyBorder="1" applyAlignment="1">
      <alignment horizontal="center"/>
    </xf>
    <xf numFmtId="166" fontId="13" fillId="2" borderId="0" xfId="0" applyNumberFormat="1" applyFont="1" applyFill="1" applyBorder="1" applyAlignment="1">
      <alignment horizontal="center"/>
    </xf>
    <xf numFmtId="166" fontId="32" fillId="6" borderId="0" xfId="0" applyNumberFormat="1" applyFont="1" applyFill="1" applyBorder="1" applyAlignment="1">
      <alignment horizontal="center"/>
    </xf>
    <xf numFmtId="165" fontId="22" fillId="2" borderId="4" xfId="1" applyFont="1" applyFill="1" applyBorder="1" applyAlignment="1">
      <alignment wrapText="1"/>
    </xf>
    <xf numFmtId="166" fontId="13" fillId="3" borderId="38" xfId="0" applyNumberFormat="1" applyFont="1" applyFill="1" applyBorder="1" applyAlignment="1">
      <alignment horizontal="center"/>
    </xf>
    <xf numFmtId="166" fontId="13" fillId="0" borderId="0" xfId="0" applyNumberFormat="1" applyFont="1" applyFill="1" applyBorder="1" applyAlignment="1">
      <alignment horizontal="center"/>
    </xf>
    <xf numFmtId="0" fontId="13" fillId="2" borderId="38" xfId="0" applyFont="1" applyFill="1" applyBorder="1" applyAlignment="1">
      <alignment horizontal="center"/>
    </xf>
    <xf numFmtId="166" fontId="13" fillId="0" borderId="39" xfId="0" applyNumberFormat="1" applyFont="1" applyFill="1" applyBorder="1" applyAlignment="1">
      <alignment horizontal="center"/>
    </xf>
    <xf numFmtId="166" fontId="32" fillId="6" borderId="39" xfId="0" applyNumberFormat="1" applyFont="1" applyFill="1" applyBorder="1" applyAlignment="1">
      <alignment horizontal="center"/>
    </xf>
    <xf numFmtId="3" fontId="10" fillId="3" borderId="27" xfId="0" applyNumberFormat="1" applyFont="1" applyFill="1" applyBorder="1" applyAlignment="1">
      <alignment horizontal="right" indent="1"/>
    </xf>
    <xf numFmtId="3" fontId="10" fillId="3" borderId="29" xfId="0" applyNumberFormat="1" applyFont="1" applyFill="1" applyBorder="1" applyAlignment="1">
      <alignment horizontal="right" indent="1"/>
    </xf>
    <xf numFmtId="0" fontId="13" fillId="2" borderId="8" xfId="0" applyFont="1" applyFill="1" applyBorder="1"/>
    <xf numFmtId="3" fontId="10" fillId="2" borderId="23" xfId="4" applyNumberFormat="1" applyFont="1" applyFill="1" applyBorder="1" applyAlignment="1">
      <alignment horizontal="right" indent="1"/>
    </xf>
    <xf numFmtId="1" fontId="13" fillId="2" borderId="21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wrapText="1"/>
    </xf>
    <xf numFmtId="0" fontId="10" fillId="3" borderId="0" xfId="0" applyFont="1" applyFill="1" applyBorder="1" applyAlignment="1"/>
    <xf numFmtId="1" fontId="13" fillId="2" borderId="5" xfId="0" applyNumberFormat="1" applyFont="1" applyFill="1" applyBorder="1" applyAlignment="1">
      <alignment horizontal="center"/>
    </xf>
    <xf numFmtId="3" fontId="40" fillId="2" borderId="7" xfId="4" applyNumberFormat="1" applyFont="1" applyFill="1" applyBorder="1" applyAlignment="1">
      <alignment horizontal="center"/>
    </xf>
    <xf numFmtId="3" fontId="40" fillId="3" borderId="7" xfId="4" applyNumberFormat="1" applyFont="1" applyFill="1" applyBorder="1" applyAlignment="1">
      <alignment horizontal="center"/>
    </xf>
    <xf numFmtId="3" fontId="40" fillId="2" borderId="21" xfId="4" applyNumberFormat="1" applyFont="1" applyFill="1" applyBorder="1" applyAlignment="1">
      <alignment horizontal="center"/>
    </xf>
    <xf numFmtId="3" fontId="40" fillId="3" borderId="21" xfId="4" applyNumberFormat="1" applyFont="1" applyFill="1" applyBorder="1" applyAlignment="1">
      <alignment horizontal="center"/>
    </xf>
    <xf numFmtId="3" fontId="20" fillId="2" borderId="2" xfId="4" applyNumberFormat="1" applyFont="1" applyFill="1" applyBorder="1" applyAlignment="1">
      <alignment horizontal="left"/>
    </xf>
    <xf numFmtId="3" fontId="20" fillId="3" borderId="21" xfId="4" applyNumberFormat="1" applyFont="1" applyFill="1" applyBorder="1" applyAlignment="1">
      <alignment horizontal="center"/>
    </xf>
    <xf numFmtId="3" fontId="13" fillId="2" borderId="21" xfId="4" applyNumberFormat="1" applyFont="1" applyFill="1" applyBorder="1" applyAlignment="1">
      <alignment horizontal="center"/>
    </xf>
    <xf numFmtId="3" fontId="20" fillId="2" borderId="21" xfId="4" applyNumberFormat="1" applyFont="1" applyFill="1" applyBorder="1" applyAlignment="1">
      <alignment horizontal="center"/>
    </xf>
    <xf numFmtId="3" fontId="13" fillId="3" borderId="21" xfId="4" applyNumberFormat="1" applyFont="1" applyFill="1" applyBorder="1" applyAlignment="1">
      <alignment horizontal="center"/>
    </xf>
    <xf numFmtId="3" fontId="10" fillId="2" borderId="21" xfId="4" applyNumberFormat="1" applyFont="1" applyFill="1" applyBorder="1"/>
    <xf numFmtId="3" fontId="11" fillId="6" borderId="23" xfId="4" applyNumberFormat="1" applyFont="1" applyFill="1" applyBorder="1" applyAlignment="1">
      <alignment horizontal="center"/>
    </xf>
    <xf numFmtId="1" fontId="10" fillId="2" borderId="2" xfId="4" applyNumberFormat="1" applyFont="1" applyFill="1" applyBorder="1" applyAlignment="1">
      <alignment horizontal="right" indent="1"/>
    </xf>
    <xf numFmtId="171" fontId="10" fillId="3" borderId="2" xfId="0" applyNumberFormat="1" applyFont="1" applyFill="1" applyBorder="1" applyAlignment="1">
      <alignment horizontal="right" indent="1"/>
    </xf>
    <xf numFmtId="171" fontId="10" fillId="3" borderId="7" xfId="0" applyNumberFormat="1" applyFont="1" applyFill="1" applyBorder="1" applyAlignment="1">
      <alignment horizontal="right" indent="1"/>
    </xf>
    <xf numFmtId="171" fontId="10" fillId="3" borderId="21" xfId="0" applyNumberFormat="1" applyFont="1" applyFill="1" applyBorder="1" applyAlignment="1">
      <alignment horizontal="right" indent="1"/>
    </xf>
    <xf numFmtId="171" fontId="10" fillId="2" borderId="2" xfId="0" applyNumberFormat="1" applyFont="1" applyFill="1" applyBorder="1" applyAlignment="1">
      <alignment horizontal="right" indent="1"/>
    </xf>
    <xf numFmtId="171" fontId="10" fillId="2" borderId="7" xfId="0" applyNumberFormat="1" applyFont="1" applyFill="1" applyBorder="1" applyAlignment="1">
      <alignment horizontal="right" indent="1"/>
    </xf>
    <xf numFmtId="171" fontId="10" fillId="2" borderId="21" xfId="0" applyNumberFormat="1" applyFont="1" applyFill="1" applyBorder="1" applyAlignment="1">
      <alignment horizontal="right" indent="1"/>
    </xf>
    <xf numFmtId="171" fontId="10" fillId="2" borderId="21" xfId="0" applyNumberFormat="1" applyFont="1" applyFill="1" applyBorder="1" applyAlignment="1">
      <alignment horizontal="center"/>
    </xf>
    <xf numFmtId="171" fontId="10" fillId="3" borderId="2" xfId="0" quotePrefix="1" applyNumberFormat="1" applyFont="1" applyFill="1" applyBorder="1" applyAlignment="1">
      <alignment horizontal="right" indent="1"/>
    </xf>
    <xf numFmtId="3" fontId="10" fillId="0" borderId="23" xfId="0" applyNumberFormat="1" applyFont="1" applyFill="1" applyBorder="1" applyAlignment="1">
      <alignment horizontal="right" indent="1"/>
    </xf>
    <xf numFmtId="0" fontId="10" fillId="2" borderId="1" xfId="4" applyFont="1" applyFill="1" applyBorder="1"/>
    <xf numFmtId="0" fontId="10" fillId="2" borderId="5" xfId="4" applyFont="1" applyFill="1" applyBorder="1"/>
    <xf numFmtId="0" fontId="10" fillId="2" borderId="24" xfId="4" applyFont="1" applyFill="1" applyBorder="1"/>
    <xf numFmtId="3" fontId="20" fillId="3" borderId="7" xfId="4" applyNumberFormat="1" applyFont="1" applyFill="1" applyBorder="1" applyAlignment="1">
      <alignment horizontal="right" wrapText="1" indent="1"/>
    </xf>
    <xf numFmtId="3" fontId="10" fillId="3" borderId="3" xfId="0" applyNumberFormat="1" applyFont="1" applyFill="1" applyBorder="1" applyAlignment="1">
      <alignment horizontal="right" indent="1"/>
    </xf>
    <xf numFmtId="3" fontId="10" fillId="3" borderId="9" xfId="0" applyNumberFormat="1" applyFont="1" applyFill="1" applyBorder="1" applyAlignment="1">
      <alignment horizontal="right" indent="1"/>
    </xf>
    <xf numFmtId="1" fontId="0" fillId="2" borderId="0" xfId="0" applyNumberFormat="1" applyFill="1"/>
    <xf numFmtId="0" fontId="12" fillId="3" borderId="1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3" fontId="10" fillId="0" borderId="7" xfId="0" applyNumberFormat="1" applyFont="1" applyFill="1" applyBorder="1" applyAlignment="1">
      <alignment horizontal="right" indent="1"/>
    </xf>
    <xf numFmtId="3" fontId="10" fillId="0" borderId="9" xfId="0" applyNumberFormat="1" applyFont="1" applyFill="1" applyBorder="1" applyAlignment="1">
      <alignment horizontal="right" indent="1"/>
    </xf>
    <xf numFmtId="0" fontId="12" fillId="3" borderId="38" xfId="0" applyFont="1" applyFill="1" applyBorder="1" applyAlignment="1">
      <alignment horizontal="center"/>
    </xf>
    <xf numFmtId="0" fontId="13" fillId="2" borderId="39" xfId="0" applyFont="1" applyFill="1" applyBorder="1" applyAlignment="1">
      <alignment horizontal="center"/>
    </xf>
    <xf numFmtId="0" fontId="10" fillId="3" borderId="3" xfId="0" applyFont="1" applyFill="1" applyBorder="1" applyAlignment="1">
      <alignment horizontal="right" indent="1"/>
    </xf>
    <xf numFmtId="0" fontId="10" fillId="3" borderId="9" xfId="0" applyFont="1" applyFill="1" applyBorder="1" applyAlignment="1">
      <alignment horizontal="right" indent="1"/>
    </xf>
    <xf numFmtId="3" fontId="10" fillId="2" borderId="0" xfId="0" applyNumberFormat="1" applyFont="1" applyFill="1" applyBorder="1" applyAlignment="1">
      <alignment horizontal="center"/>
    </xf>
    <xf numFmtId="0" fontId="10" fillId="2" borderId="3" xfId="0" applyFont="1" applyFill="1" applyBorder="1" applyAlignment="1">
      <alignment horizontal="right" indent="1"/>
    </xf>
    <xf numFmtId="0" fontId="10" fillId="2" borderId="9" xfId="0" applyFont="1" applyFill="1" applyBorder="1" applyAlignment="1">
      <alignment horizontal="right" indent="1"/>
    </xf>
    <xf numFmtId="0" fontId="10" fillId="3" borderId="5" xfId="0" applyFont="1" applyFill="1" applyBorder="1" applyAlignment="1">
      <alignment horizontal="right" indent="1"/>
    </xf>
    <xf numFmtId="3" fontId="10" fillId="2" borderId="3" xfId="0" applyNumberFormat="1" applyFont="1" applyFill="1" applyBorder="1" applyAlignment="1">
      <alignment horizontal="right" indent="1"/>
    </xf>
    <xf numFmtId="3" fontId="10" fillId="2" borderId="9" xfId="0" applyNumberFormat="1" applyFont="1" applyFill="1" applyBorder="1" applyAlignment="1">
      <alignment horizontal="right" indent="1"/>
    </xf>
    <xf numFmtId="0" fontId="13" fillId="2" borderId="48" xfId="0" applyFont="1" applyFill="1" applyBorder="1" applyAlignment="1">
      <alignment horizontal="center"/>
    </xf>
    <xf numFmtId="0" fontId="36" fillId="2" borderId="0" xfId="4" applyFont="1" applyFill="1" applyBorder="1"/>
    <xf numFmtId="0" fontId="42" fillId="2" borderId="0" xfId="4" applyFont="1" applyFill="1"/>
    <xf numFmtId="0" fontId="36" fillId="2" borderId="4" xfId="4" applyFont="1" applyFill="1" applyBorder="1" applyAlignment="1">
      <alignment horizontal="center"/>
    </xf>
    <xf numFmtId="172" fontId="43" fillId="3" borderId="2" xfId="8" applyNumberFormat="1" applyFont="1" applyFill="1" applyBorder="1" applyAlignment="1">
      <alignment horizontal="center"/>
    </xf>
    <xf numFmtId="172" fontId="43" fillId="2" borderId="2" xfId="8" applyNumberFormat="1" applyFont="1" applyFill="1" applyBorder="1" applyAlignment="1">
      <alignment horizontal="center"/>
    </xf>
    <xf numFmtId="172" fontId="44" fillId="6" borderId="2" xfId="8" applyNumberFormat="1" applyFont="1" applyFill="1" applyBorder="1" applyAlignment="1">
      <alignment horizontal="center"/>
    </xf>
    <xf numFmtId="172" fontId="44" fillId="6" borderId="3" xfId="8" applyNumberFormat="1" applyFont="1" applyFill="1" applyBorder="1" applyAlignment="1">
      <alignment horizontal="center"/>
    </xf>
    <xf numFmtId="0" fontId="36" fillId="2" borderId="0" xfId="4" quotePrefix="1" applyFont="1" applyFill="1" applyBorder="1"/>
    <xf numFmtId="0" fontId="36" fillId="3" borderId="0" xfId="0" applyFont="1" applyFill="1"/>
    <xf numFmtId="0" fontId="36" fillId="5" borderId="0" xfId="0" applyFont="1" applyFill="1"/>
    <xf numFmtId="0" fontId="45" fillId="2" borderId="1" xfId="4" applyFont="1" applyFill="1" applyBorder="1" applyAlignment="1">
      <alignment horizontal="center" vertical="center" wrapText="1"/>
    </xf>
    <xf numFmtId="0" fontId="45" fillId="2" borderId="28" xfId="4" applyFont="1" applyFill="1" applyBorder="1" applyAlignment="1">
      <alignment horizontal="center" vertical="center" wrapText="1"/>
    </xf>
    <xf numFmtId="0" fontId="36" fillId="2" borderId="40" xfId="4" applyFont="1" applyFill="1" applyBorder="1" applyAlignment="1">
      <alignment horizontal="center"/>
    </xf>
    <xf numFmtId="172" fontId="43" fillId="3" borderId="41" xfId="8" applyNumberFormat="1" applyFont="1" applyFill="1" applyBorder="1" applyAlignment="1">
      <alignment horizontal="center"/>
    </xf>
    <xf numFmtId="172" fontId="43" fillId="2" borderId="41" xfId="8" applyNumberFormat="1" applyFont="1" applyFill="1" applyBorder="1" applyAlignment="1">
      <alignment horizontal="center"/>
    </xf>
    <xf numFmtId="172" fontId="44" fillId="6" borderId="41" xfId="8" applyNumberFormat="1" applyFont="1" applyFill="1" applyBorder="1" applyAlignment="1">
      <alignment horizontal="center"/>
    </xf>
    <xf numFmtId="172" fontId="44" fillId="6" borderId="42" xfId="8" applyNumberFormat="1" applyFont="1" applyFill="1" applyBorder="1" applyAlignment="1">
      <alignment horizontal="center"/>
    </xf>
    <xf numFmtId="0" fontId="4" fillId="2" borderId="0" xfId="0" applyFont="1" applyFill="1" applyAlignment="1">
      <alignment horizontal="left"/>
    </xf>
    <xf numFmtId="3" fontId="12" fillId="5" borderId="2" xfId="4" applyNumberFormat="1" applyFont="1" applyFill="1" applyBorder="1" applyAlignment="1">
      <alignment horizontal="left"/>
    </xf>
    <xf numFmtId="3" fontId="41" fillId="5" borderId="2" xfId="4" applyNumberFormat="1" applyFont="1" applyFill="1" applyBorder="1" applyAlignment="1">
      <alignment horizontal="center"/>
    </xf>
    <xf numFmtId="3" fontId="41" fillId="5" borderId="7" xfId="4" applyNumberFormat="1" applyFont="1" applyFill="1" applyBorder="1" applyAlignment="1">
      <alignment horizontal="center"/>
    </xf>
    <xf numFmtId="3" fontId="41" fillId="5" borderId="21" xfId="4" applyNumberFormat="1" applyFont="1" applyFill="1" applyBorder="1" applyAlignment="1">
      <alignment horizontal="center"/>
    </xf>
    <xf numFmtId="0" fontId="12" fillId="5" borderId="0" xfId="4" applyFont="1" applyFill="1" applyBorder="1"/>
    <xf numFmtId="3" fontId="12" fillId="5" borderId="3" xfId="4" applyNumberFormat="1" applyFont="1" applyFill="1" applyBorder="1" applyAlignment="1">
      <alignment horizontal="center"/>
    </xf>
    <xf numFmtId="3" fontId="12" fillId="5" borderId="9" xfId="4" applyNumberFormat="1" applyFont="1" applyFill="1" applyBorder="1" applyAlignment="1">
      <alignment horizontal="center"/>
    </xf>
    <xf numFmtId="3" fontId="12" fillId="5" borderId="23" xfId="4" applyNumberFormat="1" applyFont="1" applyFill="1" applyBorder="1" applyAlignment="1">
      <alignment horizontal="center"/>
    </xf>
    <xf numFmtId="0" fontId="12" fillId="5" borderId="0" xfId="0" applyFont="1" applyFill="1" applyBorder="1"/>
    <xf numFmtId="3" fontId="12" fillId="5" borderId="2" xfId="0" applyNumberFormat="1" applyFont="1" applyFill="1" applyBorder="1" applyAlignment="1">
      <alignment horizontal="right" indent="1"/>
    </xf>
    <xf numFmtId="3" fontId="12" fillId="5" borderId="7" xfId="0" applyNumberFormat="1" applyFont="1" applyFill="1" applyBorder="1" applyAlignment="1">
      <alignment horizontal="right" indent="1"/>
    </xf>
    <xf numFmtId="3" fontId="12" fillId="5" borderId="21" xfId="0" applyNumberFormat="1" applyFont="1" applyFill="1" applyBorder="1" applyAlignment="1">
      <alignment horizontal="right" indent="1"/>
    </xf>
    <xf numFmtId="0" fontId="12" fillId="5" borderId="0" xfId="0" applyFont="1" applyFill="1" applyBorder="1" applyAlignment="1">
      <alignment horizontal="left" wrapText="1"/>
    </xf>
    <xf numFmtId="1" fontId="12" fillId="5" borderId="22" xfId="0" applyNumberFormat="1" applyFont="1" applyFill="1" applyBorder="1" applyAlignment="1">
      <alignment horizontal="center"/>
    </xf>
    <xf numFmtId="3" fontId="12" fillId="5" borderId="2" xfId="4" applyNumberFormat="1" applyFont="1" applyFill="1" applyBorder="1" applyAlignment="1">
      <alignment horizontal="right" indent="1"/>
    </xf>
    <xf numFmtId="3" fontId="12" fillId="5" borderId="7" xfId="4" applyNumberFormat="1" applyFont="1" applyFill="1" applyBorder="1" applyAlignment="1">
      <alignment horizontal="right" indent="1"/>
    </xf>
    <xf numFmtId="3" fontId="12" fillId="5" borderId="21" xfId="4" applyNumberFormat="1" applyFont="1" applyFill="1" applyBorder="1" applyAlignment="1">
      <alignment horizontal="right" indent="1"/>
    </xf>
    <xf numFmtId="1" fontId="10" fillId="3" borderId="21" xfId="0" applyNumberFormat="1" applyFont="1" applyFill="1" applyBorder="1" applyAlignment="1">
      <alignment horizontal="right" indent="1"/>
    </xf>
    <xf numFmtId="1" fontId="10" fillId="2" borderId="21" xfId="0" applyNumberFormat="1" applyFont="1" applyFill="1" applyBorder="1" applyAlignment="1">
      <alignment horizontal="right" indent="1"/>
    </xf>
    <xf numFmtId="3" fontId="12" fillId="5" borderId="9" xfId="0" applyNumberFormat="1" applyFont="1" applyFill="1" applyBorder="1" applyAlignment="1">
      <alignment horizontal="right" indent="1"/>
    </xf>
    <xf numFmtId="3" fontId="12" fillId="5" borderId="23" xfId="0" applyNumberFormat="1" applyFont="1" applyFill="1" applyBorder="1" applyAlignment="1">
      <alignment horizontal="right" indent="1"/>
    </xf>
    <xf numFmtId="3" fontId="12" fillId="5" borderId="3" xfId="0" applyNumberFormat="1" applyFont="1" applyFill="1" applyBorder="1" applyAlignment="1">
      <alignment horizontal="right" indent="1"/>
    </xf>
    <xf numFmtId="3" fontId="12" fillId="5" borderId="32" xfId="0" applyNumberFormat="1" applyFont="1" applyFill="1" applyBorder="1" applyAlignment="1">
      <alignment horizontal="right" indent="1"/>
    </xf>
    <xf numFmtId="166" fontId="10" fillId="2" borderId="2" xfId="0" applyNumberFormat="1" applyFont="1" applyFill="1" applyBorder="1" applyAlignment="1">
      <alignment horizontal="right" indent="1"/>
    </xf>
    <xf numFmtId="166" fontId="10" fillId="2" borderId="7" xfId="0" applyNumberFormat="1" applyFont="1" applyFill="1" applyBorder="1" applyAlignment="1">
      <alignment horizontal="right" indent="1"/>
    </xf>
    <xf numFmtId="166" fontId="10" fillId="2" borderId="21" xfId="0" applyNumberFormat="1" applyFont="1" applyFill="1" applyBorder="1" applyAlignment="1">
      <alignment horizontal="right" indent="1"/>
    </xf>
    <xf numFmtId="9" fontId="10" fillId="2" borderId="0" xfId="8" applyFont="1" applyFill="1" applyBorder="1" applyAlignment="1">
      <alignment horizontal="right" indent="1"/>
    </xf>
    <xf numFmtId="9" fontId="10" fillId="2" borderId="44" xfId="8" applyFont="1" applyFill="1" applyBorder="1" applyAlignment="1">
      <alignment horizontal="right" indent="1"/>
    </xf>
    <xf numFmtId="1" fontId="13" fillId="2" borderId="28" xfId="0" applyNumberFormat="1" applyFont="1" applyFill="1" applyBorder="1" applyAlignment="1">
      <alignment horizontal="center"/>
    </xf>
    <xf numFmtId="3" fontId="12" fillId="5" borderId="29" xfId="0" applyNumberFormat="1" applyFont="1" applyFill="1" applyBorder="1" applyAlignment="1">
      <alignment horizontal="right" indent="1"/>
    </xf>
    <xf numFmtId="3" fontId="12" fillId="5" borderId="49" xfId="0" applyNumberFormat="1" applyFont="1" applyFill="1" applyBorder="1" applyAlignment="1">
      <alignment horizontal="right" indent="1"/>
    </xf>
    <xf numFmtId="166" fontId="22" fillId="3" borderId="41" xfId="8" applyNumberFormat="1" applyFont="1" applyFill="1" applyBorder="1" applyAlignment="1">
      <alignment horizontal="right" indent="1"/>
    </xf>
    <xf numFmtId="166" fontId="22" fillId="2" borderId="41" xfId="8" applyNumberFormat="1" applyFont="1" applyFill="1" applyBorder="1" applyAlignment="1">
      <alignment horizontal="right" indent="1"/>
    </xf>
    <xf numFmtId="166" fontId="46" fillId="5" borderId="43" xfId="8" applyNumberFormat="1" applyFont="1" applyFill="1" applyBorder="1" applyAlignment="1">
      <alignment horizontal="right" indent="1"/>
    </xf>
    <xf numFmtId="166" fontId="22" fillId="2" borderId="44" xfId="8" applyNumberFormat="1" applyFont="1" applyFill="1" applyBorder="1" applyAlignment="1">
      <alignment horizontal="right" indent="1"/>
    </xf>
    <xf numFmtId="166" fontId="46" fillId="5" borderId="50" xfId="8" applyNumberFormat="1" applyFont="1" applyFill="1" applyBorder="1" applyAlignment="1">
      <alignment horizontal="right" indent="1"/>
    </xf>
    <xf numFmtId="166" fontId="22" fillId="3" borderId="7" xfId="8" applyNumberFormat="1" applyFont="1" applyFill="1" applyBorder="1" applyAlignment="1">
      <alignment horizontal="right" indent="1"/>
    </xf>
    <xf numFmtId="166" fontId="22" fillId="2" borderId="7" xfId="8" applyNumberFormat="1" applyFont="1" applyFill="1" applyBorder="1" applyAlignment="1">
      <alignment horizontal="right" indent="1"/>
    </xf>
    <xf numFmtId="166" fontId="46" fillId="5" borderId="9" xfId="8" applyNumberFormat="1" applyFont="1" applyFill="1" applyBorder="1" applyAlignment="1">
      <alignment horizontal="right" indent="1"/>
    </xf>
    <xf numFmtId="166" fontId="22" fillId="2" borderId="0" xfId="8" applyNumberFormat="1" applyFont="1" applyFill="1" applyBorder="1" applyAlignment="1">
      <alignment horizontal="right" indent="1"/>
    </xf>
    <xf numFmtId="165" fontId="22" fillId="2" borderId="0" xfId="1" applyFont="1" applyFill="1" applyBorder="1" applyAlignment="1">
      <alignment wrapText="1"/>
    </xf>
    <xf numFmtId="0" fontId="0" fillId="2" borderId="0" xfId="0" applyFill="1" applyBorder="1" applyAlignment="1">
      <alignment horizontal="left"/>
    </xf>
    <xf numFmtId="0" fontId="13" fillId="2" borderId="0" xfId="4" applyFont="1" applyFill="1" applyBorder="1" applyAlignment="1">
      <alignment horizontal="center"/>
    </xf>
    <xf numFmtId="0" fontId="12" fillId="3" borderId="18" xfId="4" applyFont="1" applyFill="1" applyBorder="1" applyAlignment="1">
      <alignment horizontal="center"/>
    </xf>
    <xf numFmtId="0" fontId="12" fillId="5" borderId="51" xfId="4" applyFont="1" applyFill="1" applyBorder="1" applyAlignment="1">
      <alignment horizontal="center"/>
    </xf>
    <xf numFmtId="0" fontId="13" fillId="2" borderId="41" xfId="4" applyFont="1" applyFill="1" applyBorder="1" applyAlignment="1">
      <alignment horizontal="center"/>
    </xf>
    <xf numFmtId="0" fontId="10" fillId="2" borderId="41" xfId="4" applyFont="1" applyFill="1" applyBorder="1" applyAlignment="1">
      <alignment horizontal="right" indent="1"/>
    </xf>
    <xf numFmtId="3" fontId="11" fillId="6" borderId="41" xfId="4" applyNumberFormat="1" applyFont="1" applyFill="1" applyBorder="1" applyAlignment="1">
      <alignment horizontal="right" indent="1"/>
    </xf>
    <xf numFmtId="3" fontId="10" fillId="2" borderId="41" xfId="4" applyNumberFormat="1" applyFont="1" applyFill="1" applyBorder="1" applyAlignment="1">
      <alignment horizontal="right" indent="1"/>
    </xf>
    <xf numFmtId="3" fontId="31" fillId="3" borderId="41" xfId="4" applyNumberFormat="1" applyFont="1" applyFill="1" applyBorder="1" applyAlignment="1">
      <alignment horizontal="right" indent="1"/>
    </xf>
    <xf numFmtId="0" fontId="10" fillId="3" borderId="16" xfId="0" applyFont="1" applyFill="1" applyBorder="1" applyAlignment="1">
      <alignment horizontal="center"/>
    </xf>
    <xf numFmtId="168" fontId="10" fillId="3" borderId="16" xfId="0" applyNumberFormat="1" applyFont="1" applyFill="1" applyBorder="1" applyAlignment="1">
      <alignment horizontal="right" indent="1"/>
    </xf>
    <xf numFmtId="168" fontId="20" fillId="2" borderId="52" xfId="6" applyNumberFormat="1" applyFont="1" applyFill="1" applyBorder="1" applyAlignment="1">
      <alignment horizontal="right" indent="1"/>
    </xf>
    <xf numFmtId="168" fontId="10" fillId="2" borderId="48" xfId="0" applyNumberFormat="1" applyFont="1" applyFill="1" applyBorder="1" applyAlignment="1">
      <alignment horizontal="right" indent="1"/>
    </xf>
    <xf numFmtId="168" fontId="10" fillId="3" borderId="48" xfId="0" applyNumberFormat="1" applyFont="1" applyFill="1" applyBorder="1" applyAlignment="1">
      <alignment horizontal="right" indent="1"/>
    </xf>
    <xf numFmtId="168" fontId="20" fillId="2" borderId="53" xfId="6" applyNumberFormat="1" applyFont="1" applyFill="1" applyBorder="1" applyAlignment="1">
      <alignment horizontal="right" indent="1"/>
    </xf>
    <xf numFmtId="0" fontId="10" fillId="3" borderId="22" xfId="0" applyFont="1" applyFill="1" applyBorder="1" applyAlignment="1">
      <alignment horizontal="center" wrapText="1"/>
    </xf>
    <xf numFmtId="0" fontId="7" fillId="2" borderId="0" xfId="5" applyFont="1" applyFill="1" applyBorder="1" applyAlignment="1">
      <alignment horizontal="center"/>
    </xf>
    <xf numFmtId="168" fontId="7" fillId="2" borderId="0" xfId="5" applyNumberFormat="1" applyFill="1" applyBorder="1" applyAlignment="1">
      <alignment horizontal="center"/>
    </xf>
    <xf numFmtId="0" fontId="4" fillId="0" borderId="0" xfId="0" applyFont="1" applyAlignment="1">
      <alignment horizontal="left" wrapText="1"/>
    </xf>
    <xf numFmtId="166" fontId="22" fillId="2" borderId="2" xfId="0" quotePrefix="1" applyNumberFormat="1" applyFont="1" applyFill="1" applyBorder="1" applyAlignment="1">
      <alignment horizontal="center"/>
    </xf>
    <xf numFmtId="166" fontId="22" fillId="3" borderId="2" xfId="0" quotePrefix="1" applyNumberFormat="1" applyFont="1" applyFill="1" applyBorder="1" applyAlignment="1">
      <alignment horizontal="center"/>
    </xf>
    <xf numFmtId="3" fontId="10" fillId="0" borderId="23" xfId="4" applyNumberFormat="1" applyFont="1" applyFill="1" applyBorder="1" applyAlignment="1">
      <alignment horizontal="right" indent="1"/>
    </xf>
    <xf numFmtId="0" fontId="12" fillId="3" borderId="54" xfId="4" applyFont="1" applyFill="1" applyBorder="1" applyAlignment="1">
      <alignment horizontal="center"/>
    </xf>
    <xf numFmtId="3" fontId="31" fillId="3" borderId="2" xfId="4" applyNumberFormat="1" applyFont="1" applyFill="1" applyBorder="1" applyAlignment="1">
      <alignment horizontal="right" indent="1"/>
    </xf>
    <xf numFmtId="3" fontId="10" fillId="3" borderId="35" xfId="8" applyNumberFormat="1" applyFont="1" applyFill="1" applyBorder="1" applyAlignment="1">
      <alignment horizontal="right" indent="1"/>
    </xf>
    <xf numFmtId="3" fontId="31" fillId="3" borderId="7" xfId="4" applyNumberFormat="1" applyFont="1" applyFill="1" applyBorder="1" applyAlignment="1">
      <alignment horizontal="right" indent="1"/>
    </xf>
    <xf numFmtId="165" fontId="36" fillId="0" borderId="0" xfId="1" applyFont="1" applyFill="1" applyBorder="1" applyAlignment="1">
      <alignment horizontal="center" wrapText="1"/>
    </xf>
    <xf numFmtId="0" fontId="12" fillId="3" borderId="40" xfId="4" applyFont="1" applyFill="1" applyBorder="1" applyAlignment="1">
      <alignment horizontal="center"/>
    </xf>
    <xf numFmtId="0" fontId="10" fillId="3" borderId="41" xfId="4" applyFont="1" applyFill="1" applyBorder="1" applyAlignment="1">
      <alignment horizontal="center"/>
    </xf>
    <xf numFmtId="0" fontId="10" fillId="2" borderId="41" xfId="4" applyFont="1" applyFill="1" applyBorder="1" applyAlignment="1">
      <alignment horizontal="center"/>
    </xf>
    <xf numFmtId="0" fontId="10" fillId="2" borderId="43" xfId="4" applyFont="1" applyFill="1" applyBorder="1" applyAlignment="1">
      <alignment horizontal="center"/>
    </xf>
    <xf numFmtId="0" fontId="10" fillId="2" borderId="1" xfId="0" applyFont="1" applyFill="1" applyBorder="1" applyAlignment="1">
      <alignment horizontal="left" indent="1"/>
    </xf>
    <xf numFmtId="168" fontId="10" fillId="2" borderId="1" xfId="0" applyNumberFormat="1" applyFont="1" applyFill="1" applyBorder="1" applyAlignment="1">
      <alignment horizontal="right" indent="1"/>
    </xf>
    <xf numFmtId="168" fontId="10" fillId="2" borderId="5" xfId="0" applyNumberFormat="1" applyFont="1" applyFill="1" applyBorder="1" applyAlignment="1">
      <alignment horizontal="right" indent="1"/>
    </xf>
    <xf numFmtId="168" fontId="10" fillId="2" borderId="21" xfId="0" applyNumberFormat="1" applyFont="1" applyFill="1" applyBorder="1" applyAlignment="1">
      <alignment horizontal="right" indent="1"/>
    </xf>
    <xf numFmtId="0" fontId="13" fillId="0" borderId="0" xfId="4" applyFont="1" applyFill="1" applyBorder="1" applyAlignment="1">
      <alignment horizontal="center" wrapText="1"/>
    </xf>
    <xf numFmtId="0" fontId="25" fillId="0" borderId="0" xfId="0" applyFont="1"/>
    <xf numFmtId="0" fontId="10" fillId="0" borderId="0" xfId="4" applyFont="1" applyFill="1" applyBorder="1"/>
    <xf numFmtId="3" fontId="10" fillId="0" borderId="7" xfId="4" applyNumberFormat="1" applyFont="1" applyFill="1" applyBorder="1" applyAlignment="1">
      <alignment horizontal="right" indent="1"/>
    </xf>
    <xf numFmtId="3" fontId="10" fillId="0" borderId="21" xfId="4" applyNumberFormat="1" applyFont="1" applyFill="1" applyBorder="1" applyAlignment="1">
      <alignment horizontal="right" indent="1"/>
    </xf>
    <xf numFmtId="0" fontId="10" fillId="0" borderId="7" xfId="4" applyFont="1" applyFill="1" applyBorder="1" applyAlignment="1">
      <alignment horizontal="right" indent="1"/>
    </xf>
    <xf numFmtId="0" fontId="10" fillId="0" borderId="21" xfId="4" applyFont="1" applyFill="1" applyBorder="1" applyAlignment="1">
      <alignment horizontal="right" indent="1"/>
    </xf>
    <xf numFmtId="1" fontId="10" fillId="0" borderId="7" xfId="4" applyNumberFormat="1" applyFont="1" applyFill="1" applyBorder="1" applyAlignment="1">
      <alignment horizontal="right" indent="1"/>
    </xf>
    <xf numFmtId="3" fontId="10" fillId="0" borderId="9" xfId="4" applyNumberFormat="1" applyFont="1" applyFill="1" applyBorder="1" applyAlignment="1">
      <alignment horizontal="right" indent="1"/>
    </xf>
    <xf numFmtId="3" fontId="11" fillId="8" borderId="21" xfId="4" applyNumberFormat="1" applyFont="1" applyFill="1" applyBorder="1" applyAlignment="1">
      <alignment horizontal="right" indent="1"/>
    </xf>
    <xf numFmtId="3" fontId="11" fillId="8" borderId="7" xfId="4" applyNumberFormat="1" applyFont="1" applyFill="1" applyBorder="1" applyAlignment="1">
      <alignment horizontal="right" indent="1"/>
    </xf>
    <xf numFmtId="3" fontId="20" fillId="3" borderId="21" xfId="4" applyNumberFormat="1" applyFont="1" applyFill="1" applyBorder="1" applyAlignment="1">
      <alignment horizontal="right" vertical="center" indent="1"/>
    </xf>
    <xf numFmtId="171" fontId="10" fillId="0" borderId="7" xfId="0" applyNumberFormat="1" applyFont="1" applyFill="1" applyBorder="1" applyAlignment="1">
      <alignment horizontal="right" indent="1"/>
    </xf>
    <xf numFmtId="171" fontId="10" fillId="0" borderId="21" xfId="0" applyNumberFormat="1" applyFont="1" applyFill="1" applyBorder="1" applyAlignment="1">
      <alignment horizontal="right" indent="1"/>
    </xf>
    <xf numFmtId="0" fontId="13" fillId="2" borderId="0" xfId="4" applyFont="1" applyFill="1" applyBorder="1" applyAlignment="1">
      <alignment wrapText="1"/>
    </xf>
    <xf numFmtId="3" fontId="10" fillId="2" borderId="8" xfId="0" applyNumberFormat="1" applyFont="1" applyFill="1" applyBorder="1" applyAlignment="1">
      <alignment horizontal="right" indent="1"/>
    </xf>
    <xf numFmtId="166" fontId="13" fillId="3" borderId="9" xfId="0" applyNumberFormat="1" applyFont="1" applyFill="1" applyBorder="1" applyAlignment="1">
      <alignment horizontal="center"/>
    </xf>
    <xf numFmtId="3" fontId="10" fillId="3" borderId="31" xfId="0" applyNumberFormat="1" applyFont="1" applyFill="1" applyBorder="1" applyAlignment="1">
      <alignment horizontal="right" indent="1"/>
    </xf>
    <xf numFmtId="166" fontId="13" fillId="3" borderId="42" xfId="0" applyNumberFormat="1" applyFont="1" applyFill="1" applyBorder="1" applyAlignment="1">
      <alignment horizontal="center"/>
    </xf>
    <xf numFmtId="3" fontId="10" fillId="3" borderId="55" xfId="0" applyNumberFormat="1" applyFont="1" applyFill="1" applyBorder="1" applyAlignment="1">
      <alignment horizontal="right" indent="1"/>
    </xf>
    <xf numFmtId="166" fontId="13" fillId="3" borderId="51" xfId="0" applyNumberFormat="1" applyFont="1" applyFill="1" applyBorder="1" applyAlignment="1">
      <alignment horizontal="center"/>
    </xf>
    <xf numFmtId="3" fontId="10" fillId="0" borderId="31" xfId="0" applyNumberFormat="1" applyFont="1" applyFill="1" applyBorder="1" applyAlignment="1">
      <alignment horizontal="right" indent="1"/>
    </xf>
    <xf numFmtId="166" fontId="13" fillId="0" borderId="42" xfId="0" applyNumberFormat="1" applyFont="1" applyFill="1" applyBorder="1" applyAlignment="1">
      <alignment horizontal="center"/>
    </xf>
    <xf numFmtId="166" fontId="32" fillId="6" borderId="5" xfId="0" applyNumberFormat="1" applyFont="1" applyFill="1" applyBorder="1" applyAlignment="1">
      <alignment horizontal="center"/>
    </xf>
    <xf numFmtId="3" fontId="11" fillId="6" borderId="55" xfId="0" applyNumberFormat="1" applyFont="1" applyFill="1" applyBorder="1" applyAlignment="1">
      <alignment horizontal="right" indent="1"/>
    </xf>
    <xf numFmtId="166" fontId="32" fillId="6" borderId="51" xfId="0" applyNumberFormat="1" applyFont="1" applyFill="1" applyBorder="1" applyAlignment="1">
      <alignment horizontal="center"/>
    </xf>
    <xf numFmtId="0" fontId="22" fillId="0" borderId="21" xfId="0" applyFont="1" applyBorder="1" applyAlignment="1">
      <alignment horizontal="center"/>
    </xf>
    <xf numFmtId="0" fontId="10" fillId="2" borderId="0" xfId="0" applyFont="1" applyFill="1" applyBorder="1" applyAlignment="1"/>
    <xf numFmtId="9" fontId="13" fillId="2" borderId="5" xfId="8" applyFont="1" applyFill="1" applyBorder="1" applyAlignment="1">
      <alignment horizontal="center"/>
    </xf>
    <xf numFmtId="9" fontId="13" fillId="2" borderId="28" xfId="8" applyFont="1" applyFill="1" applyBorder="1" applyAlignment="1">
      <alignment horizontal="center"/>
    </xf>
    <xf numFmtId="0" fontId="30" fillId="0" borderId="0" xfId="0" applyFont="1" applyBorder="1" applyAlignment="1">
      <alignment horizontal="left"/>
    </xf>
    <xf numFmtId="0" fontId="30" fillId="2" borderId="0" xfId="0" applyFont="1" applyFill="1" applyAlignment="1">
      <alignment horizontal="left"/>
    </xf>
    <xf numFmtId="172" fontId="43" fillId="2" borderId="41" xfId="8" quotePrefix="1" applyNumberFormat="1" applyFont="1" applyFill="1" applyBorder="1" applyAlignment="1">
      <alignment horizontal="center"/>
    </xf>
    <xf numFmtId="172" fontId="43" fillId="3" borderId="41" xfId="8" quotePrefix="1" applyNumberFormat="1" applyFont="1" applyFill="1" applyBorder="1" applyAlignment="1">
      <alignment horizontal="center"/>
    </xf>
    <xf numFmtId="166" fontId="15" fillId="3" borderId="2" xfId="8" quotePrefix="1" applyNumberFormat="1" applyFont="1" applyFill="1" applyBorder="1" applyAlignment="1">
      <alignment horizontal="right" indent="1"/>
    </xf>
    <xf numFmtId="166" fontId="15" fillId="3" borderId="41" xfId="8" quotePrefix="1" applyNumberFormat="1" applyFont="1" applyFill="1" applyBorder="1" applyAlignment="1">
      <alignment horizontal="right" indent="1"/>
    </xf>
    <xf numFmtId="166" fontId="15" fillId="3" borderId="7" xfId="8" quotePrefix="1" applyNumberFormat="1" applyFont="1" applyFill="1" applyBorder="1" applyAlignment="1">
      <alignment horizontal="right" indent="1"/>
    </xf>
    <xf numFmtId="3" fontId="10" fillId="3" borderId="56" xfId="8" quotePrefix="1" applyNumberFormat="1" applyFont="1" applyFill="1" applyBorder="1" applyAlignment="1">
      <alignment horizontal="right" indent="1"/>
    </xf>
    <xf numFmtId="3" fontId="10" fillId="3" borderId="42" xfId="8" quotePrefix="1" applyNumberFormat="1" applyFont="1" applyFill="1" applyBorder="1" applyAlignment="1">
      <alignment horizontal="right" indent="1"/>
    </xf>
    <xf numFmtId="9" fontId="10" fillId="2" borderId="0" xfId="8" applyFont="1" applyFill="1" applyBorder="1"/>
    <xf numFmtId="0" fontId="20" fillId="2" borderId="0" xfId="0" applyFont="1" applyFill="1" applyBorder="1" applyAlignment="1">
      <alignment horizontal="left" indent="1"/>
    </xf>
    <xf numFmtId="0" fontId="20" fillId="2" borderId="44" xfId="0" applyFont="1" applyFill="1" applyBorder="1" applyAlignment="1">
      <alignment horizontal="left" indent="1"/>
    </xf>
    <xf numFmtId="0" fontId="11" fillId="0" borderId="0" xfId="4" applyFont="1" applyFill="1" applyAlignment="1">
      <alignment horizontal="left" wrapText="1"/>
    </xf>
    <xf numFmtId="0" fontId="49" fillId="9" borderId="0" xfId="0" applyFont="1" applyFill="1"/>
    <xf numFmtId="0" fontId="50" fillId="9" borderId="0" xfId="0" applyFont="1" applyFill="1"/>
    <xf numFmtId="166" fontId="10" fillId="0" borderId="21" xfId="8" applyNumberFormat="1" applyFont="1" applyFill="1" applyBorder="1" applyAlignment="1">
      <alignment horizontal="center"/>
    </xf>
    <xf numFmtId="166" fontId="10" fillId="3" borderId="21" xfId="8" applyNumberFormat="1" applyFont="1" applyFill="1" applyBorder="1" applyAlignment="1">
      <alignment horizontal="center"/>
    </xf>
    <xf numFmtId="166" fontId="34" fillId="0" borderId="42" xfId="0" applyNumberFormat="1" applyFont="1" applyFill="1" applyBorder="1" applyAlignment="1">
      <alignment horizontal="center"/>
    </xf>
    <xf numFmtId="3" fontId="11" fillId="6" borderId="0" xfId="4" applyNumberFormat="1" applyFont="1" applyFill="1" applyBorder="1" applyAlignment="1">
      <alignment horizontal="right" indent="1"/>
    </xf>
    <xf numFmtId="3" fontId="10" fillId="3" borderId="21" xfId="0" applyNumberFormat="1" applyFont="1" applyFill="1" applyBorder="1" applyAlignment="1">
      <alignment horizontal="center" vertical="center"/>
    </xf>
    <xf numFmtId="3" fontId="11" fillId="6" borderId="23" xfId="0" applyNumberFormat="1" applyFont="1" applyFill="1" applyBorder="1" applyAlignment="1">
      <alignment horizontal="center" vertical="center"/>
    </xf>
    <xf numFmtId="3" fontId="10" fillId="0" borderId="7" xfId="4" applyNumberFormat="1" applyFont="1" applyFill="1" applyBorder="1" applyAlignment="1">
      <alignment horizontal="right" vertical="center" indent="1"/>
    </xf>
    <xf numFmtId="172" fontId="10" fillId="3" borderId="32" xfId="7" applyNumberFormat="1" applyFont="1" applyFill="1" applyBorder="1" applyAlignment="1">
      <alignment horizontal="right" indent="1"/>
    </xf>
    <xf numFmtId="0" fontId="10" fillId="3" borderId="0" xfId="4" applyFont="1" applyFill="1" applyBorder="1" applyAlignment="1">
      <alignment horizontal="left" wrapText="1"/>
    </xf>
    <xf numFmtId="165" fontId="36" fillId="2" borderId="0" xfId="1" applyFont="1" applyFill="1" applyBorder="1" applyAlignment="1">
      <alignment horizontal="center" wrapText="1"/>
    </xf>
    <xf numFmtId="166" fontId="15" fillId="2" borderId="23" xfId="0" applyNumberFormat="1" applyFont="1" applyFill="1" applyBorder="1" applyAlignment="1">
      <alignment horizontal="center"/>
    </xf>
    <xf numFmtId="1" fontId="10" fillId="2" borderId="21" xfId="0" applyNumberFormat="1" applyFont="1" applyFill="1" applyBorder="1" applyAlignment="1">
      <alignment horizontal="center"/>
    </xf>
    <xf numFmtId="0" fontId="2" fillId="4" borderId="57" xfId="2" applyFill="1" applyBorder="1" applyAlignment="1" applyProtection="1">
      <alignment horizontal="center"/>
    </xf>
    <xf numFmtId="0" fontId="2" fillId="4" borderId="13" xfId="2" applyFont="1" applyFill="1" applyBorder="1" applyAlignment="1" applyProtection="1">
      <alignment horizontal="center"/>
    </xf>
    <xf numFmtId="0" fontId="2" fillId="4" borderId="2" xfId="2" applyFont="1" applyFill="1" applyBorder="1" applyAlignment="1" applyProtection="1">
      <alignment horizontal="center"/>
    </xf>
    <xf numFmtId="0" fontId="12" fillId="5" borderId="58" xfId="4" applyFont="1" applyFill="1" applyBorder="1" applyAlignment="1">
      <alignment horizontal="center"/>
    </xf>
    <xf numFmtId="3" fontId="10" fillId="3" borderId="56" xfId="8" applyNumberFormat="1" applyFont="1" applyFill="1" applyBorder="1" applyAlignment="1">
      <alignment horizontal="right" indent="1"/>
    </xf>
    <xf numFmtId="0" fontId="12" fillId="5" borderId="18" xfId="4" applyFont="1" applyFill="1" applyBorder="1" applyAlignment="1">
      <alignment horizontal="center"/>
    </xf>
    <xf numFmtId="0" fontId="12" fillId="3" borderId="55" xfId="4" applyFont="1" applyFill="1" applyBorder="1" applyAlignment="1">
      <alignment horizontal="center"/>
    </xf>
    <xf numFmtId="0" fontId="13" fillId="2" borderId="25" xfId="4" applyFont="1" applyFill="1" applyBorder="1" applyAlignment="1">
      <alignment horizontal="center"/>
    </xf>
    <xf numFmtId="0" fontId="10" fillId="2" borderId="25" xfId="4" applyFont="1" applyFill="1" applyBorder="1" applyAlignment="1">
      <alignment horizontal="right" indent="1"/>
    </xf>
    <xf numFmtId="166" fontId="15" fillId="3" borderId="25" xfId="8" applyNumberFormat="1" applyFont="1" applyFill="1" applyBorder="1" applyAlignment="1">
      <alignment horizontal="right" indent="1"/>
    </xf>
    <xf numFmtId="3" fontId="31" fillId="3" borderId="25" xfId="4" applyNumberFormat="1" applyFont="1" applyFill="1" applyBorder="1" applyAlignment="1">
      <alignment horizontal="right" indent="1"/>
    </xf>
    <xf numFmtId="3" fontId="10" fillId="3" borderId="31" xfId="8" applyNumberFormat="1" applyFont="1" applyFill="1" applyBorder="1" applyAlignment="1">
      <alignment horizontal="right" indent="1"/>
    </xf>
    <xf numFmtId="0" fontId="10" fillId="2" borderId="0" xfId="4" applyFont="1" applyFill="1" applyBorder="1" applyAlignment="1">
      <alignment horizontal="right" indent="1"/>
    </xf>
    <xf numFmtId="166" fontId="15" fillId="3" borderId="0" xfId="8" quotePrefix="1" applyNumberFormat="1" applyFont="1" applyFill="1" applyBorder="1" applyAlignment="1">
      <alignment horizontal="right" indent="1"/>
    </xf>
    <xf numFmtId="3" fontId="31" fillId="3" borderId="0" xfId="4" applyNumberFormat="1" applyFont="1" applyFill="1" applyBorder="1" applyAlignment="1">
      <alignment horizontal="right" indent="1"/>
    </xf>
    <xf numFmtId="3" fontId="10" fillId="3" borderId="12" xfId="8" quotePrefix="1" applyNumberFormat="1" applyFont="1" applyFill="1" applyBorder="1" applyAlignment="1">
      <alignment horizontal="right" indent="1"/>
    </xf>
    <xf numFmtId="166" fontId="15" fillId="3" borderId="25" xfId="8" quotePrefix="1" applyNumberFormat="1" applyFont="1" applyFill="1" applyBorder="1" applyAlignment="1">
      <alignment horizontal="right" indent="1"/>
    </xf>
    <xf numFmtId="3" fontId="10" fillId="3" borderId="31" xfId="8" quotePrefix="1" applyNumberFormat="1" applyFont="1" applyFill="1" applyBorder="1" applyAlignment="1">
      <alignment horizontal="right" indent="1"/>
    </xf>
    <xf numFmtId="3" fontId="31" fillId="2" borderId="21" xfId="0" applyNumberFormat="1" applyFont="1" applyFill="1" applyBorder="1" applyAlignment="1">
      <alignment horizontal="right" indent="1"/>
    </xf>
    <xf numFmtId="166" fontId="15" fillId="2" borderId="0" xfId="0" applyNumberFormat="1" applyFont="1" applyFill="1" applyBorder="1" applyAlignment="1">
      <alignment horizontal="center"/>
    </xf>
    <xf numFmtId="166" fontId="34" fillId="3" borderId="42" xfId="0" applyNumberFormat="1" applyFont="1" applyFill="1" applyBorder="1" applyAlignment="1">
      <alignment horizontal="center"/>
    </xf>
    <xf numFmtId="0" fontId="12" fillId="3" borderId="58" xfId="4" applyFont="1" applyFill="1" applyBorder="1" applyAlignment="1">
      <alignment horizontal="center"/>
    </xf>
    <xf numFmtId="0" fontId="12" fillId="3" borderId="59" xfId="4" applyFont="1" applyFill="1" applyBorder="1" applyAlignment="1">
      <alignment horizontal="center" vertical="top" wrapText="1"/>
    </xf>
    <xf numFmtId="0" fontId="13" fillId="2" borderId="60" xfId="4" applyFont="1" applyFill="1" applyBorder="1" applyAlignment="1">
      <alignment horizontal="center"/>
    </xf>
    <xf numFmtId="0" fontId="10" fillId="2" borderId="44" xfId="4" applyFont="1" applyFill="1" applyBorder="1"/>
    <xf numFmtId="3" fontId="20" fillId="3" borderId="44" xfId="4" applyNumberFormat="1" applyFont="1" applyFill="1" applyBorder="1" applyAlignment="1">
      <alignment horizontal="right" wrapText="1" indent="1"/>
    </xf>
    <xf numFmtId="3" fontId="20" fillId="2" borderId="44" xfId="4" applyNumberFormat="1" applyFont="1" applyFill="1" applyBorder="1" applyAlignment="1">
      <alignment horizontal="right" vertical="top" wrapText="1" indent="1"/>
    </xf>
    <xf numFmtId="3" fontId="10" fillId="3" borderId="44" xfId="4" applyNumberFormat="1" applyFont="1" applyFill="1" applyBorder="1" applyAlignment="1">
      <alignment horizontal="right" wrapText="1" indent="1"/>
    </xf>
    <xf numFmtId="3" fontId="10" fillId="2" borderId="44" xfId="4" applyNumberFormat="1" applyFont="1" applyFill="1" applyBorder="1" applyAlignment="1">
      <alignment horizontal="right" vertical="top" wrapText="1" indent="1"/>
    </xf>
    <xf numFmtId="3" fontId="10" fillId="3" borderId="44" xfId="4" applyNumberFormat="1" applyFont="1" applyFill="1" applyBorder="1" applyAlignment="1">
      <alignment horizontal="right" vertical="top" wrapText="1" indent="1"/>
    </xf>
    <xf numFmtId="3" fontId="11" fillId="6" borderId="44" xfId="4" applyNumberFormat="1" applyFont="1" applyFill="1" applyBorder="1" applyAlignment="1">
      <alignment horizontal="right" vertical="top" wrapText="1" indent="1"/>
    </xf>
    <xf numFmtId="3" fontId="20" fillId="3" borderId="44" xfId="4" applyNumberFormat="1" applyFont="1" applyFill="1" applyBorder="1" applyAlignment="1">
      <alignment horizontal="right" vertical="top" wrapText="1" indent="1"/>
    </xf>
    <xf numFmtId="3" fontId="11" fillId="6" borderId="60" xfId="4" applyNumberFormat="1" applyFont="1" applyFill="1" applyBorder="1" applyAlignment="1">
      <alignment horizontal="right" vertical="top" wrapText="1" indent="1"/>
    </xf>
    <xf numFmtId="4" fontId="0" fillId="2" borderId="0" xfId="0" applyNumberFormat="1" applyFill="1"/>
    <xf numFmtId="9" fontId="22" fillId="3" borderId="41" xfId="0" applyNumberFormat="1" applyFont="1" applyFill="1" applyBorder="1" applyAlignment="1">
      <alignment horizontal="center"/>
    </xf>
    <xf numFmtId="9" fontId="22" fillId="2" borderId="41" xfId="0" applyNumberFormat="1" applyFont="1" applyFill="1" applyBorder="1" applyAlignment="1">
      <alignment horizontal="center"/>
    </xf>
    <xf numFmtId="9" fontId="33" fillId="6" borderId="43" xfId="0" applyNumberFormat="1" applyFont="1" applyFill="1" applyBorder="1" applyAlignment="1">
      <alignment horizontal="center"/>
    </xf>
    <xf numFmtId="10" fontId="13" fillId="2" borderId="0" xfId="0" applyNumberFormat="1" applyFont="1" applyFill="1" applyBorder="1"/>
    <xf numFmtId="9" fontId="33" fillId="6" borderId="41" xfId="0" applyNumberFormat="1" applyFont="1" applyFill="1" applyBorder="1" applyAlignment="1">
      <alignment horizontal="center"/>
    </xf>
    <xf numFmtId="9" fontId="33" fillId="6" borderId="43" xfId="8" applyNumberFormat="1" applyFont="1" applyFill="1" applyBorder="1" applyAlignment="1">
      <alignment horizontal="center"/>
    </xf>
    <xf numFmtId="9" fontId="22" fillId="3" borderId="28" xfId="0" applyNumberFormat="1" applyFont="1" applyFill="1" applyBorder="1" applyAlignment="1">
      <alignment horizontal="center"/>
    </xf>
    <xf numFmtId="0" fontId="10" fillId="3" borderId="21" xfId="0" applyFont="1" applyFill="1" applyBorder="1" applyAlignment="1">
      <alignment horizontal="center"/>
    </xf>
    <xf numFmtId="166" fontId="10" fillId="2" borderId="23" xfId="0" applyNumberFormat="1" applyFont="1" applyFill="1" applyBorder="1" applyAlignment="1">
      <alignment horizontal="center"/>
    </xf>
    <xf numFmtId="16" fontId="10" fillId="2" borderId="0" xfId="0" applyNumberFormat="1" applyFont="1" applyFill="1" applyBorder="1"/>
    <xf numFmtId="0" fontId="30" fillId="2" borderId="0" xfId="0" applyFont="1" applyFill="1" applyBorder="1" applyAlignment="1">
      <alignment horizontal="left"/>
    </xf>
    <xf numFmtId="172" fontId="10" fillId="3" borderId="2" xfId="7" applyNumberFormat="1" applyFont="1" applyFill="1" applyBorder="1" applyAlignment="1">
      <alignment horizontal="right" indent="1"/>
    </xf>
    <xf numFmtId="3" fontId="10" fillId="3" borderId="2" xfId="7" applyNumberFormat="1" applyFont="1" applyFill="1" applyBorder="1" applyAlignment="1">
      <alignment horizontal="right" indent="1"/>
    </xf>
    <xf numFmtId="172" fontId="10" fillId="3" borderId="3" xfId="7" applyNumberFormat="1" applyFont="1" applyFill="1" applyBorder="1" applyAlignment="1">
      <alignment horizontal="right" indent="1"/>
    </xf>
    <xf numFmtId="3" fontId="10" fillId="2" borderId="2" xfId="7" applyNumberFormat="1" applyFont="1" applyFill="1" applyBorder="1" applyAlignment="1">
      <alignment horizontal="right" indent="1"/>
    </xf>
    <xf numFmtId="172" fontId="10" fillId="2" borderId="2" xfId="7" applyNumberFormat="1" applyFont="1" applyFill="1" applyBorder="1" applyAlignment="1">
      <alignment horizontal="right" indent="1"/>
    </xf>
    <xf numFmtId="0" fontId="9" fillId="2" borderId="20" xfId="0" applyFont="1" applyFill="1" applyBorder="1" applyAlignment="1">
      <alignment horizontal="center" wrapText="1"/>
    </xf>
    <xf numFmtId="0" fontId="9" fillId="2" borderId="23" xfId="0" applyFont="1" applyFill="1" applyBorder="1" applyAlignment="1">
      <alignment horizontal="center" wrapText="1"/>
    </xf>
    <xf numFmtId="0" fontId="26" fillId="2" borderId="17" xfId="4" applyFont="1" applyFill="1" applyBorder="1" applyAlignment="1">
      <alignment horizontal="center" vertical="center"/>
    </xf>
    <xf numFmtId="0" fontId="26" fillId="2" borderId="18" xfId="4" applyFont="1" applyFill="1" applyBorder="1" applyAlignment="1">
      <alignment horizontal="center" vertical="center"/>
    </xf>
    <xf numFmtId="0" fontId="26" fillId="2" borderId="19" xfId="4" applyFont="1" applyFill="1" applyBorder="1" applyAlignment="1">
      <alignment horizontal="center" vertical="center"/>
    </xf>
    <xf numFmtId="0" fontId="26" fillId="2" borderId="30" xfId="4" applyFont="1" applyFill="1" applyBorder="1" applyAlignment="1">
      <alignment horizontal="center" vertical="center"/>
    </xf>
    <xf numFmtId="0" fontId="26" fillId="2" borderId="0" xfId="4" applyFont="1" applyFill="1" applyBorder="1" applyAlignment="1">
      <alignment horizontal="center" vertical="center"/>
    </xf>
    <xf numFmtId="0" fontId="26" fillId="2" borderId="44" xfId="4" applyFont="1" applyFill="1" applyBorder="1" applyAlignment="1">
      <alignment horizontal="center" vertical="center"/>
    </xf>
    <xf numFmtId="0" fontId="26" fillId="2" borderId="37" xfId="4" applyFont="1" applyFill="1" applyBorder="1" applyAlignment="1">
      <alignment horizontal="center" vertical="center"/>
    </xf>
    <xf numFmtId="0" fontId="26" fillId="2" borderId="12" xfId="4" applyFont="1" applyFill="1" applyBorder="1" applyAlignment="1">
      <alignment horizontal="center" vertical="center"/>
    </xf>
    <xf numFmtId="0" fontId="26" fillId="2" borderId="64" xfId="4" applyFont="1" applyFill="1" applyBorder="1" applyAlignment="1">
      <alignment horizontal="center" vertical="center"/>
    </xf>
    <xf numFmtId="0" fontId="10" fillId="2" borderId="65" xfId="4" applyFont="1" applyFill="1" applyBorder="1" applyAlignment="1">
      <alignment horizontal="center"/>
    </xf>
    <xf numFmtId="0" fontId="10" fillId="2" borderId="66" xfId="4" applyFont="1" applyFill="1" applyBorder="1" applyAlignment="1">
      <alignment horizontal="center"/>
    </xf>
    <xf numFmtId="0" fontId="10" fillId="2" borderId="67" xfId="4" applyFont="1" applyFill="1" applyBorder="1" applyAlignment="1">
      <alignment horizontal="center"/>
    </xf>
    <xf numFmtId="0" fontId="11" fillId="0" borderId="0" xfId="4" applyFont="1" applyFill="1" applyAlignment="1">
      <alignment horizontal="left" wrapText="1"/>
    </xf>
    <xf numFmtId="0" fontId="13" fillId="2" borderId="0" xfId="0" applyFont="1" applyFill="1" applyBorder="1" applyAlignment="1">
      <alignment horizontal="left" wrapText="1"/>
    </xf>
    <xf numFmtId="0" fontId="12" fillId="5" borderId="16" xfId="0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0" fontId="12" fillId="5" borderId="61" xfId="0" applyFont="1" applyFill="1" applyBorder="1" applyAlignment="1">
      <alignment horizontal="center"/>
    </xf>
    <xf numFmtId="0" fontId="12" fillId="3" borderId="16" xfId="0" applyFont="1" applyFill="1" applyBorder="1" applyAlignment="1">
      <alignment horizontal="center"/>
    </xf>
    <xf numFmtId="0" fontId="12" fillId="3" borderId="26" xfId="0" applyFont="1" applyFill="1" applyBorder="1" applyAlignment="1">
      <alignment horizontal="center"/>
    </xf>
    <xf numFmtId="0" fontId="12" fillId="3" borderId="61" xfId="0" applyFont="1" applyFill="1" applyBorder="1" applyAlignment="1">
      <alignment horizontal="center"/>
    </xf>
    <xf numFmtId="0" fontId="13" fillId="2" borderId="0" xfId="0" applyFont="1" applyFill="1" applyAlignment="1">
      <alignment horizontal="left" wrapText="1"/>
    </xf>
    <xf numFmtId="0" fontId="51" fillId="2" borderId="0" xfId="2" applyFont="1" applyFill="1" applyAlignment="1" applyProtection="1">
      <alignment horizontal="left" wrapText="1"/>
    </xf>
    <xf numFmtId="0" fontId="52" fillId="2" borderId="0" xfId="0" applyFont="1" applyFill="1" applyAlignment="1">
      <alignment horizontal="left" wrapText="1"/>
    </xf>
    <xf numFmtId="0" fontId="12" fillId="5" borderId="62" xfId="0" applyFont="1" applyFill="1" applyBorder="1" applyAlignment="1">
      <alignment horizontal="center"/>
    </xf>
    <xf numFmtId="0" fontId="12" fillId="5" borderId="63" xfId="0" applyFont="1" applyFill="1" applyBorder="1" applyAlignment="1">
      <alignment horizontal="center"/>
    </xf>
    <xf numFmtId="165" fontId="13" fillId="2" borderId="0" xfId="1" applyFont="1" applyFill="1" applyBorder="1" applyAlignment="1">
      <alignment horizontal="left" wrapText="1"/>
    </xf>
    <xf numFmtId="1" fontId="12" fillId="3" borderId="16" xfId="0" applyNumberFormat="1" applyFont="1" applyFill="1" applyBorder="1" applyAlignment="1">
      <alignment horizontal="center"/>
    </xf>
    <xf numFmtId="1" fontId="12" fillId="3" borderId="61" xfId="0" applyNumberFormat="1" applyFont="1" applyFill="1" applyBorder="1" applyAlignment="1">
      <alignment horizontal="center"/>
    </xf>
    <xf numFmtId="1" fontId="12" fillId="5" borderId="62" xfId="0" applyNumberFormat="1" applyFont="1" applyFill="1" applyBorder="1" applyAlignment="1">
      <alignment horizontal="center"/>
    </xf>
    <xf numFmtId="1" fontId="12" fillId="5" borderId="63" xfId="0" applyNumberFormat="1" applyFont="1" applyFill="1" applyBorder="1" applyAlignment="1">
      <alignment horizontal="center"/>
    </xf>
    <xf numFmtId="1" fontId="12" fillId="3" borderId="26" xfId="0" applyNumberFormat="1" applyFont="1" applyFill="1" applyBorder="1" applyAlignment="1">
      <alignment horizontal="center"/>
    </xf>
    <xf numFmtId="0" fontId="13" fillId="2" borderId="0" xfId="0" applyFont="1" applyFill="1" applyBorder="1" applyAlignment="1">
      <alignment horizontal="left"/>
    </xf>
    <xf numFmtId="0" fontId="11" fillId="6" borderId="0" xfId="4" applyFont="1" applyFill="1" applyBorder="1" applyAlignment="1">
      <alignment horizontal="left"/>
    </xf>
    <xf numFmtId="0" fontId="20" fillId="2" borderId="0" xfId="0" applyFont="1" applyFill="1" applyBorder="1" applyAlignment="1">
      <alignment horizontal="left" vertical="top" wrapText="1"/>
    </xf>
    <xf numFmtId="0" fontId="12" fillId="5" borderId="62" xfId="4" applyFont="1" applyFill="1" applyBorder="1" applyAlignment="1">
      <alignment horizontal="center"/>
    </xf>
    <xf numFmtId="0" fontId="12" fillId="5" borderId="68" xfId="4" applyFont="1" applyFill="1" applyBorder="1" applyAlignment="1">
      <alignment horizontal="center"/>
    </xf>
    <xf numFmtId="0" fontId="12" fillId="5" borderId="63" xfId="4" applyFont="1" applyFill="1" applyBorder="1" applyAlignment="1">
      <alignment horizontal="center"/>
    </xf>
    <xf numFmtId="0" fontId="12" fillId="3" borderId="16" xfId="4" applyFont="1" applyFill="1" applyBorder="1" applyAlignment="1">
      <alignment horizontal="center"/>
    </xf>
    <xf numFmtId="0" fontId="12" fillId="3" borderId="26" xfId="4" applyFont="1" applyFill="1" applyBorder="1" applyAlignment="1">
      <alignment horizontal="center"/>
    </xf>
    <xf numFmtId="0" fontId="12" fillId="3" borderId="61" xfId="4" applyFont="1" applyFill="1" applyBorder="1" applyAlignment="1">
      <alignment horizontal="center"/>
    </xf>
    <xf numFmtId="0" fontId="12" fillId="3" borderId="5" xfId="4" applyFont="1" applyFill="1" applyBorder="1" applyAlignment="1">
      <alignment horizontal="center"/>
    </xf>
    <xf numFmtId="0" fontId="0" fillId="0" borderId="38" xfId="0" applyBorder="1"/>
    <xf numFmtId="0" fontId="0" fillId="0" borderId="6" xfId="0" applyBorder="1"/>
    <xf numFmtId="0" fontId="10" fillId="2" borderId="7" xfId="4" quotePrefix="1" applyFont="1" applyFill="1" applyBorder="1" applyAlignment="1">
      <alignment horizontal="center"/>
    </xf>
    <xf numFmtId="0" fontId="10" fillId="2" borderId="0" xfId="4" quotePrefix="1" applyFont="1" applyFill="1" applyBorder="1" applyAlignment="1">
      <alignment horizontal="center"/>
    </xf>
    <xf numFmtId="0" fontId="10" fillId="2" borderId="8" xfId="4" quotePrefix="1" applyFont="1" applyFill="1" applyBorder="1" applyAlignment="1">
      <alignment horizontal="center"/>
    </xf>
    <xf numFmtId="9" fontId="10" fillId="2" borderId="9" xfId="8" applyFont="1" applyFill="1" applyBorder="1" applyAlignment="1">
      <alignment horizontal="center"/>
    </xf>
    <xf numFmtId="9" fontId="10" fillId="2" borderId="39" xfId="8" applyFont="1" applyFill="1" applyBorder="1" applyAlignment="1">
      <alignment horizontal="center"/>
    </xf>
    <xf numFmtId="9" fontId="10" fillId="2" borderId="10" xfId="8" applyFont="1" applyFill="1" applyBorder="1" applyAlignment="1">
      <alignment horizontal="center"/>
    </xf>
    <xf numFmtId="9" fontId="10" fillId="3" borderId="7" xfId="8" applyFont="1" applyFill="1" applyBorder="1" applyAlignment="1">
      <alignment horizontal="center"/>
    </xf>
    <xf numFmtId="9" fontId="10" fillId="3" borderId="0" xfId="8" applyFont="1" applyFill="1" applyBorder="1" applyAlignment="1">
      <alignment horizontal="center"/>
    </xf>
    <xf numFmtId="9" fontId="10" fillId="3" borderId="8" xfId="8" applyFont="1" applyFill="1" applyBorder="1" applyAlignment="1">
      <alignment horizontal="center"/>
    </xf>
    <xf numFmtId="0" fontId="10" fillId="2" borderId="0" xfId="4" applyFont="1" applyFill="1" applyBorder="1" applyAlignment="1">
      <alignment horizontal="left" wrapText="1"/>
    </xf>
    <xf numFmtId="0" fontId="10" fillId="3" borderId="0" xfId="0" applyFont="1" applyFill="1" applyBorder="1" applyAlignment="1">
      <alignment horizontal="left" wrapText="1"/>
    </xf>
    <xf numFmtId="0" fontId="8" fillId="2" borderId="17" xfId="0" applyFont="1" applyFill="1" applyBorder="1" applyAlignment="1">
      <alignment wrapText="1"/>
    </xf>
    <xf numFmtId="0" fontId="8" fillId="2" borderId="18" xfId="0" applyFont="1" applyFill="1" applyBorder="1" applyAlignment="1">
      <alignment wrapText="1"/>
    </xf>
    <xf numFmtId="0" fontId="8" fillId="2" borderId="37" xfId="0" applyFont="1" applyFill="1" applyBorder="1" applyAlignment="1">
      <alignment wrapText="1"/>
    </xf>
    <xf numFmtId="0" fontId="8" fillId="2" borderId="12" xfId="0" applyFont="1" applyFill="1" applyBorder="1" applyAlignment="1">
      <alignment wrapText="1"/>
    </xf>
    <xf numFmtId="0" fontId="9" fillId="2" borderId="20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12" fillId="5" borderId="65" xfId="4" applyFont="1" applyFill="1" applyBorder="1" applyAlignment="1">
      <alignment horizontal="center"/>
    </xf>
    <xf numFmtId="0" fontId="12" fillId="5" borderId="66" xfId="4" applyFont="1" applyFill="1" applyBorder="1" applyAlignment="1">
      <alignment horizontal="center"/>
    </xf>
    <xf numFmtId="0" fontId="20" fillId="3" borderId="30" xfId="0" applyFont="1" applyFill="1" applyBorder="1" applyAlignment="1">
      <alignment horizontal="left"/>
    </xf>
    <xf numFmtId="0" fontId="20" fillId="3" borderId="0" xfId="0" applyFont="1" applyFill="1" applyBorder="1" applyAlignment="1">
      <alignment horizontal="left"/>
    </xf>
    <xf numFmtId="0" fontId="20" fillId="0" borderId="30" xfId="0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0" fontId="0" fillId="3" borderId="37" xfId="0" applyFill="1" applyBorder="1" applyAlignment="1">
      <alignment horizontal="left"/>
    </xf>
    <xf numFmtId="0" fontId="0" fillId="3" borderId="12" xfId="0" applyFill="1" applyBorder="1" applyAlignment="1">
      <alignment horizontal="left"/>
    </xf>
    <xf numFmtId="0" fontId="0" fillId="3" borderId="3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0" xfId="0" applyBorder="1" applyAlignment="1">
      <alignment horizontal="left"/>
    </xf>
    <xf numFmtId="0" fontId="20" fillId="3" borderId="0" xfId="0" applyFont="1" applyFill="1" applyBorder="1" applyAlignment="1">
      <alignment horizontal="left" indent="1"/>
    </xf>
    <xf numFmtId="0" fontId="20" fillId="3" borderId="44" xfId="0" applyFont="1" applyFill="1" applyBorder="1" applyAlignment="1">
      <alignment horizontal="left" indent="1"/>
    </xf>
    <xf numFmtId="0" fontId="1" fillId="0" borderId="30" xfId="2" applyFont="1" applyBorder="1" applyAlignment="1" applyProtection="1">
      <alignment horizontal="left"/>
    </xf>
    <xf numFmtId="0" fontId="1" fillId="0" borderId="0" xfId="0" applyFont="1" applyBorder="1" applyAlignment="1">
      <alignment horizontal="left"/>
    </xf>
    <xf numFmtId="0" fontId="0" fillId="0" borderId="0" xfId="0" applyBorder="1" applyAlignment="1">
      <alignment horizontal="left" indent="1"/>
    </xf>
    <xf numFmtId="0" fontId="0" fillId="0" borderId="44" xfId="0" applyBorder="1" applyAlignment="1">
      <alignment horizontal="left" indent="1"/>
    </xf>
    <xf numFmtId="0" fontId="0" fillId="3" borderId="12" xfId="0" applyFill="1" applyBorder="1" applyAlignment="1">
      <alignment horizontal="left" indent="1"/>
    </xf>
    <xf numFmtId="0" fontId="0" fillId="3" borderId="64" xfId="0" applyFill="1" applyBorder="1" applyAlignment="1">
      <alignment horizontal="left" indent="1"/>
    </xf>
    <xf numFmtId="0" fontId="12" fillId="5" borderId="67" xfId="4" applyFont="1" applyFill="1" applyBorder="1" applyAlignment="1">
      <alignment horizontal="center"/>
    </xf>
    <xf numFmtId="0" fontId="0" fillId="2" borderId="0" xfId="0" applyFill="1" applyBorder="1" applyAlignment="1">
      <alignment horizontal="left" indent="1"/>
    </xf>
    <xf numFmtId="0" fontId="0" fillId="2" borderId="44" xfId="0" applyFill="1" applyBorder="1" applyAlignment="1">
      <alignment horizontal="left" indent="1"/>
    </xf>
    <xf numFmtId="0" fontId="0" fillId="3" borderId="0" xfId="0" applyFill="1" applyBorder="1" applyAlignment="1">
      <alignment horizontal="left" indent="1"/>
    </xf>
    <xf numFmtId="0" fontId="0" fillId="3" borderId="44" xfId="0" applyFill="1" applyBorder="1" applyAlignment="1">
      <alignment horizontal="left" indent="1"/>
    </xf>
    <xf numFmtId="0" fontId="20" fillId="2" borderId="0" xfId="4" applyFont="1" applyFill="1" applyBorder="1" applyAlignment="1">
      <alignment horizontal="left" indent="1"/>
    </xf>
  </cellXfs>
  <cellStyles count="9">
    <cellStyle name="Dziesiętny" xfId="1" builtinId="3"/>
    <cellStyle name="Hiperłącze" xfId="2" builtinId="8"/>
    <cellStyle name="Normal_Complex ref margin data" xfId="3"/>
    <cellStyle name="Normalny" xfId="0" builtinId="0"/>
    <cellStyle name="Normalny_030425-ts-danedofactbook-pluk" xfId="4"/>
    <cellStyle name="Normalny_dane do factbooka1" xfId="5"/>
    <cellStyle name="Normalny_Q4_2005_macro" xfId="6"/>
    <cellStyle name="Normalny_wskaźniki makroekonomiczne" xfId="7"/>
    <cellStyle name="Procentowy" xfId="8" builtinId="5"/>
  </cellStyles>
  <dxfs count="3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411507405122025E-2"/>
          <c:y val="4.0090354826211962E-2"/>
          <c:w val="0.9159373183844689"/>
          <c:h val="0.857488144893978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'18'!$C$11</c:f>
              <c:strCache>
                <c:ptCount val="1"/>
                <c:pt idx="0">
                  <c:v>produkcja+hurt</c:v>
                </c:pt>
              </c:strCache>
            </c:strRef>
          </c:tx>
          <c:spPr>
            <a:solidFill>
              <a:srgbClr val="FF0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6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840-4359-985D-968240F6CB05}"/>
                </c:ext>
              </c:extLst>
            </c:dLbl>
            <c:dLbl>
              <c:idx val="7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C840-4359-985D-968240F6CB0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'18'!$D$10:$O$10</c:f>
              <c:numCache>
                <c:formatCode>General</c:formatCod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numCache>
            </c:numRef>
          </c:cat>
          <c:val>
            <c:numRef>
              <c:f>'18'!$D$11:$O$11</c:f>
              <c:numCache>
                <c:formatCode>General</c:formatCode>
                <c:ptCount val="12"/>
                <c:pt idx="0">
                  <c:v>803</c:v>
                </c:pt>
                <c:pt idx="1">
                  <c:v>421</c:v>
                </c:pt>
                <c:pt idx="2">
                  <c:v>486</c:v>
                </c:pt>
                <c:pt idx="3">
                  <c:v>392</c:v>
                </c:pt>
                <c:pt idx="4">
                  <c:v>534</c:v>
                </c:pt>
                <c:pt idx="5">
                  <c:v>624</c:v>
                </c:pt>
                <c:pt idx="6">
                  <c:v>1903</c:v>
                </c:pt>
                <c:pt idx="7">
                  <c:v>1846</c:v>
                </c:pt>
                <c:pt idx="8">
                  <c:v>992</c:v>
                </c:pt>
                <c:pt idx="9">
                  <c:v>778</c:v>
                </c:pt>
                <c:pt idx="10" formatCode="#,##0">
                  <c:v>900</c:v>
                </c:pt>
                <c:pt idx="11" formatCode="#,##0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40-4359-985D-968240F6CB05}"/>
            </c:ext>
          </c:extLst>
        </c:ser>
        <c:ser>
          <c:idx val="1"/>
          <c:order val="1"/>
          <c:tx>
            <c:strRef>
              <c:f>'18'!$C$12</c:f>
              <c:strCache>
                <c:ptCount val="1"/>
                <c:pt idx="0">
                  <c:v>detal</c:v>
                </c:pt>
              </c:strCache>
            </c:strRef>
          </c:tx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'18'!$D$10:$O$10</c:f>
              <c:numCache>
                <c:formatCode>General</c:formatCod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numCache>
            </c:numRef>
          </c:cat>
          <c:val>
            <c:numRef>
              <c:f>'18'!$D$12:$O$12</c:f>
              <c:numCache>
                <c:formatCode>General</c:formatCode>
                <c:ptCount val="12"/>
                <c:pt idx="0">
                  <c:v>152</c:v>
                </c:pt>
                <c:pt idx="1">
                  <c:v>133</c:v>
                </c:pt>
                <c:pt idx="2">
                  <c:v>270</c:v>
                </c:pt>
                <c:pt idx="3">
                  <c:v>319</c:v>
                </c:pt>
                <c:pt idx="4">
                  <c:v>463</c:v>
                </c:pt>
                <c:pt idx="5">
                  <c:v>541</c:v>
                </c:pt>
                <c:pt idx="6">
                  <c:v>778</c:v>
                </c:pt>
                <c:pt idx="7">
                  <c:v>557</c:v>
                </c:pt>
                <c:pt idx="8">
                  <c:v>304</c:v>
                </c:pt>
                <c:pt idx="9">
                  <c:v>354</c:v>
                </c:pt>
                <c:pt idx="10" formatCode="#,##0">
                  <c:v>425</c:v>
                </c:pt>
                <c:pt idx="11" formatCode="#,##0">
                  <c:v>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0-4359-985D-968240F6CB05}"/>
            </c:ext>
          </c:extLst>
        </c:ser>
        <c:ser>
          <c:idx val="2"/>
          <c:order val="2"/>
          <c:tx>
            <c:strRef>
              <c:f>'18'!$C$13</c:f>
              <c:strCache>
                <c:ptCount val="1"/>
                <c:pt idx="0">
                  <c:v>petrochemia + chemia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C840-4359-985D-968240F6CB05}"/>
                </c:ext>
              </c:extLst>
            </c:dLbl>
            <c:dLbl>
              <c:idx val="8"/>
              <c:numFmt formatCode="#,##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C840-4359-985D-968240F6CB05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'18'!$D$10:$O$10</c:f>
              <c:numCache>
                <c:formatCode>General</c:formatCod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numCache>
            </c:numRef>
          </c:cat>
          <c:val>
            <c:numRef>
              <c:f>'18'!$D$13:$O$13</c:f>
              <c:numCache>
                <c:formatCode>General</c:formatCode>
                <c:ptCount val="12"/>
                <c:pt idx="0">
                  <c:v>294</c:v>
                </c:pt>
                <c:pt idx="1">
                  <c:v>183</c:v>
                </c:pt>
                <c:pt idx="2">
                  <c:v>534</c:v>
                </c:pt>
                <c:pt idx="3">
                  <c:v>722</c:v>
                </c:pt>
                <c:pt idx="4" formatCode="0">
                  <c:v>681.3</c:v>
                </c:pt>
                <c:pt idx="5">
                  <c:v>494</c:v>
                </c:pt>
                <c:pt idx="6">
                  <c:v>640</c:v>
                </c:pt>
                <c:pt idx="7">
                  <c:v>1510</c:v>
                </c:pt>
                <c:pt idx="8">
                  <c:v>2356</c:v>
                </c:pt>
                <c:pt idx="9" formatCode="#,##0">
                  <c:v>1748</c:v>
                </c:pt>
                <c:pt idx="10" formatCode="#,##0">
                  <c:v>642</c:v>
                </c:pt>
                <c:pt idx="11" formatCode="#,##0">
                  <c:v>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840-4359-985D-968240F6CB05}"/>
            </c:ext>
          </c:extLst>
        </c:ser>
        <c:ser>
          <c:idx val="3"/>
          <c:order val="3"/>
          <c:tx>
            <c:strRef>
              <c:f>'18'!$C$14</c:f>
              <c:strCache>
                <c:ptCount val="1"/>
                <c:pt idx="0">
                  <c:v>pozostałe</c:v>
                </c:pt>
              </c:strCache>
            </c:strRef>
          </c:tx>
          <c:spPr>
            <a:solidFill>
              <a:srgbClr val="FFCC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'18'!$D$10:$O$10</c:f>
              <c:numCache>
                <c:formatCode>General</c:formatCode>
                <c:ptCount val="12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</c:numCache>
            </c:numRef>
          </c:cat>
          <c:val>
            <c:numRef>
              <c:f>'18'!$D$14:$O$14</c:f>
              <c:numCache>
                <c:formatCode>General</c:formatCode>
                <c:ptCount val="12"/>
                <c:pt idx="0">
                  <c:v>175</c:v>
                </c:pt>
                <c:pt idx="1">
                  <c:v>211</c:v>
                </c:pt>
                <c:pt idx="2">
                  <c:v>163</c:v>
                </c:pt>
                <c:pt idx="3" formatCode="0">
                  <c:v>104.6</c:v>
                </c:pt>
                <c:pt idx="4" formatCode="0">
                  <c:v>201.1</c:v>
                </c:pt>
                <c:pt idx="5">
                  <c:v>218</c:v>
                </c:pt>
                <c:pt idx="6">
                  <c:v>322</c:v>
                </c:pt>
                <c:pt idx="7">
                  <c:v>105</c:v>
                </c:pt>
                <c:pt idx="8">
                  <c:v>124</c:v>
                </c:pt>
                <c:pt idx="9">
                  <c:v>131</c:v>
                </c:pt>
                <c:pt idx="10" formatCode="#,##0">
                  <c:v>167</c:v>
                </c:pt>
                <c:pt idx="11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840-4359-985D-968240F6CB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80"/>
        <c:overlap val="100"/>
        <c:axId val="627701632"/>
        <c:axId val="1"/>
      </c:barChart>
      <c:catAx>
        <c:axId val="6277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627701632"/>
        <c:crosses val="autoZero"/>
        <c:crossBetween val="between"/>
        <c:minorUnit val="100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4773182554588207"/>
          <c:y val="1.5590693543526874E-2"/>
          <c:w val="0.59888209278984506"/>
          <c:h val="4.899932256537017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C0C0C0"/>
      </a:solidFill>
      <a:prstDash val="solid"/>
    </a:ln>
  </c:spPr>
  <c:txPr>
    <a:bodyPr/>
    <a:lstStyle/>
    <a:p>
      <a:pPr>
        <a:defRPr sz="1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9814762343477623E-2"/>
          <c:y val="0.16724140576918578"/>
          <c:w val="0.86255021043986324"/>
          <c:h val="0.71333579195428209"/>
        </c:manualLayout>
      </c:layout>
      <c:areaChart>
        <c:grouping val="standard"/>
        <c:varyColors val="0"/>
        <c:ser>
          <c:idx val="2"/>
          <c:order val="2"/>
          <c:tx>
            <c:v>max</c:v>
          </c:tx>
          <c:spPr>
            <a:solidFill>
              <a:srgbClr val="C0C0C0"/>
            </a:solidFill>
            <a:ln w="25400">
              <a:noFill/>
            </a:ln>
          </c:spPr>
          <c:val>
            <c:numRef>
              <c:f>'51'!$D$20:$G$20</c:f>
              <c:numCache>
                <c:formatCode>0.0</c:formatCode>
                <c:ptCount val="4"/>
                <c:pt idx="0">
                  <c:v>5.3</c:v>
                </c:pt>
                <c:pt idx="1">
                  <c:v>8.41</c:v>
                </c:pt>
                <c:pt idx="2">
                  <c:v>8.4</c:v>
                </c:pt>
                <c:pt idx="3">
                  <c:v>7.7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88-4BE9-8648-56C96DC989FE}"/>
            </c:ext>
          </c:extLst>
        </c:ser>
        <c:ser>
          <c:idx val="1"/>
          <c:order val="5"/>
          <c:tx>
            <c:v>min</c:v>
          </c:tx>
          <c:spPr>
            <a:solidFill>
              <a:srgbClr val="FFFFFF"/>
            </a:solidFill>
            <a:ln w="12700">
              <a:solidFill>
                <a:srgbClr val="FFFFFF"/>
              </a:solidFill>
              <a:prstDash val="solid"/>
            </a:ln>
          </c:spPr>
          <c:val>
            <c:numRef>
              <c:f>'51'!$D$19:$G$19</c:f>
              <c:numCache>
                <c:formatCode>0.0</c:formatCode>
                <c:ptCount val="4"/>
                <c:pt idx="0">
                  <c:v>1.5</c:v>
                </c:pt>
                <c:pt idx="1">
                  <c:v>1.4</c:v>
                </c:pt>
                <c:pt idx="2">
                  <c:v>2.7</c:v>
                </c:pt>
                <c:pt idx="3">
                  <c:v>2.2000000000000002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88-4BE9-8648-56C96DC98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7721184"/>
        <c:axId val="1"/>
      </c:areaChart>
      <c:lineChart>
        <c:grouping val="standard"/>
        <c:varyColors val="0"/>
        <c:ser>
          <c:idx val="4"/>
          <c:order val="0"/>
          <c:tx>
            <c:strRef>
              <c:f>'51'!$C$33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'51'!$D$27:$G$27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'51'!$D$33:$G$33</c:f>
              <c:numCache>
                <c:formatCode>0.0</c:formatCode>
                <c:ptCount val="4"/>
                <c:pt idx="0">
                  <c:v>4</c:v>
                </c:pt>
                <c:pt idx="1">
                  <c:v>4.7</c:v>
                </c:pt>
                <c:pt idx="2">
                  <c:v>3.1</c:v>
                </c:pt>
                <c:pt idx="3">
                  <c:v>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88-4BE9-8648-56C96DC989FE}"/>
            </c:ext>
          </c:extLst>
        </c:ser>
        <c:ser>
          <c:idx val="5"/>
          <c:order val="1"/>
          <c:tx>
            <c:strRef>
              <c:f>'51'!$C$34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'51'!$D$27:$G$27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'51'!$D$34:$G$34</c:f>
              <c:numCache>
                <c:formatCode>0.0</c:formatCode>
                <c:ptCount val="4"/>
                <c:pt idx="0">
                  <c:v>1.5</c:v>
                </c:pt>
                <c:pt idx="1">
                  <c:v>1.4</c:v>
                </c:pt>
                <c:pt idx="2">
                  <c:v>2.7</c:v>
                </c:pt>
                <c:pt idx="3">
                  <c:v>2.8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88-4BE9-8648-56C96DC989FE}"/>
            </c:ext>
          </c:extLst>
        </c:ser>
        <c:ser>
          <c:idx val="6"/>
          <c:order val="3"/>
          <c:tx>
            <c:strRef>
              <c:f>'51'!$C$35</c:f>
              <c:strCache>
                <c:ptCount val="1"/>
                <c:pt idx="0">
                  <c:v>2012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'51'!$D$27:$G$27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'51'!$D$35:$G$35</c:f>
              <c:numCache>
                <c:formatCode>0.0</c:formatCode>
                <c:ptCount val="4"/>
                <c:pt idx="0">
                  <c:v>3.3</c:v>
                </c:pt>
                <c:pt idx="1">
                  <c:v>6.8</c:v>
                </c:pt>
                <c:pt idx="2">
                  <c:v>8.4</c:v>
                </c:pt>
                <c:pt idx="3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88-4BE9-8648-56C96DC989FE}"/>
            </c:ext>
          </c:extLst>
        </c:ser>
        <c:ser>
          <c:idx val="0"/>
          <c:order val="4"/>
          <c:tx>
            <c:v>średnia 5-lat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'51'!$D$21:$G$21</c:f>
              <c:numCache>
                <c:formatCode>0.0</c:formatCode>
                <c:ptCount val="4"/>
                <c:pt idx="0">
                  <c:v>3.54</c:v>
                </c:pt>
                <c:pt idx="1">
                  <c:v>4.9000000000000004</c:v>
                </c:pt>
                <c:pt idx="2">
                  <c:v>4.88</c:v>
                </c:pt>
                <c:pt idx="3">
                  <c:v>4.08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88-4BE9-8648-56C96DC98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721184"/>
        <c:axId val="1"/>
      </c:lineChart>
      <c:catAx>
        <c:axId val="62772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627721184"/>
        <c:crosses val="autoZero"/>
        <c:crossBetween val="midCat"/>
        <c:majorUnit val="1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12241433117596313"/>
          <c:y val="4.4370168877539078E-2"/>
          <c:w val="0.7778018273180427"/>
          <c:h val="6.826179827313705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1956893802879053E-2"/>
          <c:y val="0.13014115738071078"/>
          <c:w val="0.85251703629752462"/>
          <c:h val="0.73632496939086356"/>
        </c:manualLayout>
      </c:layout>
      <c:areaChart>
        <c:grouping val="standard"/>
        <c:varyColors val="0"/>
        <c:ser>
          <c:idx val="0"/>
          <c:order val="3"/>
          <c:tx>
            <c:v>Zakres 2001-2010</c:v>
          </c:tx>
          <c:spPr>
            <a:solidFill>
              <a:srgbClr val="C0C0C0"/>
            </a:solidFill>
            <a:ln w="25400">
              <a:noFill/>
            </a:ln>
          </c:spPr>
          <c:cat>
            <c:strRef>
              <c:f>'52'!$D$27:$G$27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'52'!$D$20:$G$20</c:f>
              <c:numCache>
                <c:formatCode>0.0</c:formatCode>
                <c:ptCount val="4"/>
                <c:pt idx="0">
                  <c:v>118.6</c:v>
                </c:pt>
                <c:pt idx="1">
                  <c:v>121.3</c:v>
                </c:pt>
                <c:pt idx="2">
                  <c:v>115.1</c:v>
                </c:pt>
                <c:pt idx="3">
                  <c:v>110.1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B-42D2-97E2-D14AEF5661CF}"/>
            </c:ext>
          </c:extLst>
        </c:ser>
        <c:ser>
          <c:idx val="1"/>
          <c:order val="4"/>
          <c:tx>
            <c:v>zakres</c:v>
          </c:tx>
          <c:spPr>
            <a:solidFill>
              <a:srgbClr val="FFFFFF"/>
            </a:solidFill>
            <a:ln w="25400">
              <a:noFill/>
            </a:ln>
          </c:spPr>
          <c:val>
            <c:numRef>
              <c:f>'52'!$D$21:$G$21</c:f>
              <c:numCache>
                <c:formatCode>0.0</c:formatCode>
                <c:ptCount val="4"/>
                <c:pt idx="0">
                  <c:v>21.09</c:v>
                </c:pt>
                <c:pt idx="1">
                  <c:v>25.07</c:v>
                </c:pt>
                <c:pt idx="2">
                  <c:v>26.91</c:v>
                </c:pt>
                <c:pt idx="3">
                  <c:v>26.81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B-42D2-97E2-D14AEF566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7722848"/>
        <c:axId val="1"/>
      </c:areaChart>
      <c:lineChart>
        <c:grouping val="standard"/>
        <c:varyColors val="0"/>
        <c:ser>
          <c:idx val="4"/>
          <c:order val="0"/>
          <c:tx>
            <c:strRef>
              <c:f>'52'!$C$36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'52'!$D$27:$G$27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'52'!$D$36:$G$36</c:f>
              <c:numCache>
                <c:formatCode>0.0</c:formatCode>
                <c:ptCount val="4"/>
                <c:pt idx="0">
                  <c:v>76.364682539682548</c:v>
                </c:pt>
                <c:pt idx="1">
                  <c:v>78.237950819672122</c:v>
                </c:pt>
                <c:pt idx="2">
                  <c:v>76.855384615384608</c:v>
                </c:pt>
                <c:pt idx="3">
                  <c:v>86.457499999999996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8B-42D2-97E2-D14AEF5661CF}"/>
            </c:ext>
          </c:extLst>
        </c:ser>
        <c:ser>
          <c:idx val="5"/>
          <c:order val="1"/>
          <c:tx>
            <c:strRef>
              <c:f>'52'!$C$37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'52'!$D$27:$G$27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'52'!$D$37:$G$37</c:f>
              <c:numCache>
                <c:formatCode>0.0</c:formatCode>
                <c:ptCount val="4"/>
                <c:pt idx="0">
                  <c:v>105.4</c:v>
                </c:pt>
                <c:pt idx="1">
                  <c:v>117</c:v>
                </c:pt>
                <c:pt idx="2">
                  <c:v>113.4</c:v>
                </c:pt>
                <c:pt idx="3">
                  <c:v>109.4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8B-42D2-97E2-D14AEF5661CF}"/>
            </c:ext>
          </c:extLst>
        </c:ser>
        <c:ser>
          <c:idx val="6"/>
          <c:order val="2"/>
          <c:tx>
            <c:strRef>
              <c:f>'52'!$C$38</c:f>
              <c:strCache>
                <c:ptCount val="1"/>
                <c:pt idx="0">
                  <c:v>2012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'52'!$D$27:$G$27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'52'!$D$38:$G$38</c:f>
              <c:numCache>
                <c:formatCode>0.0</c:formatCode>
                <c:ptCount val="4"/>
                <c:pt idx="0">
                  <c:v>118.6</c:v>
                </c:pt>
                <c:pt idx="1">
                  <c:v>108.3</c:v>
                </c:pt>
                <c:pt idx="2">
                  <c:v>109.5</c:v>
                </c:pt>
                <c:pt idx="3">
                  <c:v>110.1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D8B-42D2-97E2-D14AEF5661CF}"/>
            </c:ext>
          </c:extLst>
        </c:ser>
        <c:ser>
          <c:idx val="2"/>
          <c:order val="5"/>
          <c:tx>
            <c:strRef>
              <c:f>'52'!$C$22</c:f>
              <c:strCache>
                <c:ptCount val="1"/>
                <c:pt idx="0">
                  <c:v>średnia 5-lat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'52'!$D$22:$G$22</c:f>
              <c:numCache>
                <c:formatCode>0.0</c:formatCode>
                <c:ptCount val="4"/>
                <c:pt idx="0">
                  <c:v>88.305015873015876</c:v>
                </c:pt>
                <c:pt idx="1">
                  <c:v>96.793770491803272</c:v>
                </c:pt>
                <c:pt idx="2">
                  <c:v>96.586384615384617</c:v>
                </c:pt>
                <c:pt idx="3">
                  <c:v>87.198140624999994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8B-42D2-97E2-D14AEF566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722848"/>
        <c:axId val="1"/>
      </c:lineChart>
      <c:catAx>
        <c:axId val="62772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4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627722848"/>
        <c:crosses val="autoZero"/>
        <c:crossBetween val="midCat"/>
        <c:majorUnit val="20"/>
      </c:valAx>
      <c:spPr>
        <a:solidFill>
          <a:srgbClr val="FFFFFF"/>
        </a:solidFill>
        <a:ln w="25400">
          <a:noFill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9.3872662423772374E-2"/>
          <c:y val="1.7123836497461943E-2"/>
          <c:w val="0.87550625974824436"/>
          <c:h val="8.56191824873097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93819319305796E-2"/>
          <c:y val="0.14041545927918794"/>
          <c:w val="0.85826434216020453"/>
          <c:h val="0.73632496939086356"/>
        </c:manualLayout>
      </c:layout>
      <c:areaChart>
        <c:grouping val="standard"/>
        <c:varyColors val="0"/>
        <c:ser>
          <c:idx val="0"/>
          <c:order val="3"/>
          <c:tx>
            <c:v>Zakres 2001-2010</c:v>
          </c:tx>
          <c:spPr>
            <a:solidFill>
              <a:srgbClr val="C0C0C0"/>
            </a:solidFill>
            <a:ln w="25400">
              <a:noFill/>
            </a:ln>
          </c:spPr>
          <c:cat>
            <c:strRef>
              <c:f>'53'!$D$27:$G$27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'53'!$D$20:$G$20</c:f>
              <c:numCache>
                <c:formatCode>0.0</c:formatCode>
                <c:ptCount val="4"/>
                <c:pt idx="0">
                  <c:v>5.0999999999999996</c:v>
                </c:pt>
                <c:pt idx="1">
                  <c:v>5</c:v>
                </c:pt>
                <c:pt idx="2">
                  <c:v>4.4000000000000004</c:v>
                </c:pt>
                <c:pt idx="3">
                  <c:v>6.5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8-452C-9F8E-A4552F25E450}"/>
            </c:ext>
          </c:extLst>
        </c:ser>
        <c:ser>
          <c:idx val="1"/>
          <c:order val="4"/>
          <c:tx>
            <c:v>zakres</c:v>
          </c:tx>
          <c:spPr>
            <a:solidFill>
              <a:srgbClr val="FFFFFF"/>
            </a:solidFill>
            <a:ln w="25400">
              <a:noFill/>
            </a:ln>
          </c:spPr>
          <c:val>
            <c:numRef>
              <c:f>'53'!$D$21:$G$21</c:f>
              <c:numCache>
                <c:formatCode>0.0</c:formatCode>
                <c:ptCount val="4"/>
                <c:pt idx="0">
                  <c:v>1.1708870967741942</c:v>
                </c:pt>
                <c:pt idx="1">
                  <c:v>0.9</c:v>
                </c:pt>
                <c:pt idx="2">
                  <c:v>0.5</c:v>
                </c:pt>
                <c:pt idx="3">
                  <c:v>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8-452C-9F8E-A4552F25E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7717856"/>
        <c:axId val="1"/>
      </c:areaChart>
      <c:lineChart>
        <c:grouping val="standard"/>
        <c:varyColors val="0"/>
        <c:ser>
          <c:idx val="4"/>
          <c:order val="0"/>
          <c:tx>
            <c:strRef>
              <c:f>'53'!$C$36</c:f>
              <c:strCache>
                <c:ptCount val="1"/>
                <c:pt idx="0">
                  <c:v>2010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cat>
            <c:strRef>
              <c:f>'53'!$D$27:$G$27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'53'!$D$36:$G$36</c:f>
              <c:numCache>
                <c:formatCode>0.0</c:formatCode>
                <c:ptCount val="4"/>
                <c:pt idx="0">
                  <c:v>1.4116666666666668</c:v>
                </c:pt>
                <c:pt idx="1">
                  <c:v>1.7629508196721311</c:v>
                </c:pt>
                <c:pt idx="2">
                  <c:v>0.92007692307692324</c:v>
                </c:pt>
                <c:pt idx="3">
                  <c:v>1.506328125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38-452C-9F8E-A4552F25E450}"/>
            </c:ext>
          </c:extLst>
        </c:ser>
        <c:ser>
          <c:idx val="5"/>
          <c:order val="1"/>
          <c:tx>
            <c:strRef>
              <c:f>'53'!$C$37</c:f>
              <c:strCache>
                <c:ptCount val="1"/>
                <c:pt idx="0">
                  <c:v>2011</c:v>
                </c:pt>
              </c:strCache>
            </c:strRef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'53'!$D$27:$G$27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'53'!$D$37:$G$37</c:f>
              <c:numCache>
                <c:formatCode>0.0</c:formatCode>
                <c:ptCount val="4"/>
                <c:pt idx="0">
                  <c:v>2.9</c:v>
                </c:pt>
                <c:pt idx="1">
                  <c:v>2.9</c:v>
                </c:pt>
                <c:pt idx="2">
                  <c:v>0.7</c:v>
                </c:pt>
                <c:pt idx="3">
                  <c:v>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38-452C-9F8E-A4552F25E450}"/>
            </c:ext>
          </c:extLst>
        </c:ser>
        <c:ser>
          <c:idx val="6"/>
          <c:order val="2"/>
          <c:tx>
            <c:strRef>
              <c:f>'53'!$C$38</c:f>
              <c:strCache>
                <c:ptCount val="1"/>
                <c:pt idx="0">
                  <c:v>2012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'53'!$D$27:$G$27</c:f>
              <c:strCache>
                <c:ptCount val="4"/>
                <c:pt idx="0">
                  <c:v>1 kw</c:v>
                </c:pt>
                <c:pt idx="1">
                  <c:v>2 kw</c:v>
                </c:pt>
                <c:pt idx="2">
                  <c:v>3 kw</c:v>
                </c:pt>
                <c:pt idx="3">
                  <c:v>4 kw</c:v>
                </c:pt>
              </c:strCache>
            </c:strRef>
          </c:cat>
          <c:val>
            <c:numRef>
              <c:f>'53'!$D$38:$G$38</c:f>
              <c:numCache>
                <c:formatCode>0.0</c:formatCode>
                <c:ptCount val="4"/>
                <c:pt idx="0">
                  <c:v>1.3</c:v>
                </c:pt>
                <c:pt idx="1">
                  <c:v>2.1</c:v>
                </c:pt>
                <c:pt idx="2">
                  <c:v>0.7</c:v>
                </c:pt>
                <c:pt idx="3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38-452C-9F8E-A4552F25E450}"/>
            </c:ext>
          </c:extLst>
        </c:ser>
        <c:ser>
          <c:idx val="2"/>
          <c:order val="5"/>
          <c:tx>
            <c:strRef>
              <c:f>'53'!$C$22</c:f>
              <c:strCache>
                <c:ptCount val="1"/>
                <c:pt idx="0">
                  <c:v>średnia 5-lat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val>
            <c:numRef>
              <c:f>'53'!$D$22:$G$22</c:f>
              <c:numCache>
                <c:formatCode>0.0</c:formatCode>
                <c:ptCount val="4"/>
                <c:pt idx="0">
                  <c:v>1.9423333333333335</c:v>
                </c:pt>
                <c:pt idx="1">
                  <c:v>2.4125901639344263</c:v>
                </c:pt>
                <c:pt idx="2">
                  <c:v>1.0840153846153846</c:v>
                </c:pt>
                <c:pt idx="3">
                  <c:v>1.0812656249999999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38-452C-9F8E-A4552F25E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7717856"/>
        <c:axId val="1"/>
      </c:lineChart>
      <c:catAx>
        <c:axId val="62771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numFmt formatCode="0.0" sourceLinked="0"/>
        <c:majorTickMark val="out"/>
        <c:minorTickMark val="none"/>
        <c:tickLblPos val="nextTo"/>
        <c:spPr>
          <a:ln w="3175">
            <a:solidFill>
              <a:srgbClr val="C0C0C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627717856"/>
        <c:crosses val="autoZero"/>
        <c:crossBetween val="midCat"/>
        <c:majorUnit val="1"/>
        <c:minorUnit val="1"/>
      </c:valAx>
      <c:spPr>
        <a:solidFill>
          <a:srgbClr val="FFFFFF"/>
        </a:solidFill>
        <a:ln w="25400">
          <a:noFill/>
        </a:ln>
      </c:spPr>
    </c:plotArea>
    <c:legend>
      <c:legendPos val="t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8.0462282077519168E-2"/>
          <c:y val="1.7123836497461943E-2"/>
          <c:w val="0.87550625974824436"/>
          <c:h val="8.561918248730970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12700">
      <a:solidFill>
        <a:srgbClr val="C0C0C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orientation="landscape" horizontalDpi="1200" verticalDpi="1200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0'!A1"/><Relationship Id="rId1" Type="http://schemas.openxmlformats.org/officeDocument/2006/relationships/hyperlink" Target="#'12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1'!A1"/><Relationship Id="rId1" Type="http://schemas.openxmlformats.org/officeDocument/2006/relationships/hyperlink" Target="#'13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2'!A1"/><Relationship Id="rId1" Type="http://schemas.openxmlformats.org/officeDocument/2006/relationships/hyperlink" Target="#'14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3'!A1"/><Relationship Id="rId1" Type="http://schemas.openxmlformats.org/officeDocument/2006/relationships/hyperlink" Target="#'15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4'!A1"/><Relationship Id="rId1" Type="http://schemas.openxmlformats.org/officeDocument/2006/relationships/hyperlink" Target="#'16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5'!A1"/><Relationship Id="rId1" Type="http://schemas.openxmlformats.org/officeDocument/2006/relationships/hyperlink" Target="#'17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6'!A1"/><Relationship Id="rId1" Type="http://schemas.openxmlformats.org/officeDocument/2006/relationships/hyperlink" Target="#'18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17'!A1"/><Relationship Id="rId2" Type="http://schemas.openxmlformats.org/officeDocument/2006/relationships/hyperlink" Target="#'19'!A1"/><Relationship Id="rId1" Type="http://schemas.openxmlformats.org/officeDocument/2006/relationships/chart" Target="../charts/chart1.xml"/><Relationship Id="rId4" Type="http://schemas.openxmlformats.org/officeDocument/2006/relationships/hyperlink" Target="#spis_tre&#347;ci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8'!A1"/><Relationship Id="rId1" Type="http://schemas.openxmlformats.org/officeDocument/2006/relationships/hyperlink" Target="#'20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19'!A1"/><Relationship Id="rId1" Type="http://schemas.openxmlformats.org/officeDocument/2006/relationships/hyperlink" Target="#'21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0'!A1"/><Relationship Id="rId1" Type="http://schemas.openxmlformats.org/officeDocument/2006/relationships/hyperlink" Target="#'22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1'!A1"/><Relationship Id="rId1" Type="http://schemas.openxmlformats.org/officeDocument/2006/relationships/hyperlink" Target="#'23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2'!A1"/><Relationship Id="rId1" Type="http://schemas.openxmlformats.org/officeDocument/2006/relationships/hyperlink" Target="#'24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3'!A1"/><Relationship Id="rId1" Type="http://schemas.openxmlformats.org/officeDocument/2006/relationships/hyperlink" Target="#'25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4'!A1"/><Relationship Id="rId1" Type="http://schemas.openxmlformats.org/officeDocument/2006/relationships/hyperlink" Target="#'26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5'!A1"/><Relationship Id="rId1" Type="http://schemas.openxmlformats.org/officeDocument/2006/relationships/hyperlink" Target="#'27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6'!A1"/><Relationship Id="rId1" Type="http://schemas.openxmlformats.org/officeDocument/2006/relationships/hyperlink" Target="#'28-29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7'!A1"/><Relationship Id="rId1" Type="http://schemas.openxmlformats.org/officeDocument/2006/relationships/hyperlink" Target="#'30-31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28-29'!A1"/><Relationship Id="rId1" Type="http://schemas.openxmlformats.org/officeDocument/2006/relationships/hyperlink" Target="#'32-33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0-31'!A1"/><Relationship Id="rId1" Type="http://schemas.openxmlformats.org/officeDocument/2006/relationships/hyperlink" Target="#'34-35'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spis_tre&#347;ci!A1"/><Relationship Id="rId1" Type="http://schemas.openxmlformats.org/officeDocument/2006/relationships/hyperlink" Target="#'5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2-33'!A1"/><Relationship Id="rId1" Type="http://schemas.openxmlformats.org/officeDocument/2006/relationships/hyperlink" Target="#'36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6'!A1"/><Relationship Id="rId1" Type="http://schemas.openxmlformats.org/officeDocument/2006/relationships/hyperlink" Target="#'38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7'!A1"/><Relationship Id="rId1" Type="http://schemas.openxmlformats.org/officeDocument/2006/relationships/hyperlink" Target="#'39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8'!A1"/><Relationship Id="rId1" Type="http://schemas.openxmlformats.org/officeDocument/2006/relationships/hyperlink" Target="#'40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39'!A1"/><Relationship Id="rId1" Type="http://schemas.openxmlformats.org/officeDocument/2006/relationships/hyperlink" Target="#'41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0'!A1"/><Relationship Id="rId1" Type="http://schemas.openxmlformats.org/officeDocument/2006/relationships/hyperlink" Target="#'42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1'!A1"/><Relationship Id="rId1" Type="http://schemas.openxmlformats.org/officeDocument/2006/relationships/hyperlink" Target="#'43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2'!A1"/><Relationship Id="rId1" Type="http://schemas.openxmlformats.org/officeDocument/2006/relationships/hyperlink" Target="#'44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43'!A1"/><Relationship Id="rId2" Type="http://schemas.openxmlformats.org/officeDocument/2006/relationships/hyperlink" Target="#'45'!A1"/><Relationship Id="rId1" Type="http://schemas.openxmlformats.org/officeDocument/2006/relationships/image" Target="../media/image5.emf"/><Relationship Id="rId4" Type="http://schemas.openxmlformats.org/officeDocument/2006/relationships/hyperlink" Target="#spis_tre&#347;ci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4'!A1"/><Relationship Id="rId1" Type="http://schemas.openxmlformats.org/officeDocument/2006/relationships/hyperlink" Target="#'46-47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'!A1"/><Relationship Id="rId1" Type="http://schemas.openxmlformats.org/officeDocument/2006/relationships/hyperlink" Target="#'6'!A1"/><Relationship Id="rId5" Type="http://schemas.openxmlformats.org/officeDocument/2006/relationships/image" Target="../media/image4.emf"/><Relationship Id="rId4" Type="http://schemas.openxmlformats.org/officeDocument/2006/relationships/image" Target="../media/image3.emf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5'!A1"/><Relationship Id="rId1" Type="http://schemas.openxmlformats.org/officeDocument/2006/relationships/hyperlink" Target="#'48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6-47'!A1"/><Relationship Id="rId1" Type="http://schemas.openxmlformats.org/officeDocument/2006/relationships/hyperlink" Target="#'49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8'!A1"/><Relationship Id="rId1" Type="http://schemas.openxmlformats.org/officeDocument/2006/relationships/hyperlink" Target="#'50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9'!A1"/><Relationship Id="rId1" Type="http://schemas.openxmlformats.org/officeDocument/2006/relationships/hyperlink" Target="#'51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50'!A1"/><Relationship Id="rId1" Type="http://schemas.openxmlformats.org/officeDocument/2006/relationships/hyperlink" Target="#'52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51'!A1"/><Relationship Id="rId2" Type="http://schemas.openxmlformats.org/officeDocument/2006/relationships/hyperlink" Target="#'53'!A1"/><Relationship Id="rId1" Type="http://schemas.openxmlformats.org/officeDocument/2006/relationships/chart" Target="../charts/chart2.xml"/><Relationship Id="rId4" Type="http://schemas.openxmlformats.org/officeDocument/2006/relationships/hyperlink" Target="#spis_tre&#347;ci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52'!A1"/><Relationship Id="rId2" Type="http://schemas.openxmlformats.org/officeDocument/2006/relationships/hyperlink" Target="#'54'!A1"/><Relationship Id="rId1" Type="http://schemas.openxmlformats.org/officeDocument/2006/relationships/chart" Target="../charts/chart3.xml"/><Relationship Id="rId4" Type="http://schemas.openxmlformats.org/officeDocument/2006/relationships/hyperlink" Target="#spis_tre&#347;ci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52'!A1"/><Relationship Id="rId2" Type="http://schemas.openxmlformats.org/officeDocument/2006/relationships/hyperlink" Target="#'54'!A1"/><Relationship Id="rId1" Type="http://schemas.openxmlformats.org/officeDocument/2006/relationships/chart" Target="../charts/chart4.xml"/><Relationship Id="rId4" Type="http://schemas.openxmlformats.org/officeDocument/2006/relationships/hyperlink" Target="#spis_tre&#347;ci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54'!A1"/><Relationship Id="rId1" Type="http://schemas.openxmlformats.org/officeDocument/2006/relationships/hyperlink" Target="#'56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55'!A1"/><Relationship Id="rId1" Type="http://schemas.openxmlformats.org/officeDocument/2006/relationships/hyperlink" Target="#'57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4'!A1"/><Relationship Id="rId1" Type="http://schemas.openxmlformats.org/officeDocument/2006/relationships/hyperlink" Target="#'7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56'!A1"/><Relationship Id="rId2" Type="http://schemas.openxmlformats.org/officeDocument/2006/relationships/hyperlink" Target="#'58'!A1"/><Relationship Id="rId1" Type="http://schemas.openxmlformats.org/officeDocument/2006/relationships/image" Target="../media/image6.png"/><Relationship Id="rId4" Type="http://schemas.openxmlformats.org/officeDocument/2006/relationships/hyperlink" Target="#spis_tre&#347;ci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59'!A1"/><Relationship Id="rId2" Type="http://schemas.openxmlformats.org/officeDocument/2006/relationships/image" Target="../media/image6.png"/><Relationship Id="rId1" Type="http://schemas.openxmlformats.org/officeDocument/2006/relationships/image" Target="../media/image7.png"/><Relationship Id="rId5" Type="http://schemas.openxmlformats.org/officeDocument/2006/relationships/hyperlink" Target="#spis_tre&#347;ci!A1"/><Relationship Id="rId4" Type="http://schemas.openxmlformats.org/officeDocument/2006/relationships/hyperlink" Target="#'57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'60'!A1"/><Relationship Id="rId2" Type="http://schemas.openxmlformats.org/officeDocument/2006/relationships/image" Target="../media/image6.png"/><Relationship Id="rId1" Type="http://schemas.openxmlformats.org/officeDocument/2006/relationships/image" Target="../media/image7.png"/><Relationship Id="rId5" Type="http://schemas.openxmlformats.org/officeDocument/2006/relationships/hyperlink" Target="#spis_tre&#347;ci!A1"/><Relationship Id="rId4" Type="http://schemas.openxmlformats.org/officeDocument/2006/relationships/hyperlink" Target="#'58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59'!A1"/><Relationship Id="rId2" Type="http://schemas.openxmlformats.org/officeDocument/2006/relationships/image" Target="../media/image6.png"/><Relationship Id="rId1" Type="http://schemas.openxmlformats.org/officeDocument/2006/relationships/image" Target="../media/image7.png"/><Relationship Id="rId4" Type="http://schemas.openxmlformats.org/officeDocument/2006/relationships/hyperlink" Target="#spis_tre&#347;ci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6'!A1"/><Relationship Id="rId1" Type="http://schemas.openxmlformats.org/officeDocument/2006/relationships/hyperlink" Target="#'8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7'!A1"/><Relationship Id="rId1" Type="http://schemas.openxmlformats.org/officeDocument/2006/relationships/hyperlink" Target="#'9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8'!A1"/><Relationship Id="rId1" Type="http://schemas.openxmlformats.org/officeDocument/2006/relationships/hyperlink" Target="#'10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spis_tre&#347;ci!A1"/><Relationship Id="rId2" Type="http://schemas.openxmlformats.org/officeDocument/2006/relationships/hyperlink" Target="#'9'!A1"/><Relationship Id="rId1" Type="http://schemas.openxmlformats.org/officeDocument/2006/relationships/hyperlink" Target="#'11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1</xdr:row>
      <xdr:rowOff>114300</xdr:rowOff>
    </xdr:from>
    <xdr:to>
      <xdr:col>2</xdr:col>
      <xdr:colOff>1304925</xdr:colOff>
      <xdr:row>6</xdr:row>
      <xdr:rowOff>133350</xdr:rowOff>
    </xdr:to>
    <xdr:pic>
      <xdr:nvPicPr>
        <xdr:cNvPr id="9217" name="Picture 1">
          <a:extLst>
            <a:ext uri="{FF2B5EF4-FFF2-40B4-BE49-F238E27FC236}">
              <a16:creationId xmlns:a16="http://schemas.microsoft.com/office/drawing/2014/main" id="{CFC10B9C-3F59-4AB6-A243-84900AA20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76225"/>
          <a:ext cx="1266825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FFFFFF" mc:Ignorable="a14" a14:legacySpreadsheetColorIndex="65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0</xdr:colOff>
      <xdr:row>24</xdr:row>
      <xdr:rowOff>123825</xdr:rowOff>
    </xdr:from>
    <xdr:to>
      <xdr:col>255</xdr:col>
      <xdr:colOff>0</xdr:colOff>
      <xdr:row>28</xdr:row>
      <xdr:rowOff>152400</xdr:rowOff>
    </xdr:to>
    <xdr:pic>
      <xdr:nvPicPr>
        <xdr:cNvPr id="9218" name="Picture 2">
          <a:extLst>
            <a:ext uri="{FF2B5EF4-FFF2-40B4-BE49-F238E27FC236}">
              <a16:creationId xmlns:a16="http://schemas.microsoft.com/office/drawing/2014/main" id="{9895A06D-8D6C-4862-8D66-270143EC3F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00475"/>
          <a:ext cx="8810625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63497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1865F30-7C20-4808-8587-5978055F8ABD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6349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1BED6A4-659F-4150-9C2B-815104C6416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63499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223B29C-E4B9-4B2B-8582-51DC3C7A3506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62473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2198C6-E6E3-4599-912C-03E0148B0EEF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6247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619FED6-96B6-48BD-A369-838FFACF29F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62475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B41ED13-173F-4D89-B81A-FBE29F1C63EE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80897" name="AutoShap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E838C1-5EAF-4935-A2A8-6E75AF09655A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0898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586C6ED-A721-4D83-93EA-675AFE2B5D4C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80899" name="Oval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9DDCFD-9BB4-455C-B066-7E717F0436A1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1844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5FD7C6-6462-4E7D-B35D-F9D364F5210B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18443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86ADB06-ACA7-4DB2-A274-614F92F88249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18444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3F9CF4-FB69-4BDA-A4CB-C03A808965C4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1946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8C98C97-3AAD-4F30-A5CF-2C2FAD42A027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1946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736B85-C0C3-4E2A-81B8-FE054EE80236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1946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C5A059B-AD7E-4A1B-A541-D8A47403DFC8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049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3C7053-FEA7-4181-A96A-5C5FFDFB9D9C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0491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CCED1DF-0E58-41DB-AB1E-F434AD5B941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0492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96FFA2-BBA8-4D36-8891-2BC193AD79B1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151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DDFF7C7-B0D2-4C7D-894C-6651A30320ED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1515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58AD083-7B9A-493F-8255-754D8B7084F1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1516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48C4F72-C5DC-463E-B397-0D152E0A077B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533400</xdr:colOff>
      <xdr:row>3</xdr:row>
      <xdr:rowOff>76200</xdr:rowOff>
    </xdr:from>
    <xdr:to>
      <xdr:col>15</xdr:col>
      <xdr:colOff>247650</xdr:colOff>
      <xdr:row>27</xdr:row>
      <xdr:rowOff>104775</xdr:rowOff>
    </xdr:to>
    <xdr:graphicFrame macro="">
      <xdr:nvGraphicFramePr>
        <xdr:cNvPr id="1025" name="Wykres 1">
          <a:extLst>
            <a:ext uri="{FF2B5EF4-FFF2-40B4-BE49-F238E27FC236}">
              <a16:creationId xmlns:a16="http://schemas.microsoft.com/office/drawing/2014/main" id="{F2A3CC0C-8DDF-439C-B273-070A6FAC9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1036" name="Auto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4CE8A7E-067B-4328-A9C5-BFC647C4BA32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1037" name="Auto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E4B69F-7C94-472C-9E23-12CF3F1349BC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1038" name="Oval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44891D-BA81-493D-BE97-37BD46A5D2F6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28575</xdr:rowOff>
    </xdr:from>
    <xdr:to>
      <xdr:col>2</xdr:col>
      <xdr:colOff>381000</xdr:colOff>
      <xdr:row>1</xdr:row>
      <xdr:rowOff>57150</xdr:rowOff>
    </xdr:to>
    <xdr:sp macro="" textlink="">
      <xdr:nvSpPr>
        <xdr:cNvPr id="22539" name="Auto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7A7E4A7-3CB0-4BB3-A77B-A4D67195011F}"/>
            </a:ext>
          </a:extLst>
        </xdr:cNvPr>
        <xdr:cNvSpPr>
          <a:spLocks noChangeArrowheads="1"/>
        </xdr:cNvSpPr>
      </xdr:nvSpPr>
      <xdr:spPr bwMode="auto">
        <a:xfrm>
          <a:off x="733425" y="285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28575</xdr:rowOff>
    </xdr:from>
    <xdr:to>
      <xdr:col>1</xdr:col>
      <xdr:colOff>295275</xdr:colOff>
      <xdr:row>1</xdr:row>
      <xdr:rowOff>57150</xdr:rowOff>
    </xdr:to>
    <xdr:sp macro="" textlink="">
      <xdr:nvSpPr>
        <xdr:cNvPr id="22540" name="Auto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42A822-34B7-4266-B30A-20E4A7B1FCF8}"/>
            </a:ext>
          </a:extLst>
        </xdr:cNvPr>
        <xdr:cNvSpPr>
          <a:spLocks noChangeArrowheads="1"/>
        </xdr:cNvSpPr>
      </xdr:nvSpPr>
      <xdr:spPr bwMode="auto">
        <a:xfrm flipH="1">
          <a:off x="38100" y="285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19050</xdr:rowOff>
    </xdr:from>
    <xdr:to>
      <xdr:col>2</xdr:col>
      <xdr:colOff>0</xdr:colOff>
      <xdr:row>1</xdr:row>
      <xdr:rowOff>85725</xdr:rowOff>
    </xdr:to>
    <xdr:sp macro="" textlink="">
      <xdr:nvSpPr>
        <xdr:cNvPr id="22541" name="Oval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077EED-09D0-4041-B455-697FD64407C2}"/>
            </a:ext>
          </a:extLst>
        </xdr:cNvPr>
        <xdr:cNvSpPr>
          <a:spLocks noChangeArrowheads="1"/>
        </xdr:cNvSpPr>
      </xdr:nvSpPr>
      <xdr:spPr bwMode="auto">
        <a:xfrm>
          <a:off x="409575" y="19050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356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91D5D71-C908-4DFC-865D-F24E47A4AF2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3563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5765707-E7D8-4661-8BCA-D0160C2B87B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3564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AC4AAD-99DC-45ED-BB8A-0585FFB5810C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114300</xdr:colOff>
      <xdr:row>1</xdr:row>
      <xdr:rowOff>38100</xdr:rowOff>
    </xdr:from>
    <xdr:to>
      <xdr:col>2</xdr:col>
      <xdr:colOff>342900</xdr:colOff>
      <xdr:row>2</xdr:row>
      <xdr:rowOff>104775</xdr:rowOff>
    </xdr:to>
    <xdr:sp macro="" textlink="">
      <xdr:nvSpPr>
        <xdr:cNvPr id="50182" name="Oval 6">
          <a:extLst>
            <a:ext uri="{FF2B5EF4-FFF2-40B4-BE49-F238E27FC236}">
              <a16:creationId xmlns:a16="http://schemas.microsoft.com/office/drawing/2014/main" id="{B71FFEF3-8E4C-4ECC-A304-862F7D9AFB27}"/>
            </a:ext>
          </a:extLst>
        </xdr:cNvPr>
        <xdr:cNvSpPr>
          <a:spLocks noChangeArrowheads="1"/>
        </xdr:cNvSpPr>
      </xdr:nvSpPr>
      <xdr:spPr bwMode="auto">
        <a:xfrm>
          <a:off x="438150" y="2000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458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EB50211-741E-403D-B593-27F30C3C535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458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38FC943-5D30-44F9-9882-BAC794CB6B4F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458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4C2E30-4B42-4DF7-AC82-5411B3B1A062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561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6C4312-E0EF-4BF1-BC6B-4D3151F0378E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5611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DE33391-C612-4E65-AA79-7F9453B49616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5612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86C30A-721C-4711-85C0-B77F6859965A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6640" name="AutoShap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A2108B-7D14-4278-B6C0-029BF684027C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6641" name="AutoShap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A500A1E-9F7F-4643-A64B-36E66C61687D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6642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3565ED-1A2B-4DBB-9091-0A7BD1E93A76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1209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1C5184-1780-4A4F-B763-4AA30088C4C6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121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5A0B54-5BE9-43CF-8FAC-D10E6B4C36D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1211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25E6BCD-CD8A-4434-B017-3A5A616B7F36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2233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9C77E7-6561-4BEC-A940-73B1771774FA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223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D81563A-B08C-422A-8781-DC19AE5DD577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2235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997242-EFF6-4F7E-94C8-20FD513998F8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8853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917C9C-003F-4C73-B952-FD6BA9A8210C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8854" name="Auto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5B85414-DD68-403F-8F78-B9C6C8DD2F0A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8855" name="Oval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CABC3F-1BE5-4966-AB90-6958CE7BB5A8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5305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67BD92-0845-4A01-B821-401D1B0D9B7D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5306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7FDBB90-B90D-475F-B987-A6F2CE588D27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5307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C1522C-105B-4D08-BAA8-C9ABC6F099C4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2970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F4C5428-83EC-42B9-9451-EF7AF76077D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2970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468CB2-3142-407B-9AC5-DF52873FA05A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2970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5C5FDBB-9807-490C-BBEE-73D64EEABA33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3175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898146E-7361-4BF0-8BB1-E443190264FC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1755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70DDA0A-CA45-4EDC-94CF-3D3AB06CDB38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31756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6FF971-AE26-4BBD-8B82-99A3A9927867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3277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CB42210-79BF-47AB-BC19-9EDB0856D3FB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2779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5138C88-E582-4441-94DB-1696BEF2103F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32780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38B5AA-2E2E-4C54-B4D8-81D5C9DCF9D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342900</xdr:colOff>
      <xdr:row>0</xdr:row>
      <xdr:rowOff>19050</xdr:rowOff>
    </xdr:from>
    <xdr:to>
      <xdr:col>3</xdr:col>
      <xdr:colOff>19050</xdr:colOff>
      <xdr:row>1</xdr:row>
      <xdr:rowOff>47625</xdr:rowOff>
    </xdr:to>
    <xdr:sp macro="" textlink="">
      <xdr:nvSpPr>
        <xdr:cNvPr id="49168" name="AutoShape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F979F4-F8BE-4ED0-B7D7-664423D9896A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9169" name="AutoShape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0A6536-53E6-423D-BDFD-FE7A6DFB279D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19050</xdr:colOff>
      <xdr:row>0</xdr:row>
      <xdr:rowOff>9525</xdr:rowOff>
    </xdr:from>
    <xdr:to>
      <xdr:col>2</xdr:col>
      <xdr:colOff>247650</xdr:colOff>
      <xdr:row>1</xdr:row>
      <xdr:rowOff>76200</xdr:rowOff>
    </xdr:to>
    <xdr:sp macro="" textlink="">
      <xdr:nvSpPr>
        <xdr:cNvPr id="49170" name="Oval 1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17CDD4D-D68C-4678-A0F0-E358664A5D97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3482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E317657-F712-4E7F-8CB6-57816D00B3A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482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D27268B-BE40-4150-8FFF-3DE5E22A1F76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3482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C6FDC9-02B1-43F2-A2E1-88EA92E390DE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8377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B908B61-65E5-467F-9924-E7DABA98969E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8378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7CE665-E6A5-467C-BE08-7C9A36F90FD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8379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8DE93D7-798E-403F-8CD1-42E750BDABD2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69637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D5A501B-00BB-4EB8-8B75-0AAC4572C3C7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69638" name="Auto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8FB2B8-37F6-4207-95FD-4EF7455F7F01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69639" name="Oval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F07A928-2683-4758-9506-D5B0494CB987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0658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0C04F8B-43DE-4BA1-867E-2DA7E771EF09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0659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9467CC4-130B-43CC-8FC2-7B7CF0604C67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0660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63FED01-4BBD-4CCC-B1A5-76C2E983BD6B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1682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64A7F7-10CB-4D99-ABD6-BE33D376DCC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1683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AB5B28-4586-4544-8841-58D2FAE5037A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1684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8C119E9-E10C-4592-9AF3-6533F5618658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2706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E29CB0-48CA-465C-A671-7E26613D4EA9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2707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1A5573B-79F2-4C27-A9D0-82B883747F8B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2708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9371BE-71A5-45EF-8AC6-4F3C8D058FA0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3730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2DEDC4-40F4-44F9-BDAA-101921522A6E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3731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AD83CD8-A6F1-4560-A6FB-CF36D02FD3C2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3732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1CE7C2-0C6C-4CF4-B3CC-41B065A70BC1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4754" name="AutoShap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D08305-7563-4328-AA55-37AE8F690CA7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4755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0F09D2F-B984-4AA6-B21A-7766FE155ED1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4756" name="Oval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FB4DD8-ABCA-4BF7-A4B3-9246DEA4B087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65535</xdr:row>
      <xdr:rowOff>0</xdr:rowOff>
    </xdr:from>
    <xdr:to>
      <xdr:col>1</xdr:col>
      <xdr:colOff>1466850</xdr:colOff>
      <xdr:row>65535</xdr:row>
      <xdr:rowOff>0</xdr:rowOff>
    </xdr:to>
    <xdr:pic>
      <xdr:nvPicPr>
        <xdr:cNvPr id="75777" name="Picture 1">
          <a:extLst>
            <a:ext uri="{FF2B5EF4-FFF2-40B4-BE49-F238E27FC236}">
              <a16:creationId xmlns:a16="http://schemas.microsoft.com/office/drawing/2014/main" id="{1CEFC5F1-B1B1-4EA1-A5B8-301995C65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581400"/>
          <a:ext cx="1457325" cy="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5779" name="AutoShap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CA8D503-B781-42BD-A56A-38A43BB112BE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5780" name="AutoShap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84F07C-6529-47CD-B167-4C7CED3AE93A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5781" name="Oval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211038F-5F92-4BF3-832C-CDE4CC593A15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3994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E6A59EF-B0F6-4664-926E-FEA764F909EA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994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92FCA8D-36AF-4520-98B9-AD93C70FA03B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3994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C2D66CF-E8F2-4ACA-8646-3E7DDA1A0D50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304800</xdr:colOff>
      <xdr:row>34</xdr:row>
      <xdr:rowOff>133350</xdr:rowOff>
    </xdr:from>
    <xdr:to>
      <xdr:col>11</xdr:col>
      <xdr:colOff>476250</xdr:colOff>
      <xdr:row>36</xdr:row>
      <xdr:rowOff>57150</xdr:rowOff>
    </xdr:to>
    <xdr:sp macro="" textlink="">
      <xdr:nvSpPr>
        <xdr:cNvPr id="65901" name="Text Box 365">
          <a:extLst>
            <a:ext uri="{FF2B5EF4-FFF2-40B4-BE49-F238E27FC236}">
              <a16:creationId xmlns:a16="http://schemas.microsoft.com/office/drawing/2014/main" id="{EF045CB3-333D-4937-9ED6-371A9EC37316}"/>
            </a:ext>
          </a:extLst>
        </xdr:cNvPr>
        <xdr:cNvSpPr txBox="1">
          <a:spLocks noChangeArrowheads="1"/>
        </xdr:cNvSpPr>
      </xdr:nvSpPr>
      <xdr:spPr bwMode="gray">
        <a:xfrm>
          <a:off x="342900" y="5638800"/>
          <a:ext cx="6248400" cy="2476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52585A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vertOverflow="clip" wrap="square" lIns="91429" tIns="45715" rIns="91429" bIns="45715" anchor="t" upright="1"/>
        <a:lstStyle/>
        <a:p>
          <a:pPr algn="l" rtl="0">
            <a:defRPr sz="1000"/>
          </a:pPr>
          <a:r>
            <a:rPr lang="pl-PL" sz="700" b="0" i="0" u="none" strike="noStrike" baseline="0">
              <a:solidFill>
                <a:srgbClr val="000000"/>
              </a:solidFill>
              <a:latin typeface="Arial"/>
              <a:cs typeface="Arial"/>
            </a:rPr>
            <a:t>Źródło: Oil &amp; Gas Journal, wyliczenia własne PKN ORLEN, Concawe,Reuters, WMRC, EIA, NEFTE Compass, Transneft.ru.</a:t>
          </a:r>
        </a:p>
      </xdr:txBody>
    </xdr:sp>
    <xdr:clientData/>
  </xdr:twoCellAnchor>
  <xdr:twoCellAnchor>
    <xdr:from>
      <xdr:col>2</xdr:col>
      <xdr:colOff>104775</xdr:colOff>
      <xdr:row>1</xdr:row>
      <xdr:rowOff>19050</xdr:rowOff>
    </xdr:from>
    <xdr:to>
      <xdr:col>2</xdr:col>
      <xdr:colOff>390525</xdr:colOff>
      <xdr:row>2</xdr:row>
      <xdr:rowOff>47625</xdr:rowOff>
    </xdr:to>
    <xdr:sp macro="" textlink="">
      <xdr:nvSpPr>
        <xdr:cNvPr id="67121" name="AutoShape 158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319F796-6F76-4777-A4BF-DF4D13644620}"/>
            </a:ext>
          </a:extLst>
        </xdr:cNvPr>
        <xdr:cNvSpPr>
          <a:spLocks noChangeArrowheads="1"/>
        </xdr:cNvSpPr>
      </xdr:nvSpPr>
      <xdr:spPr bwMode="auto">
        <a:xfrm>
          <a:off x="733425" y="1809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0</xdr:colOff>
      <xdr:row>1</xdr:row>
      <xdr:rowOff>19050</xdr:rowOff>
    </xdr:from>
    <xdr:to>
      <xdr:col>1</xdr:col>
      <xdr:colOff>285750</xdr:colOff>
      <xdr:row>2</xdr:row>
      <xdr:rowOff>47625</xdr:rowOff>
    </xdr:to>
    <xdr:sp macro="" textlink="">
      <xdr:nvSpPr>
        <xdr:cNvPr id="67122" name="AutoShape 158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9FDE94A-BE37-4512-B5E4-4C17CBA77724}"/>
            </a:ext>
          </a:extLst>
        </xdr:cNvPr>
        <xdr:cNvSpPr>
          <a:spLocks noChangeArrowheads="1"/>
        </xdr:cNvSpPr>
      </xdr:nvSpPr>
      <xdr:spPr bwMode="auto">
        <a:xfrm flipH="1">
          <a:off x="38100" y="1809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371475</xdr:colOff>
      <xdr:row>1</xdr:row>
      <xdr:rowOff>9525</xdr:rowOff>
    </xdr:from>
    <xdr:to>
      <xdr:col>2</xdr:col>
      <xdr:colOff>9525</xdr:colOff>
      <xdr:row>2</xdr:row>
      <xdr:rowOff>76200</xdr:rowOff>
    </xdr:to>
    <xdr:sp macro="" textlink="">
      <xdr:nvSpPr>
        <xdr:cNvPr id="67123" name="Oval 158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2231E5-808D-49DB-8114-B65013D8BA9C}"/>
            </a:ext>
          </a:extLst>
        </xdr:cNvPr>
        <xdr:cNvSpPr>
          <a:spLocks noChangeArrowheads="1"/>
        </xdr:cNvSpPr>
      </xdr:nvSpPr>
      <xdr:spPr bwMode="auto">
        <a:xfrm>
          <a:off x="409575" y="171450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  <xdr:twoCellAnchor>
    <xdr:from>
      <xdr:col>11</xdr:col>
      <xdr:colOff>342900</xdr:colOff>
      <xdr:row>40</xdr:row>
      <xdr:rowOff>0</xdr:rowOff>
    </xdr:from>
    <xdr:to>
      <xdr:col>12</xdr:col>
      <xdr:colOff>0</xdr:colOff>
      <xdr:row>40</xdr:row>
      <xdr:rowOff>0</xdr:rowOff>
    </xdr:to>
    <xdr:sp macro="" textlink="">
      <xdr:nvSpPr>
        <xdr:cNvPr id="67125" name="AutoShape 1589">
          <a:extLst>
            <a:ext uri="{FF2B5EF4-FFF2-40B4-BE49-F238E27FC236}">
              <a16:creationId xmlns:a16="http://schemas.microsoft.com/office/drawing/2014/main" id="{A5ADAC69-50A7-4892-B7CD-870A4CD44115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457950" y="6610350"/>
          <a:ext cx="1428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476250</xdr:colOff>
      <xdr:row>40</xdr:row>
      <xdr:rowOff>0</xdr:rowOff>
    </xdr:from>
    <xdr:to>
      <xdr:col>9</xdr:col>
      <xdr:colOff>342900</xdr:colOff>
      <xdr:row>40</xdr:row>
      <xdr:rowOff>0</xdr:rowOff>
    </xdr:to>
    <xdr:grpSp>
      <xdr:nvGrpSpPr>
        <xdr:cNvPr id="67129" name="Group 1593">
          <a:extLst>
            <a:ext uri="{FF2B5EF4-FFF2-40B4-BE49-F238E27FC236}">
              <a16:creationId xmlns:a16="http://schemas.microsoft.com/office/drawing/2014/main" id="{A0EEEB45-693C-4D37-8D17-009E0CB3E058}"/>
            </a:ext>
          </a:extLst>
        </xdr:cNvPr>
        <xdr:cNvGrpSpPr>
          <a:grpSpLocks/>
        </xdr:cNvGrpSpPr>
      </xdr:nvGrpSpPr>
      <xdr:grpSpPr bwMode="auto">
        <a:xfrm>
          <a:off x="4734485" y="6409765"/>
          <a:ext cx="471768" cy="0"/>
          <a:chOff x="535" y="958"/>
          <a:chExt cx="50" cy="95"/>
        </a:xfrm>
      </xdr:grpSpPr>
      <xdr:sp macro="" textlink="">
        <xdr:nvSpPr>
          <xdr:cNvPr id="67127" name="Freeform 1591">
            <a:extLst>
              <a:ext uri="{FF2B5EF4-FFF2-40B4-BE49-F238E27FC236}">
                <a16:creationId xmlns:a16="http://schemas.microsoft.com/office/drawing/2014/main" id="{6FFCB614-946C-4DF9-AB35-BC1FFCCB742F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3"/>
                </a:lnTo>
                <a:lnTo>
                  <a:pt x="7" y="64"/>
                </a:lnTo>
                <a:lnTo>
                  <a:pt x="7" y="64"/>
                </a:lnTo>
                <a:lnTo>
                  <a:pt x="6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4" y="69"/>
                </a:lnTo>
                <a:lnTo>
                  <a:pt x="5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7" y="68"/>
                </a:lnTo>
                <a:lnTo>
                  <a:pt x="9" y="67"/>
                </a:lnTo>
                <a:lnTo>
                  <a:pt x="9" y="67"/>
                </a:lnTo>
                <a:lnTo>
                  <a:pt x="10" y="68"/>
                </a:lnTo>
                <a:lnTo>
                  <a:pt x="10" y="68"/>
                </a:lnTo>
                <a:lnTo>
                  <a:pt x="11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7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3" y="69"/>
                </a:lnTo>
                <a:lnTo>
                  <a:pt x="13" y="69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2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0" y="68"/>
                </a:lnTo>
                <a:lnTo>
                  <a:pt x="10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6"/>
                </a:lnTo>
                <a:lnTo>
                  <a:pt x="30" y="85"/>
                </a:lnTo>
                <a:lnTo>
                  <a:pt x="30" y="85"/>
                </a:lnTo>
                <a:lnTo>
                  <a:pt x="30" y="85"/>
                </a:lnTo>
                <a:lnTo>
                  <a:pt x="30" y="84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6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5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3" y="69"/>
                </a:lnTo>
                <a:lnTo>
                  <a:pt x="32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4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8"/>
                </a:lnTo>
                <a:lnTo>
                  <a:pt x="38" y="57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8" y="43"/>
                </a:lnTo>
                <a:lnTo>
                  <a:pt x="39" y="42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9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0" y="26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20"/>
                </a:lnTo>
                <a:lnTo>
                  <a:pt x="41" y="19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8" y="13"/>
                </a:lnTo>
                <a:lnTo>
                  <a:pt x="49" y="12"/>
                </a:lnTo>
                <a:lnTo>
                  <a:pt x="49" y="12"/>
                </a:lnTo>
                <a:lnTo>
                  <a:pt x="49" y="11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7" y="4"/>
                </a:lnTo>
                <a:lnTo>
                  <a:pt x="36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9" y="6"/>
                </a:lnTo>
                <a:lnTo>
                  <a:pt x="28" y="6"/>
                </a:lnTo>
                <a:lnTo>
                  <a:pt x="28" y="6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20" y="5"/>
                </a:lnTo>
                <a:lnTo>
                  <a:pt x="20" y="5"/>
                </a:lnTo>
                <a:lnTo>
                  <a:pt x="19" y="5"/>
                </a:lnTo>
                <a:lnTo>
                  <a:pt x="19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0" y="3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2" y="18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6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3" y="28"/>
                </a:lnTo>
                <a:lnTo>
                  <a:pt x="12" y="28"/>
                </a:lnTo>
                <a:lnTo>
                  <a:pt x="12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3"/>
                </a:lnTo>
                <a:lnTo>
                  <a:pt x="1" y="64"/>
                </a:lnTo>
                <a:lnTo>
                  <a:pt x="1" y="64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28" name="Freeform 1592">
            <a:extLst>
              <a:ext uri="{FF2B5EF4-FFF2-40B4-BE49-F238E27FC236}">
                <a16:creationId xmlns:a16="http://schemas.microsoft.com/office/drawing/2014/main" id="{1D05208A-98F5-4F1C-A10F-F0966FC13DE6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3"/>
                </a:lnTo>
                <a:lnTo>
                  <a:pt x="7" y="64"/>
                </a:lnTo>
                <a:lnTo>
                  <a:pt x="7" y="64"/>
                </a:lnTo>
                <a:lnTo>
                  <a:pt x="6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4" y="69"/>
                </a:lnTo>
                <a:lnTo>
                  <a:pt x="5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7" y="68"/>
                </a:lnTo>
                <a:lnTo>
                  <a:pt x="9" y="67"/>
                </a:lnTo>
                <a:lnTo>
                  <a:pt x="9" y="67"/>
                </a:lnTo>
                <a:lnTo>
                  <a:pt x="10" y="68"/>
                </a:lnTo>
                <a:lnTo>
                  <a:pt x="10" y="68"/>
                </a:lnTo>
                <a:lnTo>
                  <a:pt x="11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7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3" y="69"/>
                </a:lnTo>
                <a:lnTo>
                  <a:pt x="13" y="69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2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0" y="68"/>
                </a:lnTo>
                <a:lnTo>
                  <a:pt x="10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6"/>
                </a:lnTo>
                <a:lnTo>
                  <a:pt x="30" y="85"/>
                </a:lnTo>
                <a:lnTo>
                  <a:pt x="30" y="85"/>
                </a:lnTo>
                <a:lnTo>
                  <a:pt x="30" y="85"/>
                </a:lnTo>
                <a:lnTo>
                  <a:pt x="30" y="84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6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5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3" y="69"/>
                </a:lnTo>
                <a:lnTo>
                  <a:pt x="32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4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8"/>
                </a:lnTo>
                <a:lnTo>
                  <a:pt x="38" y="57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8" y="43"/>
                </a:lnTo>
                <a:lnTo>
                  <a:pt x="39" y="42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9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0" y="26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20"/>
                </a:lnTo>
                <a:lnTo>
                  <a:pt x="41" y="19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8" y="13"/>
                </a:lnTo>
                <a:lnTo>
                  <a:pt x="49" y="12"/>
                </a:lnTo>
                <a:lnTo>
                  <a:pt x="49" y="12"/>
                </a:lnTo>
                <a:lnTo>
                  <a:pt x="49" y="11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7" y="4"/>
                </a:lnTo>
                <a:lnTo>
                  <a:pt x="36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9" y="6"/>
                </a:lnTo>
                <a:lnTo>
                  <a:pt x="28" y="6"/>
                </a:lnTo>
                <a:lnTo>
                  <a:pt x="28" y="6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20" y="5"/>
                </a:lnTo>
                <a:lnTo>
                  <a:pt x="20" y="5"/>
                </a:lnTo>
                <a:lnTo>
                  <a:pt x="19" y="5"/>
                </a:lnTo>
                <a:lnTo>
                  <a:pt x="19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0" y="3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2" y="18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6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3" y="28"/>
                </a:lnTo>
                <a:lnTo>
                  <a:pt x="12" y="28"/>
                </a:lnTo>
                <a:lnTo>
                  <a:pt x="12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3"/>
                </a:lnTo>
                <a:lnTo>
                  <a:pt x="1" y="64"/>
                </a:lnTo>
                <a:lnTo>
                  <a:pt x="1" y="64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295275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32" name="Group 1596">
          <a:extLst>
            <a:ext uri="{FF2B5EF4-FFF2-40B4-BE49-F238E27FC236}">
              <a16:creationId xmlns:a16="http://schemas.microsoft.com/office/drawing/2014/main" id="{42F41BF0-175D-4D08-9041-10BB6AB868E4}"/>
            </a:ext>
          </a:extLst>
        </xdr:cNvPr>
        <xdr:cNvGrpSpPr>
          <a:grpSpLocks/>
        </xdr:cNvGrpSpPr>
      </xdr:nvGrpSpPr>
      <xdr:grpSpPr bwMode="auto">
        <a:xfrm>
          <a:off x="5763746" y="6409765"/>
          <a:ext cx="791695" cy="0"/>
          <a:chOff x="644" y="1052"/>
          <a:chExt cx="162" cy="38"/>
        </a:xfrm>
      </xdr:grpSpPr>
      <xdr:sp macro="" textlink="">
        <xdr:nvSpPr>
          <xdr:cNvPr id="67130" name="Freeform 1594">
            <a:extLst>
              <a:ext uri="{FF2B5EF4-FFF2-40B4-BE49-F238E27FC236}">
                <a16:creationId xmlns:a16="http://schemas.microsoft.com/office/drawing/2014/main" id="{CD749303-DF41-432B-9982-4EB9F2B5B42A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8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9" y="1"/>
                </a:lnTo>
                <a:lnTo>
                  <a:pt x="148" y="2"/>
                </a:lnTo>
                <a:lnTo>
                  <a:pt x="148" y="2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1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1" y="1"/>
                </a:lnTo>
                <a:lnTo>
                  <a:pt x="141" y="1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5" y="2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3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2"/>
                </a:lnTo>
                <a:lnTo>
                  <a:pt x="131" y="1"/>
                </a:lnTo>
                <a:lnTo>
                  <a:pt x="131" y="1"/>
                </a:lnTo>
                <a:lnTo>
                  <a:pt x="130" y="0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1"/>
                </a:lnTo>
                <a:lnTo>
                  <a:pt x="126" y="2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8" y="6"/>
                </a:lnTo>
                <a:lnTo>
                  <a:pt x="109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1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5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8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5" y="24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0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9" y="34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8" y="34"/>
                </a:lnTo>
                <a:lnTo>
                  <a:pt x="159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7" y="11"/>
                </a:lnTo>
                <a:lnTo>
                  <a:pt x="157" y="11"/>
                </a:lnTo>
                <a:lnTo>
                  <a:pt x="156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10"/>
                </a:lnTo>
                <a:lnTo>
                  <a:pt x="155" y="9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31" name="Freeform 1595">
            <a:extLst>
              <a:ext uri="{FF2B5EF4-FFF2-40B4-BE49-F238E27FC236}">
                <a16:creationId xmlns:a16="http://schemas.microsoft.com/office/drawing/2014/main" id="{601354A5-9D23-4B30-89C1-8E6EC4908252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8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9" y="1"/>
                </a:lnTo>
                <a:lnTo>
                  <a:pt x="148" y="2"/>
                </a:lnTo>
                <a:lnTo>
                  <a:pt x="148" y="2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1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1" y="1"/>
                </a:lnTo>
                <a:lnTo>
                  <a:pt x="141" y="1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5" y="2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3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2"/>
                </a:lnTo>
                <a:lnTo>
                  <a:pt x="131" y="1"/>
                </a:lnTo>
                <a:lnTo>
                  <a:pt x="131" y="1"/>
                </a:lnTo>
                <a:lnTo>
                  <a:pt x="130" y="0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1"/>
                </a:lnTo>
                <a:lnTo>
                  <a:pt x="126" y="2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8" y="6"/>
                </a:lnTo>
                <a:lnTo>
                  <a:pt x="109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1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5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8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5" y="24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0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9" y="34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8" y="34"/>
                </a:lnTo>
                <a:lnTo>
                  <a:pt x="159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7" y="11"/>
                </a:lnTo>
                <a:lnTo>
                  <a:pt x="157" y="11"/>
                </a:lnTo>
                <a:lnTo>
                  <a:pt x="156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10"/>
                </a:lnTo>
                <a:lnTo>
                  <a:pt x="155" y="9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361950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35" name="Group 1599">
          <a:extLst>
            <a:ext uri="{FF2B5EF4-FFF2-40B4-BE49-F238E27FC236}">
              <a16:creationId xmlns:a16="http://schemas.microsoft.com/office/drawing/2014/main" id="{C9744663-1521-4F3A-A97A-F557A0753A41}"/>
            </a:ext>
          </a:extLst>
        </xdr:cNvPr>
        <xdr:cNvGrpSpPr>
          <a:grpSpLocks/>
        </xdr:cNvGrpSpPr>
      </xdr:nvGrpSpPr>
      <xdr:grpSpPr bwMode="auto">
        <a:xfrm>
          <a:off x="6435538" y="6409765"/>
          <a:ext cx="119903" cy="0"/>
          <a:chOff x="715" y="786"/>
          <a:chExt cx="57" cy="37"/>
        </a:xfrm>
      </xdr:grpSpPr>
      <xdr:sp macro="" textlink="">
        <xdr:nvSpPr>
          <xdr:cNvPr id="67133" name="Freeform 1597">
            <a:extLst>
              <a:ext uri="{FF2B5EF4-FFF2-40B4-BE49-F238E27FC236}">
                <a16:creationId xmlns:a16="http://schemas.microsoft.com/office/drawing/2014/main" id="{AF50D7AD-C430-438F-9189-50B004B93924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7"/>
                </a:lnTo>
                <a:lnTo>
                  <a:pt x="48" y="6"/>
                </a:lnTo>
                <a:lnTo>
                  <a:pt x="48" y="6"/>
                </a:lnTo>
                <a:lnTo>
                  <a:pt x="46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7" y="2"/>
                </a:lnTo>
                <a:lnTo>
                  <a:pt x="28" y="3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4"/>
                </a:lnTo>
                <a:lnTo>
                  <a:pt x="26" y="5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3"/>
                </a:lnTo>
                <a:lnTo>
                  <a:pt x="12" y="3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8"/>
                </a:lnTo>
                <a:lnTo>
                  <a:pt x="14" y="19"/>
                </a:lnTo>
                <a:lnTo>
                  <a:pt x="14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6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3" y="23"/>
                </a:lnTo>
                <a:lnTo>
                  <a:pt x="24" y="23"/>
                </a:lnTo>
                <a:lnTo>
                  <a:pt x="24" y="23"/>
                </a:lnTo>
                <a:lnTo>
                  <a:pt x="24" y="23"/>
                </a:lnTo>
                <a:lnTo>
                  <a:pt x="25" y="23"/>
                </a:lnTo>
                <a:lnTo>
                  <a:pt x="25" y="23"/>
                </a:lnTo>
                <a:lnTo>
                  <a:pt x="24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5"/>
                </a:lnTo>
                <a:lnTo>
                  <a:pt x="24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2" y="26"/>
                </a:lnTo>
                <a:lnTo>
                  <a:pt x="33" y="25"/>
                </a:lnTo>
                <a:lnTo>
                  <a:pt x="33" y="25"/>
                </a:lnTo>
                <a:lnTo>
                  <a:pt x="33" y="25"/>
                </a:lnTo>
                <a:lnTo>
                  <a:pt x="34" y="25"/>
                </a:lnTo>
                <a:lnTo>
                  <a:pt x="34" y="25"/>
                </a:lnTo>
                <a:lnTo>
                  <a:pt x="35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7"/>
                </a:lnTo>
                <a:lnTo>
                  <a:pt x="34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30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6" y="31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40" y="33"/>
                </a:lnTo>
                <a:lnTo>
                  <a:pt x="40" y="33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7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6" y="36"/>
                </a:lnTo>
                <a:lnTo>
                  <a:pt x="47" y="36"/>
                </a:lnTo>
                <a:lnTo>
                  <a:pt x="47" y="36"/>
                </a:lnTo>
                <a:lnTo>
                  <a:pt x="47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7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8" y="29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3"/>
                </a:lnTo>
                <a:lnTo>
                  <a:pt x="54" y="23"/>
                </a:lnTo>
                <a:lnTo>
                  <a:pt x="55" y="23"/>
                </a:lnTo>
                <a:lnTo>
                  <a:pt x="55" y="23"/>
                </a:lnTo>
                <a:lnTo>
                  <a:pt x="55" y="23"/>
                </a:lnTo>
                <a:lnTo>
                  <a:pt x="56" y="22"/>
                </a:lnTo>
                <a:lnTo>
                  <a:pt x="56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7" y="20"/>
                </a:lnTo>
                <a:lnTo>
                  <a:pt x="56" y="19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7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1" y="14"/>
                </a:lnTo>
                <a:lnTo>
                  <a:pt x="50" y="14"/>
                </a:lnTo>
                <a:lnTo>
                  <a:pt x="50" y="14"/>
                </a:lnTo>
                <a:lnTo>
                  <a:pt x="50" y="14"/>
                </a:lnTo>
                <a:lnTo>
                  <a:pt x="49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3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6" y="12"/>
                </a:lnTo>
                <a:lnTo>
                  <a:pt x="46" y="12"/>
                </a:lnTo>
                <a:lnTo>
                  <a:pt x="47" y="11"/>
                </a:lnTo>
                <a:lnTo>
                  <a:pt x="47" y="11"/>
                </a:lnTo>
                <a:lnTo>
                  <a:pt x="48" y="10"/>
                </a:lnTo>
                <a:lnTo>
                  <a:pt x="48" y="10"/>
                </a:lnTo>
                <a:lnTo>
                  <a:pt x="47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9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34" name="Freeform 1598">
            <a:extLst>
              <a:ext uri="{FF2B5EF4-FFF2-40B4-BE49-F238E27FC236}">
                <a16:creationId xmlns:a16="http://schemas.microsoft.com/office/drawing/2014/main" id="{54C5142A-2462-4168-AFEF-646C87B4D7D5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7"/>
                </a:lnTo>
                <a:lnTo>
                  <a:pt x="48" y="6"/>
                </a:lnTo>
                <a:lnTo>
                  <a:pt x="48" y="6"/>
                </a:lnTo>
                <a:lnTo>
                  <a:pt x="46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7" y="2"/>
                </a:lnTo>
                <a:lnTo>
                  <a:pt x="28" y="3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4"/>
                </a:lnTo>
                <a:lnTo>
                  <a:pt x="26" y="5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3"/>
                </a:lnTo>
                <a:lnTo>
                  <a:pt x="12" y="3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8"/>
                </a:lnTo>
                <a:lnTo>
                  <a:pt x="14" y="19"/>
                </a:lnTo>
                <a:lnTo>
                  <a:pt x="14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6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3" y="23"/>
                </a:lnTo>
                <a:lnTo>
                  <a:pt x="24" y="23"/>
                </a:lnTo>
                <a:lnTo>
                  <a:pt x="24" y="23"/>
                </a:lnTo>
                <a:lnTo>
                  <a:pt x="24" y="23"/>
                </a:lnTo>
                <a:lnTo>
                  <a:pt x="25" y="23"/>
                </a:lnTo>
                <a:lnTo>
                  <a:pt x="25" y="23"/>
                </a:lnTo>
                <a:lnTo>
                  <a:pt x="24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5"/>
                </a:lnTo>
                <a:lnTo>
                  <a:pt x="24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2" y="26"/>
                </a:lnTo>
                <a:lnTo>
                  <a:pt x="33" y="25"/>
                </a:lnTo>
                <a:lnTo>
                  <a:pt x="33" y="25"/>
                </a:lnTo>
                <a:lnTo>
                  <a:pt x="33" y="25"/>
                </a:lnTo>
                <a:lnTo>
                  <a:pt x="34" y="25"/>
                </a:lnTo>
                <a:lnTo>
                  <a:pt x="34" y="25"/>
                </a:lnTo>
                <a:lnTo>
                  <a:pt x="35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7"/>
                </a:lnTo>
                <a:lnTo>
                  <a:pt x="34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30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6" y="31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40" y="33"/>
                </a:lnTo>
                <a:lnTo>
                  <a:pt x="40" y="33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7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6" y="36"/>
                </a:lnTo>
                <a:lnTo>
                  <a:pt x="47" y="36"/>
                </a:lnTo>
                <a:lnTo>
                  <a:pt x="47" y="36"/>
                </a:lnTo>
                <a:lnTo>
                  <a:pt x="47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7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8" y="29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3"/>
                </a:lnTo>
                <a:lnTo>
                  <a:pt x="54" y="23"/>
                </a:lnTo>
                <a:lnTo>
                  <a:pt x="55" y="23"/>
                </a:lnTo>
                <a:lnTo>
                  <a:pt x="55" y="23"/>
                </a:lnTo>
                <a:lnTo>
                  <a:pt x="55" y="23"/>
                </a:lnTo>
                <a:lnTo>
                  <a:pt x="56" y="22"/>
                </a:lnTo>
                <a:lnTo>
                  <a:pt x="56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7" y="20"/>
                </a:lnTo>
                <a:lnTo>
                  <a:pt x="56" y="19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7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1" y="14"/>
                </a:lnTo>
                <a:lnTo>
                  <a:pt x="50" y="14"/>
                </a:lnTo>
                <a:lnTo>
                  <a:pt x="50" y="14"/>
                </a:lnTo>
                <a:lnTo>
                  <a:pt x="50" y="14"/>
                </a:lnTo>
                <a:lnTo>
                  <a:pt x="49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3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6" y="12"/>
                </a:lnTo>
                <a:lnTo>
                  <a:pt x="46" y="12"/>
                </a:lnTo>
                <a:lnTo>
                  <a:pt x="47" y="11"/>
                </a:lnTo>
                <a:lnTo>
                  <a:pt x="47" y="11"/>
                </a:lnTo>
                <a:lnTo>
                  <a:pt x="48" y="10"/>
                </a:lnTo>
                <a:lnTo>
                  <a:pt x="48" y="10"/>
                </a:lnTo>
                <a:lnTo>
                  <a:pt x="47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9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504825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43" name="Group 1607">
          <a:extLst>
            <a:ext uri="{FF2B5EF4-FFF2-40B4-BE49-F238E27FC236}">
              <a16:creationId xmlns:a16="http://schemas.microsoft.com/office/drawing/2014/main" id="{642A2422-4F31-42D8-AC4D-4225CA95A799}"/>
            </a:ext>
          </a:extLst>
        </xdr:cNvPr>
        <xdr:cNvGrpSpPr>
          <a:grpSpLocks/>
        </xdr:cNvGrpSpPr>
      </xdr:nvGrpSpPr>
      <xdr:grpSpPr bwMode="auto">
        <a:xfrm>
          <a:off x="4763060" y="6409765"/>
          <a:ext cx="1792381" cy="0"/>
          <a:chOff x="538" y="928"/>
          <a:chExt cx="203" cy="143"/>
        </a:xfrm>
      </xdr:grpSpPr>
      <xdr:sp macro="" textlink="">
        <xdr:nvSpPr>
          <xdr:cNvPr id="67136" name="Freeform 1600">
            <a:extLst>
              <a:ext uri="{FF2B5EF4-FFF2-40B4-BE49-F238E27FC236}">
                <a16:creationId xmlns:a16="http://schemas.microsoft.com/office/drawing/2014/main" id="{D3FC4622-1305-4B73-A40D-4E3FE8A8746A}"/>
              </a:ext>
            </a:extLst>
          </xdr:cNvPr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9" y="24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9"/>
                </a:lnTo>
                <a:lnTo>
                  <a:pt x="44" y="129"/>
                </a:lnTo>
                <a:lnTo>
                  <a:pt x="44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6" y="127"/>
                </a:lnTo>
                <a:lnTo>
                  <a:pt x="45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4" y="129"/>
                </a:lnTo>
                <a:lnTo>
                  <a:pt x="43" y="130"/>
                </a:lnTo>
                <a:lnTo>
                  <a:pt x="43" y="130"/>
                </a:lnTo>
                <a:lnTo>
                  <a:pt x="44" y="132"/>
                </a:lnTo>
                <a:lnTo>
                  <a:pt x="44" y="132"/>
                </a:lnTo>
                <a:lnTo>
                  <a:pt x="45" y="132"/>
                </a:lnTo>
                <a:lnTo>
                  <a:pt x="45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3"/>
                </a:lnTo>
                <a:lnTo>
                  <a:pt x="45" y="134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49" y="140"/>
                </a:lnTo>
                <a:lnTo>
                  <a:pt x="50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2" y="131"/>
                </a:lnTo>
                <a:lnTo>
                  <a:pt x="72" y="131"/>
                </a:lnTo>
                <a:lnTo>
                  <a:pt x="73" y="130"/>
                </a:lnTo>
                <a:lnTo>
                  <a:pt x="73" y="130"/>
                </a:lnTo>
                <a:lnTo>
                  <a:pt x="76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5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8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09" y="127"/>
                </a:lnTo>
                <a:lnTo>
                  <a:pt x="109" y="127"/>
                </a:lnTo>
                <a:lnTo>
                  <a:pt x="110" y="126"/>
                </a:lnTo>
                <a:lnTo>
                  <a:pt x="110" y="126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0" y="114"/>
                </a:lnTo>
                <a:lnTo>
                  <a:pt x="121" y="115"/>
                </a:lnTo>
                <a:lnTo>
                  <a:pt x="121" y="115"/>
                </a:lnTo>
                <a:lnTo>
                  <a:pt x="122" y="115"/>
                </a:lnTo>
                <a:lnTo>
                  <a:pt x="122" y="115"/>
                </a:lnTo>
                <a:lnTo>
                  <a:pt x="122" y="115"/>
                </a:lnTo>
                <a:lnTo>
                  <a:pt x="123" y="114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1" y="100"/>
                </a:lnTo>
                <a:lnTo>
                  <a:pt x="131" y="100"/>
                </a:lnTo>
                <a:lnTo>
                  <a:pt x="132" y="100"/>
                </a:lnTo>
                <a:lnTo>
                  <a:pt x="132" y="100"/>
                </a:lnTo>
                <a:lnTo>
                  <a:pt x="133" y="99"/>
                </a:lnTo>
                <a:lnTo>
                  <a:pt x="133" y="99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6"/>
                </a:lnTo>
                <a:lnTo>
                  <a:pt x="138" y="95"/>
                </a:lnTo>
                <a:lnTo>
                  <a:pt x="138" y="95"/>
                </a:lnTo>
                <a:lnTo>
                  <a:pt x="139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2" y="93"/>
                </a:lnTo>
                <a:lnTo>
                  <a:pt x="142" y="93"/>
                </a:lnTo>
                <a:lnTo>
                  <a:pt x="141" y="92"/>
                </a:lnTo>
                <a:lnTo>
                  <a:pt x="141" y="92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6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8" y="59"/>
                </a:lnTo>
                <a:lnTo>
                  <a:pt x="148" y="59"/>
                </a:lnTo>
                <a:lnTo>
                  <a:pt x="149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7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3"/>
                </a:lnTo>
                <a:lnTo>
                  <a:pt x="187" y="33"/>
                </a:lnTo>
                <a:lnTo>
                  <a:pt x="187" y="32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30"/>
                </a:lnTo>
                <a:lnTo>
                  <a:pt x="186" y="29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8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8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6" y="25"/>
                </a:lnTo>
                <a:lnTo>
                  <a:pt x="185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1" y="25"/>
                </a:lnTo>
                <a:lnTo>
                  <a:pt x="180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6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5" y="26"/>
                </a:lnTo>
                <a:lnTo>
                  <a:pt x="175" y="26"/>
                </a:lnTo>
                <a:lnTo>
                  <a:pt x="174" y="25"/>
                </a:lnTo>
                <a:lnTo>
                  <a:pt x="174" y="25"/>
                </a:lnTo>
                <a:lnTo>
                  <a:pt x="173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9" y="26"/>
                </a:lnTo>
                <a:lnTo>
                  <a:pt x="168" y="25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4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1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1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5" y="18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4" y="20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1" y="20"/>
                </a:lnTo>
                <a:lnTo>
                  <a:pt x="140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4" y="17"/>
                </a:lnTo>
                <a:lnTo>
                  <a:pt x="133" y="18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1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9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6"/>
                </a:lnTo>
                <a:lnTo>
                  <a:pt x="128" y="15"/>
                </a:lnTo>
                <a:lnTo>
                  <a:pt x="128" y="15"/>
                </a:lnTo>
                <a:lnTo>
                  <a:pt x="127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3" y="14"/>
                </a:lnTo>
                <a:lnTo>
                  <a:pt x="122" y="14"/>
                </a:lnTo>
                <a:lnTo>
                  <a:pt x="122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5" y="9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6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1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7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7"/>
                </a:lnTo>
                <a:lnTo>
                  <a:pt x="94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8" y="6"/>
                </a:lnTo>
                <a:lnTo>
                  <a:pt x="88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4" y="5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2" y="5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80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8" y="4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2" y="2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5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1" y="4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5" y="1"/>
                </a:lnTo>
                <a:lnTo>
                  <a:pt x="25" y="1"/>
                </a:lnTo>
                <a:lnTo>
                  <a:pt x="24" y="1"/>
                </a:lnTo>
                <a:lnTo>
                  <a:pt x="24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3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7" y="6"/>
                </a:lnTo>
                <a:lnTo>
                  <a:pt x="15" y="6"/>
                </a:lnTo>
                <a:lnTo>
                  <a:pt x="15" y="6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7" y="9"/>
                </a:lnTo>
                <a:lnTo>
                  <a:pt x="16" y="8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4"/>
                </a:lnTo>
                <a:lnTo>
                  <a:pt x="1" y="14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6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1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5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5"/>
                </a:lnTo>
                <a:lnTo>
                  <a:pt x="7" y="24"/>
                </a:lnTo>
                <a:lnTo>
                  <a:pt x="7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8" y="26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7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1"/>
                </a:lnTo>
                <a:lnTo>
                  <a:pt x="18" y="32"/>
                </a:lnTo>
                <a:lnTo>
                  <a:pt x="18" y="32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6" y="35"/>
                </a:lnTo>
                <a:lnTo>
                  <a:pt x="16" y="35"/>
                </a:lnTo>
                <a:lnTo>
                  <a:pt x="17" y="35"/>
                </a:lnTo>
                <a:lnTo>
                  <a:pt x="17" y="35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8" y="36"/>
                </a:lnTo>
                <a:lnTo>
                  <a:pt x="19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0" y="35"/>
                </a:lnTo>
                <a:lnTo>
                  <a:pt x="21" y="34"/>
                </a:lnTo>
                <a:lnTo>
                  <a:pt x="21" y="34"/>
                </a:lnTo>
                <a:lnTo>
                  <a:pt x="21" y="35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4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5" y="36"/>
                </a:lnTo>
                <a:lnTo>
                  <a:pt x="25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7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7" y="35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30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4" y="34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2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6" y="42"/>
                </a:lnTo>
                <a:lnTo>
                  <a:pt x="46" y="42"/>
                </a:lnTo>
                <a:lnTo>
                  <a:pt x="45" y="43"/>
                </a:lnTo>
                <a:lnTo>
                  <a:pt x="45" y="43"/>
                </a:lnTo>
                <a:lnTo>
                  <a:pt x="45" y="44"/>
                </a:lnTo>
                <a:lnTo>
                  <a:pt x="45" y="44"/>
                </a:lnTo>
                <a:lnTo>
                  <a:pt x="44" y="44"/>
                </a:lnTo>
                <a:lnTo>
                  <a:pt x="44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6"/>
                </a:lnTo>
                <a:lnTo>
                  <a:pt x="37" y="56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5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30" y="76"/>
                </a:lnTo>
                <a:lnTo>
                  <a:pt x="26" y="76"/>
                </a:lnTo>
                <a:lnTo>
                  <a:pt x="26" y="76"/>
                </a:lnTo>
                <a:lnTo>
                  <a:pt x="27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3" y="86"/>
                </a:lnTo>
                <a:lnTo>
                  <a:pt x="34" y="86"/>
                </a:lnTo>
                <a:lnTo>
                  <a:pt x="34" y="86"/>
                </a:lnTo>
                <a:lnTo>
                  <a:pt x="35" y="87"/>
                </a:lnTo>
                <a:lnTo>
                  <a:pt x="35" y="87"/>
                </a:lnTo>
                <a:lnTo>
                  <a:pt x="35" y="88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2" y="92"/>
                </a:lnTo>
                <a:lnTo>
                  <a:pt x="30" y="93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5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0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4" y="106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7"/>
                </a:lnTo>
                <a:lnTo>
                  <a:pt x="32" y="107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4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6"/>
                </a:lnTo>
                <a:lnTo>
                  <a:pt x="27" y="116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0"/>
                </a:lnTo>
                <a:lnTo>
                  <a:pt x="202" y="71"/>
                </a:lnTo>
                <a:lnTo>
                  <a:pt x="202" y="71"/>
                </a:lnTo>
                <a:lnTo>
                  <a:pt x="203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2"/>
                </a:lnTo>
                <a:lnTo>
                  <a:pt x="203" y="72"/>
                </a:lnTo>
                <a:lnTo>
                  <a:pt x="203" y="72"/>
                </a:lnTo>
                <a:lnTo>
                  <a:pt x="203" y="73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6" y="70"/>
                </a:lnTo>
                <a:lnTo>
                  <a:pt x="195" y="69"/>
                </a:lnTo>
                <a:lnTo>
                  <a:pt x="195" y="69"/>
                </a:lnTo>
                <a:lnTo>
                  <a:pt x="196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0" y="69"/>
                </a:lnTo>
                <a:lnTo>
                  <a:pt x="200" y="69"/>
                </a:lnTo>
                <a:lnTo>
                  <a:pt x="200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5" y="71"/>
                </a:lnTo>
                <a:lnTo>
                  <a:pt x="185" y="71"/>
                </a:lnTo>
                <a:lnTo>
                  <a:pt x="185" y="72"/>
                </a:lnTo>
                <a:lnTo>
                  <a:pt x="185" y="72"/>
                </a:lnTo>
                <a:lnTo>
                  <a:pt x="185" y="72"/>
                </a:lnTo>
                <a:lnTo>
                  <a:pt x="186" y="72"/>
                </a:lnTo>
                <a:lnTo>
                  <a:pt x="186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7" y="74"/>
                </a:lnTo>
                <a:lnTo>
                  <a:pt x="189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5"/>
                </a:lnTo>
                <a:lnTo>
                  <a:pt x="190" y="75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89" y="77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7" y="81"/>
                </a:lnTo>
                <a:lnTo>
                  <a:pt x="186" y="82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4" y="83"/>
                </a:lnTo>
                <a:lnTo>
                  <a:pt x="183" y="82"/>
                </a:lnTo>
                <a:lnTo>
                  <a:pt x="183" y="82"/>
                </a:lnTo>
                <a:lnTo>
                  <a:pt x="183" y="82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80" y="79"/>
                </a:lnTo>
                <a:lnTo>
                  <a:pt x="178" y="78"/>
                </a:lnTo>
                <a:lnTo>
                  <a:pt x="178" y="78"/>
                </a:lnTo>
                <a:lnTo>
                  <a:pt x="178" y="78"/>
                </a:lnTo>
                <a:lnTo>
                  <a:pt x="178" y="78"/>
                </a:lnTo>
                <a:lnTo>
                  <a:pt x="177" y="78"/>
                </a:lnTo>
                <a:lnTo>
                  <a:pt x="177" y="78"/>
                </a:lnTo>
                <a:lnTo>
                  <a:pt x="176" y="80"/>
                </a:lnTo>
                <a:lnTo>
                  <a:pt x="176" y="80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5" y="78"/>
                </a:lnTo>
                <a:lnTo>
                  <a:pt x="175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7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8" y="74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0" y="72"/>
                </a:lnTo>
                <a:lnTo>
                  <a:pt x="180" y="72"/>
                </a:lnTo>
                <a:lnTo>
                  <a:pt x="181" y="72"/>
                </a:lnTo>
                <a:lnTo>
                  <a:pt x="181" y="72"/>
                </a:lnTo>
                <a:lnTo>
                  <a:pt x="183" y="71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3" y="88"/>
                </a:lnTo>
                <a:lnTo>
                  <a:pt x="162" y="88"/>
                </a:lnTo>
                <a:lnTo>
                  <a:pt x="162" y="88"/>
                </a:lnTo>
                <a:lnTo>
                  <a:pt x="162" y="89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90"/>
                </a:lnTo>
                <a:lnTo>
                  <a:pt x="157" y="89"/>
                </a:lnTo>
                <a:lnTo>
                  <a:pt x="157" y="89"/>
                </a:lnTo>
                <a:lnTo>
                  <a:pt x="157" y="89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0" y="86"/>
                </a:lnTo>
                <a:lnTo>
                  <a:pt x="161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5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37" name="Freeform 1601">
            <a:extLst>
              <a:ext uri="{FF2B5EF4-FFF2-40B4-BE49-F238E27FC236}">
                <a16:creationId xmlns:a16="http://schemas.microsoft.com/office/drawing/2014/main" id="{5EA37E0B-01A5-4695-B9E1-2AB50A483D20}"/>
              </a:ext>
            </a:extLst>
          </xdr:cNvPr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38" name="Freeform 1602">
            <a:extLst>
              <a:ext uri="{FF2B5EF4-FFF2-40B4-BE49-F238E27FC236}">
                <a16:creationId xmlns:a16="http://schemas.microsoft.com/office/drawing/2014/main" id="{03239485-ACBB-40B4-AE1A-914BB9351EC2}"/>
              </a:ext>
            </a:extLst>
          </xdr:cNvPr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9"/>
                </a:lnTo>
                <a:lnTo>
                  <a:pt x="44" y="129"/>
                </a:lnTo>
                <a:lnTo>
                  <a:pt x="44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6" y="127"/>
                </a:lnTo>
                <a:lnTo>
                  <a:pt x="45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4" y="129"/>
                </a:lnTo>
                <a:lnTo>
                  <a:pt x="43" y="130"/>
                </a:lnTo>
                <a:lnTo>
                  <a:pt x="43" y="130"/>
                </a:lnTo>
                <a:lnTo>
                  <a:pt x="44" y="132"/>
                </a:lnTo>
                <a:lnTo>
                  <a:pt x="44" y="132"/>
                </a:lnTo>
                <a:lnTo>
                  <a:pt x="45" y="132"/>
                </a:lnTo>
                <a:lnTo>
                  <a:pt x="45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3"/>
                </a:lnTo>
                <a:lnTo>
                  <a:pt x="45" y="134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49" y="140"/>
                </a:lnTo>
                <a:lnTo>
                  <a:pt x="50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2" y="131"/>
                </a:lnTo>
                <a:lnTo>
                  <a:pt x="72" y="131"/>
                </a:lnTo>
                <a:lnTo>
                  <a:pt x="73" y="130"/>
                </a:lnTo>
                <a:lnTo>
                  <a:pt x="73" y="130"/>
                </a:lnTo>
                <a:lnTo>
                  <a:pt x="76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5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8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09" y="127"/>
                </a:lnTo>
                <a:lnTo>
                  <a:pt x="109" y="127"/>
                </a:lnTo>
                <a:lnTo>
                  <a:pt x="110" y="126"/>
                </a:lnTo>
                <a:lnTo>
                  <a:pt x="110" y="126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0" y="114"/>
                </a:lnTo>
                <a:lnTo>
                  <a:pt x="121" y="115"/>
                </a:lnTo>
                <a:lnTo>
                  <a:pt x="121" y="115"/>
                </a:lnTo>
                <a:lnTo>
                  <a:pt x="122" y="115"/>
                </a:lnTo>
                <a:lnTo>
                  <a:pt x="122" y="115"/>
                </a:lnTo>
                <a:lnTo>
                  <a:pt x="122" y="115"/>
                </a:lnTo>
                <a:lnTo>
                  <a:pt x="123" y="114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1" y="100"/>
                </a:lnTo>
                <a:lnTo>
                  <a:pt x="131" y="100"/>
                </a:lnTo>
                <a:lnTo>
                  <a:pt x="132" y="100"/>
                </a:lnTo>
                <a:lnTo>
                  <a:pt x="132" y="100"/>
                </a:lnTo>
                <a:lnTo>
                  <a:pt x="133" y="99"/>
                </a:lnTo>
                <a:lnTo>
                  <a:pt x="133" y="99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6"/>
                </a:lnTo>
                <a:lnTo>
                  <a:pt x="138" y="95"/>
                </a:lnTo>
                <a:lnTo>
                  <a:pt x="138" y="95"/>
                </a:lnTo>
                <a:lnTo>
                  <a:pt x="139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2" y="93"/>
                </a:lnTo>
                <a:lnTo>
                  <a:pt x="142" y="93"/>
                </a:lnTo>
                <a:lnTo>
                  <a:pt x="141" y="92"/>
                </a:lnTo>
                <a:lnTo>
                  <a:pt x="141" y="92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6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8" y="59"/>
                </a:lnTo>
                <a:lnTo>
                  <a:pt x="148" y="59"/>
                </a:lnTo>
                <a:lnTo>
                  <a:pt x="149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7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3"/>
                </a:lnTo>
                <a:lnTo>
                  <a:pt x="187" y="33"/>
                </a:lnTo>
                <a:lnTo>
                  <a:pt x="187" y="32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30"/>
                </a:lnTo>
                <a:lnTo>
                  <a:pt x="186" y="29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8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8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6" y="25"/>
                </a:lnTo>
                <a:lnTo>
                  <a:pt x="185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1" y="25"/>
                </a:lnTo>
                <a:lnTo>
                  <a:pt x="180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6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5" y="26"/>
                </a:lnTo>
                <a:lnTo>
                  <a:pt x="175" y="26"/>
                </a:lnTo>
                <a:lnTo>
                  <a:pt x="174" y="25"/>
                </a:lnTo>
                <a:lnTo>
                  <a:pt x="174" y="25"/>
                </a:lnTo>
                <a:lnTo>
                  <a:pt x="173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9" y="26"/>
                </a:lnTo>
                <a:lnTo>
                  <a:pt x="168" y="25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4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1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1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5" y="18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4" y="20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1" y="20"/>
                </a:lnTo>
                <a:lnTo>
                  <a:pt x="140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4" y="17"/>
                </a:lnTo>
                <a:lnTo>
                  <a:pt x="133" y="18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1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9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6"/>
                </a:lnTo>
                <a:lnTo>
                  <a:pt x="128" y="15"/>
                </a:lnTo>
                <a:lnTo>
                  <a:pt x="128" y="15"/>
                </a:lnTo>
                <a:lnTo>
                  <a:pt x="127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3" y="14"/>
                </a:lnTo>
                <a:lnTo>
                  <a:pt x="122" y="14"/>
                </a:lnTo>
                <a:lnTo>
                  <a:pt x="122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5" y="9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6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1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7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7"/>
                </a:lnTo>
                <a:lnTo>
                  <a:pt x="94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8" y="6"/>
                </a:lnTo>
                <a:lnTo>
                  <a:pt x="88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4" y="5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2" y="5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80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8" y="4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2" y="2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5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1" y="4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5" y="1"/>
                </a:lnTo>
                <a:lnTo>
                  <a:pt x="25" y="1"/>
                </a:lnTo>
                <a:lnTo>
                  <a:pt x="24" y="1"/>
                </a:lnTo>
                <a:lnTo>
                  <a:pt x="24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3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7" y="6"/>
                </a:lnTo>
                <a:lnTo>
                  <a:pt x="15" y="6"/>
                </a:lnTo>
                <a:lnTo>
                  <a:pt x="15" y="6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7" y="9"/>
                </a:lnTo>
                <a:lnTo>
                  <a:pt x="16" y="8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4"/>
                </a:lnTo>
                <a:lnTo>
                  <a:pt x="1" y="14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6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1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5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5"/>
                </a:lnTo>
                <a:lnTo>
                  <a:pt x="7" y="24"/>
                </a:lnTo>
                <a:lnTo>
                  <a:pt x="7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8" y="26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7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1"/>
                </a:lnTo>
                <a:lnTo>
                  <a:pt x="18" y="32"/>
                </a:lnTo>
                <a:lnTo>
                  <a:pt x="18" y="32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6" y="35"/>
                </a:lnTo>
                <a:lnTo>
                  <a:pt x="16" y="35"/>
                </a:lnTo>
                <a:lnTo>
                  <a:pt x="17" y="35"/>
                </a:lnTo>
                <a:lnTo>
                  <a:pt x="17" y="35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8" y="36"/>
                </a:lnTo>
                <a:lnTo>
                  <a:pt x="19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0" y="35"/>
                </a:lnTo>
                <a:lnTo>
                  <a:pt x="21" y="34"/>
                </a:lnTo>
                <a:lnTo>
                  <a:pt x="21" y="34"/>
                </a:lnTo>
                <a:lnTo>
                  <a:pt x="21" y="35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4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5" y="36"/>
                </a:lnTo>
                <a:lnTo>
                  <a:pt x="25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7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7" y="35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30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4" y="34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2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6" y="42"/>
                </a:lnTo>
                <a:lnTo>
                  <a:pt x="46" y="42"/>
                </a:lnTo>
                <a:lnTo>
                  <a:pt x="45" y="43"/>
                </a:lnTo>
                <a:lnTo>
                  <a:pt x="45" y="43"/>
                </a:lnTo>
                <a:lnTo>
                  <a:pt x="45" y="44"/>
                </a:lnTo>
                <a:lnTo>
                  <a:pt x="45" y="44"/>
                </a:lnTo>
                <a:lnTo>
                  <a:pt x="44" y="44"/>
                </a:lnTo>
                <a:lnTo>
                  <a:pt x="44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6"/>
                </a:lnTo>
                <a:lnTo>
                  <a:pt x="37" y="56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5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30" y="76"/>
                </a:lnTo>
                <a:lnTo>
                  <a:pt x="26" y="76"/>
                </a:lnTo>
                <a:lnTo>
                  <a:pt x="26" y="76"/>
                </a:lnTo>
                <a:lnTo>
                  <a:pt x="27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3" y="86"/>
                </a:lnTo>
                <a:lnTo>
                  <a:pt x="34" y="86"/>
                </a:lnTo>
                <a:lnTo>
                  <a:pt x="34" y="86"/>
                </a:lnTo>
                <a:lnTo>
                  <a:pt x="35" y="87"/>
                </a:lnTo>
                <a:lnTo>
                  <a:pt x="35" y="87"/>
                </a:lnTo>
                <a:lnTo>
                  <a:pt x="35" y="88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2" y="92"/>
                </a:lnTo>
                <a:lnTo>
                  <a:pt x="30" y="93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5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0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4" y="106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7"/>
                </a:lnTo>
                <a:lnTo>
                  <a:pt x="32" y="107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4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6"/>
                </a:lnTo>
                <a:lnTo>
                  <a:pt x="27" y="116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39" name="Freeform 1603">
            <a:extLst>
              <a:ext uri="{FF2B5EF4-FFF2-40B4-BE49-F238E27FC236}">
                <a16:creationId xmlns:a16="http://schemas.microsoft.com/office/drawing/2014/main" id="{7AEA5C02-F307-4C8D-9257-6A1EB7D8556D}"/>
              </a:ext>
            </a:extLst>
          </xdr:cNvPr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40" name="Freeform 1604">
            <a:extLst>
              <a:ext uri="{FF2B5EF4-FFF2-40B4-BE49-F238E27FC236}">
                <a16:creationId xmlns:a16="http://schemas.microsoft.com/office/drawing/2014/main" id="{D57D434E-CE70-4732-9054-080988505C28}"/>
              </a:ext>
            </a:extLst>
          </xdr:cNvPr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11" y="1"/>
                </a:lnTo>
                <a:lnTo>
                  <a:pt x="11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3" y="4"/>
                </a:lnTo>
                <a:lnTo>
                  <a:pt x="15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5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5" y="7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3" y="11"/>
                </a:lnTo>
                <a:lnTo>
                  <a:pt x="12" y="12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6" y="9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3" y="8"/>
                </a:lnTo>
                <a:lnTo>
                  <a:pt x="2" y="10"/>
                </a:lnTo>
                <a:lnTo>
                  <a:pt x="2" y="10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9" y="1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41" name="Freeform 1605">
            <a:extLst>
              <a:ext uri="{FF2B5EF4-FFF2-40B4-BE49-F238E27FC236}">
                <a16:creationId xmlns:a16="http://schemas.microsoft.com/office/drawing/2014/main" id="{98A1D7C5-5A4F-4043-A7B8-349407425F31}"/>
              </a:ext>
            </a:extLst>
          </xdr:cNvPr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142" name="Freeform 1606">
            <a:extLst>
              <a:ext uri="{FF2B5EF4-FFF2-40B4-BE49-F238E27FC236}">
                <a16:creationId xmlns:a16="http://schemas.microsoft.com/office/drawing/2014/main" id="{78848E89-C20E-4A87-97B4-A6A7D3805C23}"/>
              </a:ext>
            </a:extLst>
          </xdr:cNvPr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46" name="Group 1610">
          <a:extLst>
            <a:ext uri="{FF2B5EF4-FFF2-40B4-BE49-F238E27FC236}">
              <a16:creationId xmlns:a16="http://schemas.microsoft.com/office/drawing/2014/main" id="{0B64D6B9-F6AB-4136-BC58-9A74F157F208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75" y="871"/>
          <a:chExt cx="48" cy="27"/>
        </a:xfrm>
      </xdr:grpSpPr>
      <xdr:sp macro="" textlink="">
        <xdr:nvSpPr>
          <xdr:cNvPr id="67144" name="Freeform 1608">
            <a:extLst>
              <a:ext uri="{FF2B5EF4-FFF2-40B4-BE49-F238E27FC236}">
                <a16:creationId xmlns:a16="http://schemas.microsoft.com/office/drawing/2014/main" id="{A23917AD-FC28-415E-B988-210F117CB7CB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8" y="23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5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7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7" y="4"/>
                </a:lnTo>
                <a:lnTo>
                  <a:pt x="28" y="5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1" y="5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39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4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5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45" name="Freeform 1609">
            <a:extLst>
              <a:ext uri="{FF2B5EF4-FFF2-40B4-BE49-F238E27FC236}">
                <a16:creationId xmlns:a16="http://schemas.microsoft.com/office/drawing/2014/main" id="{5766D34F-7D19-4BFA-B2A7-F685816F5133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8" y="23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5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7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7" y="4"/>
                </a:lnTo>
                <a:lnTo>
                  <a:pt x="28" y="5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1" y="5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39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4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5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49" name="Group 1613">
          <a:extLst>
            <a:ext uri="{FF2B5EF4-FFF2-40B4-BE49-F238E27FC236}">
              <a16:creationId xmlns:a16="http://schemas.microsoft.com/office/drawing/2014/main" id="{7B96EF12-C934-49E3-B860-715383F31DB5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18" y="832"/>
          <a:chExt cx="114" cy="48"/>
        </a:xfrm>
      </xdr:grpSpPr>
      <xdr:sp macro="" textlink="">
        <xdr:nvSpPr>
          <xdr:cNvPr id="67147" name="Freeform 1611">
            <a:extLst>
              <a:ext uri="{FF2B5EF4-FFF2-40B4-BE49-F238E27FC236}">
                <a16:creationId xmlns:a16="http://schemas.microsoft.com/office/drawing/2014/main" id="{0A4F2348-E8C0-4CBB-AED5-3B4A243BBE29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2" y="37"/>
                </a:lnTo>
                <a:lnTo>
                  <a:pt x="102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4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3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6"/>
                </a:lnTo>
                <a:lnTo>
                  <a:pt x="107" y="26"/>
                </a:lnTo>
                <a:lnTo>
                  <a:pt x="106" y="25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5" y="23"/>
                </a:lnTo>
                <a:lnTo>
                  <a:pt x="106" y="23"/>
                </a:lnTo>
                <a:lnTo>
                  <a:pt x="106" y="23"/>
                </a:lnTo>
                <a:lnTo>
                  <a:pt x="106" y="23"/>
                </a:lnTo>
                <a:lnTo>
                  <a:pt x="107" y="24"/>
                </a:lnTo>
                <a:lnTo>
                  <a:pt x="107" y="24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0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3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1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20"/>
                </a:lnTo>
                <a:lnTo>
                  <a:pt x="113" y="19"/>
                </a:lnTo>
                <a:lnTo>
                  <a:pt x="113" y="19"/>
                </a:lnTo>
                <a:lnTo>
                  <a:pt x="114" y="18"/>
                </a:lnTo>
                <a:lnTo>
                  <a:pt x="114" y="18"/>
                </a:lnTo>
                <a:lnTo>
                  <a:pt x="114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0" y="9"/>
                </a:lnTo>
                <a:lnTo>
                  <a:pt x="110" y="9"/>
                </a:lnTo>
                <a:lnTo>
                  <a:pt x="111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1" y="7"/>
                </a:lnTo>
                <a:lnTo>
                  <a:pt x="110" y="7"/>
                </a:lnTo>
                <a:lnTo>
                  <a:pt x="110" y="7"/>
                </a:lnTo>
                <a:lnTo>
                  <a:pt x="110" y="6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4" y="4"/>
                </a:lnTo>
                <a:lnTo>
                  <a:pt x="103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2" y="5"/>
                </a:lnTo>
                <a:lnTo>
                  <a:pt x="101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3" y="3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6" y="1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3" y="0"/>
                </a:lnTo>
                <a:lnTo>
                  <a:pt x="82" y="0"/>
                </a:lnTo>
                <a:lnTo>
                  <a:pt x="82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3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9" y="5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4" y="7"/>
                </a:lnTo>
                <a:lnTo>
                  <a:pt x="73" y="8"/>
                </a:lnTo>
                <a:lnTo>
                  <a:pt x="73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8" y="7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8" y="6"/>
                </a:lnTo>
                <a:lnTo>
                  <a:pt x="67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6"/>
                </a:lnTo>
                <a:lnTo>
                  <a:pt x="64" y="6"/>
                </a:lnTo>
                <a:lnTo>
                  <a:pt x="64" y="7"/>
                </a:lnTo>
                <a:lnTo>
                  <a:pt x="64" y="7"/>
                </a:lnTo>
                <a:lnTo>
                  <a:pt x="64" y="7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3" y="9"/>
                </a:lnTo>
                <a:lnTo>
                  <a:pt x="63" y="9"/>
                </a:lnTo>
                <a:lnTo>
                  <a:pt x="62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59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9" y="16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1" y="20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2" y="21"/>
                </a:lnTo>
                <a:lnTo>
                  <a:pt x="51" y="23"/>
                </a:lnTo>
                <a:lnTo>
                  <a:pt x="51" y="23"/>
                </a:lnTo>
                <a:lnTo>
                  <a:pt x="51" y="24"/>
                </a:lnTo>
                <a:lnTo>
                  <a:pt x="51" y="24"/>
                </a:lnTo>
                <a:lnTo>
                  <a:pt x="52" y="24"/>
                </a:lnTo>
                <a:lnTo>
                  <a:pt x="52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5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3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6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2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7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30"/>
                </a:lnTo>
                <a:lnTo>
                  <a:pt x="22" y="29"/>
                </a:lnTo>
                <a:lnTo>
                  <a:pt x="22" y="29"/>
                </a:lnTo>
                <a:lnTo>
                  <a:pt x="21" y="28"/>
                </a:lnTo>
                <a:lnTo>
                  <a:pt x="21" y="28"/>
                </a:lnTo>
                <a:lnTo>
                  <a:pt x="20" y="28"/>
                </a:lnTo>
                <a:lnTo>
                  <a:pt x="20" y="28"/>
                </a:lnTo>
                <a:lnTo>
                  <a:pt x="21" y="27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7" y="27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4" y="27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1"/>
                </a:lnTo>
                <a:lnTo>
                  <a:pt x="10" y="31"/>
                </a:lnTo>
                <a:lnTo>
                  <a:pt x="11" y="30"/>
                </a:lnTo>
                <a:lnTo>
                  <a:pt x="11" y="30"/>
                </a:lnTo>
                <a:lnTo>
                  <a:pt x="10" y="30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9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7"/>
                </a:lnTo>
                <a:lnTo>
                  <a:pt x="7" y="27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6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3" y="27"/>
                </a:lnTo>
                <a:lnTo>
                  <a:pt x="1" y="27"/>
                </a:lnTo>
                <a:lnTo>
                  <a:pt x="1" y="27"/>
                </a:lnTo>
                <a:lnTo>
                  <a:pt x="1" y="28"/>
                </a:lnTo>
                <a:lnTo>
                  <a:pt x="1" y="28"/>
                </a:lnTo>
                <a:lnTo>
                  <a:pt x="1" y="28"/>
                </a:lnTo>
                <a:lnTo>
                  <a:pt x="2" y="29"/>
                </a:lnTo>
                <a:lnTo>
                  <a:pt x="2" y="29"/>
                </a:lnTo>
                <a:lnTo>
                  <a:pt x="2" y="30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6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9" y="40"/>
                </a:lnTo>
                <a:lnTo>
                  <a:pt x="18" y="41"/>
                </a:lnTo>
                <a:lnTo>
                  <a:pt x="18" y="41"/>
                </a:lnTo>
                <a:lnTo>
                  <a:pt x="19" y="41"/>
                </a:lnTo>
                <a:lnTo>
                  <a:pt x="19" y="41"/>
                </a:lnTo>
                <a:lnTo>
                  <a:pt x="20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8" y="37"/>
                </a:lnTo>
                <a:lnTo>
                  <a:pt x="29" y="37"/>
                </a:lnTo>
                <a:lnTo>
                  <a:pt x="29" y="37"/>
                </a:lnTo>
                <a:lnTo>
                  <a:pt x="30" y="37"/>
                </a:lnTo>
                <a:lnTo>
                  <a:pt x="30" y="37"/>
                </a:lnTo>
                <a:lnTo>
                  <a:pt x="32" y="37"/>
                </a:lnTo>
                <a:lnTo>
                  <a:pt x="32" y="37"/>
                </a:lnTo>
                <a:lnTo>
                  <a:pt x="33" y="37"/>
                </a:lnTo>
                <a:lnTo>
                  <a:pt x="33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7" y="36"/>
                </a:lnTo>
                <a:lnTo>
                  <a:pt x="38" y="36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40" y="35"/>
                </a:lnTo>
                <a:lnTo>
                  <a:pt x="40" y="35"/>
                </a:lnTo>
                <a:lnTo>
                  <a:pt x="40" y="36"/>
                </a:lnTo>
                <a:lnTo>
                  <a:pt x="40" y="36"/>
                </a:lnTo>
                <a:lnTo>
                  <a:pt x="40" y="36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0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8" y="45"/>
                </a:lnTo>
                <a:lnTo>
                  <a:pt x="58" y="45"/>
                </a:lnTo>
                <a:lnTo>
                  <a:pt x="59" y="45"/>
                </a:lnTo>
                <a:lnTo>
                  <a:pt x="59" y="45"/>
                </a:lnTo>
                <a:lnTo>
                  <a:pt x="60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3" y="46"/>
                </a:lnTo>
                <a:lnTo>
                  <a:pt x="64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7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0" y="44"/>
                </a:lnTo>
                <a:lnTo>
                  <a:pt x="81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3" y="43"/>
                </a:lnTo>
                <a:lnTo>
                  <a:pt x="83" y="43"/>
                </a:lnTo>
                <a:lnTo>
                  <a:pt x="84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8" y="44"/>
                </a:lnTo>
                <a:lnTo>
                  <a:pt x="89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6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2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6" y="40"/>
                </a:lnTo>
                <a:lnTo>
                  <a:pt x="98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48" name="Freeform 1612">
            <a:extLst>
              <a:ext uri="{FF2B5EF4-FFF2-40B4-BE49-F238E27FC236}">
                <a16:creationId xmlns:a16="http://schemas.microsoft.com/office/drawing/2014/main" id="{C09120D1-89F7-419E-B805-FC4D71A495BB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2" y="37"/>
                </a:lnTo>
                <a:lnTo>
                  <a:pt x="102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4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3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6"/>
                </a:lnTo>
                <a:lnTo>
                  <a:pt x="107" y="26"/>
                </a:lnTo>
                <a:lnTo>
                  <a:pt x="106" y="25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5" y="23"/>
                </a:lnTo>
                <a:lnTo>
                  <a:pt x="106" y="23"/>
                </a:lnTo>
                <a:lnTo>
                  <a:pt x="106" y="23"/>
                </a:lnTo>
                <a:lnTo>
                  <a:pt x="106" y="23"/>
                </a:lnTo>
                <a:lnTo>
                  <a:pt x="107" y="24"/>
                </a:lnTo>
                <a:lnTo>
                  <a:pt x="107" y="24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0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3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1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20"/>
                </a:lnTo>
                <a:lnTo>
                  <a:pt x="113" y="19"/>
                </a:lnTo>
                <a:lnTo>
                  <a:pt x="113" y="19"/>
                </a:lnTo>
                <a:lnTo>
                  <a:pt x="114" y="18"/>
                </a:lnTo>
                <a:lnTo>
                  <a:pt x="114" y="18"/>
                </a:lnTo>
                <a:lnTo>
                  <a:pt x="114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0" y="9"/>
                </a:lnTo>
                <a:lnTo>
                  <a:pt x="110" y="9"/>
                </a:lnTo>
                <a:lnTo>
                  <a:pt x="111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1" y="7"/>
                </a:lnTo>
                <a:lnTo>
                  <a:pt x="110" y="7"/>
                </a:lnTo>
                <a:lnTo>
                  <a:pt x="110" y="7"/>
                </a:lnTo>
                <a:lnTo>
                  <a:pt x="110" y="6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4" y="4"/>
                </a:lnTo>
                <a:lnTo>
                  <a:pt x="103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2" y="5"/>
                </a:lnTo>
                <a:lnTo>
                  <a:pt x="101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3" y="3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6" y="1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3" y="0"/>
                </a:lnTo>
                <a:lnTo>
                  <a:pt x="82" y="0"/>
                </a:lnTo>
                <a:lnTo>
                  <a:pt x="82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3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9" y="5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4" y="7"/>
                </a:lnTo>
                <a:lnTo>
                  <a:pt x="73" y="8"/>
                </a:lnTo>
                <a:lnTo>
                  <a:pt x="73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8" y="7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8" y="6"/>
                </a:lnTo>
                <a:lnTo>
                  <a:pt x="67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6"/>
                </a:lnTo>
                <a:lnTo>
                  <a:pt x="64" y="6"/>
                </a:lnTo>
                <a:lnTo>
                  <a:pt x="64" y="7"/>
                </a:lnTo>
                <a:lnTo>
                  <a:pt x="64" y="7"/>
                </a:lnTo>
                <a:lnTo>
                  <a:pt x="64" y="7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3" y="9"/>
                </a:lnTo>
                <a:lnTo>
                  <a:pt x="63" y="9"/>
                </a:lnTo>
                <a:lnTo>
                  <a:pt x="62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59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9" y="16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1" y="20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2" y="21"/>
                </a:lnTo>
                <a:lnTo>
                  <a:pt x="51" y="23"/>
                </a:lnTo>
                <a:lnTo>
                  <a:pt x="51" y="23"/>
                </a:lnTo>
                <a:lnTo>
                  <a:pt x="51" y="24"/>
                </a:lnTo>
                <a:lnTo>
                  <a:pt x="51" y="24"/>
                </a:lnTo>
                <a:lnTo>
                  <a:pt x="52" y="24"/>
                </a:lnTo>
                <a:lnTo>
                  <a:pt x="52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5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3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6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2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7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30"/>
                </a:lnTo>
                <a:lnTo>
                  <a:pt x="22" y="29"/>
                </a:lnTo>
                <a:lnTo>
                  <a:pt x="22" y="29"/>
                </a:lnTo>
                <a:lnTo>
                  <a:pt x="21" y="28"/>
                </a:lnTo>
                <a:lnTo>
                  <a:pt x="21" y="28"/>
                </a:lnTo>
                <a:lnTo>
                  <a:pt x="20" y="28"/>
                </a:lnTo>
                <a:lnTo>
                  <a:pt x="20" y="28"/>
                </a:lnTo>
                <a:lnTo>
                  <a:pt x="21" y="27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7" y="27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4" y="27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1"/>
                </a:lnTo>
                <a:lnTo>
                  <a:pt x="10" y="31"/>
                </a:lnTo>
                <a:lnTo>
                  <a:pt x="11" y="30"/>
                </a:lnTo>
                <a:lnTo>
                  <a:pt x="11" y="30"/>
                </a:lnTo>
                <a:lnTo>
                  <a:pt x="10" y="30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9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7"/>
                </a:lnTo>
                <a:lnTo>
                  <a:pt x="7" y="27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6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3" y="27"/>
                </a:lnTo>
                <a:lnTo>
                  <a:pt x="1" y="27"/>
                </a:lnTo>
                <a:lnTo>
                  <a:pt x="1" y="27"/>
                </a:lnTo>
                <a:lnTo>
                  <a:pt x="1" y="28"/>
                </a:lnTo>
                <a:lnTo>
                  <a:pt x="1" y="28"/>
                </a:lnTo>
                <a:lnTo>
                  <a:pt x="1" y="28"/>
                </a:lnTo>
                <a:lnTo>
                  <a:pt x="2" y="29"/>
                </a:lnTo>
                <a:lnTo>
                  <a:pt x="2" y="29"/>
                </a:lnTo>
                <a:lnTo>
                  <a:pt x="2" y="30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6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9" y="40"/>
                </a:lnTo>
                <a:lnTo>
                  <a:pt x="18" y="41"/>
                </a:lnTo>
                <a:lnTo>
                  <a:pt x="18" y="41"/>
                </a:lnTo>
                <a:lnTo>
                  <a:pt x="19" y="41"/>
                </a:lnTo>
                <a:lnTo>
                  <a:pt x="19" y="41"/>
                </a:lnTo>
                <a:lnTo>
                  <a:pt x="20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8" y="37"/>
                </a:lnTo>
                <a:lnTo>
                  <a:pt x="29" y="37"/>
                </a:lnTo>
                <a:lnTo>
                  <a:pt x="29" y="37"/>
                </a:lnTo>
                <a:lnTo>
                  <a:pt x="30" y="37"/>
                </a:lnTo>
                <a:lnTo>
                  <a:pt x="30" y="37"/>
                </a:lnTo>
                <a:lnTo>
                  <a:pt x="32" y="37"/>
                </a:lnTo>
                <a:lnTo>
                  <a:pt x="32" y="37"/>
                </a:lnTo>
                <a:lnTo>
                  <a:pt x="33" y="37"/>
                </a:lnTo>
                <a:lnTo>
                  <a:pt x="33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7" y="36"/>
                </a:lnTo>
                <a:lnTo>
                  <a:pt x="38" y="36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40" y="35"/>
                </a:lnTo>
                <a:lnTo>
                  <a:pt x="40" y="35"/>
                </a:lnTo>
                <a:lnTo>
                  <a:pt x="40" y="36"/>
                </a:lnTo>
                <a:lnTo>
                  <a:pt x="40" y="36"/>
                </a:lnTo>
                <a:lnTo>
                  <a:pt x="40" y="36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0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8" y="45"/>
                </a:lnTo>
                <a:lnTo>
                  <a:pt x="58" y="45"/>
                </a:lnTo>
                <a:lnTo>
                  <a:pt x="59" y="45"/>
                </a:lnTo>
                <a:lnTo>
                  <a:pt x="59" y="45"/>
                </a:lnTo>
                <a:lnTo>
                  <a:pt x="60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3" y="46"/>
                </a:lnTo>
                <a:lnTo>
                  <a:pt x="64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7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0" y="44"/>
                </a:lnTo>
                <a:lnTo>
                  <a:pt x="81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3" y="43"/>
                </a:lnTo>
                <a:lnTo>
                  <a:pt x="83" y="43"/>
                </a:lnTo>
                <a:lnTo>
                  <a:pt x="84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8" y="44"/>
                </a:lnTo>
                <a:lnTo>
                  <a:pt x="89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6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2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6" y="40"/>
                </a:lnTo>
                <a:lnTo>
                  <a:pt x="98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52" name="Group 1616">
          <a:extLst>
            <a:ext uri="{FF2B5EF4-FFF2-40B4-BE49-F238E27FC236}">
              <a16:creationId xmlns:a16="http://schemas.microsoft.com/office/drawing/2014/main" id="{369AD708-2064-47DB-AB14-0520A61C5CE1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56" y="794"/>
          <a:chExt cx="101" cy="46"/>
        </a:xfrm>
      </xdr:grpSpPr>
      <xdr:sp macro="" textlink="">
        <xdr:nvSpPr>
          <xdr:cNvPr id="67150" name="Freeform 1614">
            <a:extLst>
              <a:ext uri="{FF2B5EF4-FFF2-40B4-BE49-F238E27FC236}">
                <a16:creationId xmlns:a16="http://schemas.microsoft.com/office/drawing/2014/main" id="{3E66C1F9-8442-44C3-8F5C-AB39988284FC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8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100" y="26"/>
                </a:lnTo>
                <a:lnTo>
                  <a:pt x="100" y="26"/>
                </a:lnTo>
                <a:lnTo>
                  <a:pt x="99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3"/>
                </a:lnTo>
                <a:lnTo>
                  <a:pt x="97" y="23"/>
                </a:lnTo>
                <a:lnTo>
                  <a:pt x="97" y="22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6" y="22"/>
                </a:lnTo>
                <a:lnTo>
                  <a:pt x="95" y="21"/>
                </a:lnTo>
                <a:lnTo>
                  <a:pt x="95" y="21"/>
                </a:lnTo>
                <a:lnTo>
                  <a:pt x="94" y="21"/>
                </a:lnTo>
                <a:lnTo>
                  <a:pt x="94" y="21"/>
                </a:lnTo>
                <a:lnTo>
                  <a:pt x="93" y="21"/>
                </a:lnTo>
                <a:lnTo>
                  <a:pt x="93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1" y="20"/>
                </a:lnTo>
                <a:lnTo>
                  <a:pt x="90" y="20"/>
                </a:lnTo>
                <a:lnTo>
                  <a:pt x="90" y="20"/>
                </a:lnTo>
                <a:lnTo>
                  <a:pt x="90" y="20"/>
                </a:lnTo>
                <a:lnTo>
                  <a:pt x="90" y="19"/>
                </a:lnTo>
                <a:lnTo>
                  <a:pt x="90" y="19"/>
                </a:lnTo>
                <a:lnTo>
                  <a:pt x="90" y="19"/>
                </a:lnTo>
                <a:lnTo>
                  <a:pt x="89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8" y="20"/>
                </a:lnTo>
                <a:lnTo>
                  <a:pt x="88" y="20"/>
                </a:lnTo>
                <a:lnTo>
                  <a:pt x="87" y="20"/>
                </a:lnTo>
                <a:lnTo>
                  <a:pt x="87" y="20"/>
                </a:lnTo>
                <a:lnTo>
                  <a:pt x="86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4" y="16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3" y="15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5" y="12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3" y="12"/>
                </a:lnTo>
                <a:lnTo>
                  <a:pt x="72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3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5"/>
                </a:lnTo>
                <a:lnTo>
                  <a:pt x="73" y="15"/>
                </a:lnTo>
                <a:lnTo>
                  <a:pt x="73" y="16"/>
                </a:lnTo>
                <a:lnTo>
                  <a:pt x="73" y="16"/>
                </a:lnTo>
                <a:lnTo>
                  <a:pt x="72" y="16"/>
                </a:lnTo>
                <a:lnTo>
                  <a:pt x="72" y="16"/>
                </a:lnTo>
                <a:lnTo>
                  <a:pt x="71" y="16"/>
                </a:lnTo>
                <a:lnTo>
                  <a:pt x="71" y="16"/>
                </a:lnTo>
                <a:lnTo>
                  <a:pt x="71" y="16"/>
                </a:lnTo>
                <a:lnTo>
                  <a:pt x="70" y="17"/>
                </a:lnTo>
                <a:lnTo>
                  <a:pt x="70" y="17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3" y="13"/>
                </a:lnTo>
                <a:lnTo>
                  <a:pt x="63" y="13"/>
                </a:lnTo>
                <a:lnTo>
                  <a:pt x="63" y="13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1" y="8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59" y="9"/>
                </a:lnTo>
                <a:lnTo>
                  <a:pt x="59" y="9"/>
                </a:lnTo>
                <a:lnTo>
                  <a:pt x="59" y="9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1" y="5"/>
                </a:lnTo>
                <a:lnTo>
                  <a:pt x="50" y="5"/>
                </a:lnTo>
                <a:lnTo>
                  <a:pt x="50" y="5"/>
                </a:lnTo>
                <a:lnTo>
                  <a:pt x="49" y="5"/>
                </a:lnTo>
                <a:lnTo>
                  <a:pt x="49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3"/>
                </a:lnTo>
                <a:lnTo>
                  <a:pt x="48" y="3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1"/>
                </a:lnTo>
                <a:lnTo>
                  <a:pt x="46" y="2"/>
                </a:lnTo>
                <a:lnTo>
                  <a:pt x="46" y="2"/>
                </a:lnTo>
                <a:lnTo>
                  <a:pt x="45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5" y="1"/>
                </a:lnTo>
                <a:lnTo>
                  <a:pt x="35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5" y="3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3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9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1"/>
                </a:lnTo>
                <a:lnTo>
                  <a:pt x="14" y="12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6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5" y="20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7" y="27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1" y="32"/>
                </a:lnTo>
                <a:lnTo>
                  <a:pt x="11" y="32"/>
                </a:lnTo>
                <a:lnTo>
                  <a:pt x="11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5" y="34"/>
                </a:lnTo>
                <a:lnTo>
                  <a:pt x="15" y="34"/>
                </a:lnTo>
                <a:lnTo>
                  <a:pt x="16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7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29" y="44"/>
                </a:lnTo>
                <a:lnTo>
                  <a:pt x="30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6"/>
                </a:lnTo>
                <a:lnTo>
                  <a:pt x="35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9" y="45"/>
                </a:lnTo>
                <a:lnTo>
                  <a:pt x="39" y="45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1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7" y="39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8" y="38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5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4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7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4"/>
                </a:lnTo>
                <a:lnTo>
                  <a:pt x="72" y="45"/>
                </a:lnTo>
                <a:lnTo>
                  <a:pt x="72" y="45"/>
                </a:lnTo>
                <a:lnTo>
                  <a:pt x="73" y="45"/>
                </a:lnTo>
                <a:lnTo>
                  <a:pt x="73" y="45"/>
                </a:lnTo>
                <a:lnTo>
                  <a:pt x="73" y="45"/>
                </a:lnTo>
                <a:lnTo>
                  <a:pt x="73" y="44"/>
                </a:lnTo>
                <a:lnTo>
                  <a:pt x="73" y="44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51" name="Freeform 1615">
            <a:extLst>
              <a:ext uri="{FF2B5EF4-FFF2-40B4-BE49-F238E27FC236}">
                <a16:creationId xmlns:a16="http://schemas.microsoft.com/office/drawing/2014/main" id="{3F664CA6-160D-41CB-94DE-579D5D8DCE10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8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100" y="26"/>
                </a:lnTo>
                <a:lnTo>
                  <a:pt x="100" y="26"/>
                </a:lnTo>
                <a:lnTo>
                  <a:pt x="99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3"/>
                </a:lnTo>
                <a:lnTo>
                  <a:pt x="97" y="23"/>
                </a:lnTo>
                <a:lnTo>
                  <a:pt x="97" y="22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6" y="22"/>
                </a:lnTo>
                <a:lnTo>
                  <a:pt x="95" y="21"/>
                </a:lnTo>
                <a:lnTo>
                  <a:pt x="95" y="21"/>
                </a:lnTo>
                <a:lnTo>
                  <a:pt x="94" y="21"/>
                </a:lnTo>
                <a:lnTo>
                  <a:pt x="94" y="21"/>
                </a:lnTo>
                <a:lnTo>
                  <a:pt x="93" y="21"/>
                </a:lnTo>
                <a:lnTo>
                  <a:pt x="93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1" y="20"/>
                </a:lnTo>
                <a:lnTo>
                  <a:pt x="90" y="20"/>
                </a:lnTo>
                <a:lnTo>
                  <a:pt x="90" y="20"/>
                </a:lnTo>
                <a:lnTo>
                  <a:pt x="90" y="20"/>
                </a:lnTo>
                <a:lnTo>
                  <a:pt x="90" y="19"/>
                </a:lnTo>
                <a:lnTo>
                  <a:pt x="90" y="19"/>
                </a:lnTo>
                <a:lnTo>
                  <a:pt x="90" y="19"/>
                </a:lnTo>
                <a:lnTo>
                  <a:pt x="89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8" y="20"/>
                </a:lnTo>
                <a:lnTo>
                  <a:pt x="88" y="20"/>
                </a:lnTo>
                <a:lnTo>
                  <a:pt x="87" y="20"/>
                </a:lnTo>
                <a:lnTo>
                  <a:pt x="87" y="20"/>
                </a:lnTo>
                <a:lnTo>
                  <a:pt x="86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4" y="16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3" y="15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5" y="12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3" y="12"/>
                </a:lnTo>
                <a:lnTo>
                  <a:pt x="72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3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5"/>
                </a:lnTo>
                <a:lnTo>
                  <a:pt x="73" y="15"/>
                </a:lnTo>
                <a:lnTo>
                  <a:pt x="73" y="16"/>
                </a:lnTo>
                <a:lnTo>
                  <a:pt x="73" y="16"/>
                </a:lnTo>
                <a:lnTo>
                  <a:pt x="72" y="16"/>
                </a:lnTo>
                <a:lnTo>
                  <a:pt x="72" y="16"/>
                </a:lnTo>
                <a:lnTo>
                  <a:pt x="71" y="16"/>
                </a:lnTo>
                <a:lnTo>
                  <a:pt x="71" y="16"/>
                </a:lnTo>
                <a:lnTo>
                  <a:pt x="71" y="16"/>
                </a:lnTo>
                <a:lnTo>
                  <a:pt x="70" y="17"/>
                </a:lnTo>
                <a:lnTo>
                  <a:pt x="70" y="17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3" y="13"/>
                </a:lnTo>
                <a:lnTo>
                  <a:pt x="63" y="13"/>
                </a:lnTo>
                <a:lnTo>
                  <a:pt x="63" y="13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1" y="8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59" y="9"/>
                </a:lnTo>
                <a:lnTo>
                  <a:pt x="59" y="9"/>
                </a:lnTo>
                <a:lnTo>
                  <a:pt x="59" y="9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1" y="5"/>
                </a:lnTo>
                <a:lnTo>
                  <a:pt x="50" y="5"/>
                </a:lnTo>
                <a:lnTo>
                  <a:pt x="50" y="5"/>
                </a:lnTo>
                <a:lnTo>
                  <a:pt x="49" y="5"/>
                </a:lnTo>
                <a:lnTo>
                  <a:pt x="49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3"/>
                </a:lnTo>
                <a:lnTo>
                  <a:pt x="48" y="3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1"/>
                </a:lnTo>
                <a:lnTo>
                  <a:pt x="46" y="2"/>
                </a:lnTo>
                <a:lnTo>
                  <a:pt x="46" y="2"/>
                </a:lnTo>
                <a:lnTo>
                  <a:pt x="45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5" y="1"/>
                </a:lnTo>
                <a:lnTo>
                  <a:pt x="35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5" y="3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3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9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1"/>
                </a:lnTo>
                <a:lnTo>
                  <a:pt x="14" y="12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6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5" y="20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7" y="27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1" y="32"/>
                </a:lnTo>
                <a:lnTo>
                  <a:pt x="11" y="32"/>
                </a:lnTo>
                <a:lnTo>
                  <a:pt x="11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5" y="34"/>
                </a:lnTo>
                <a:lnTo>
                  <a:pt x="15" y="34"/>
                </a:lnTo>
                <a:lnTo>
                  <a:pt x="16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7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29" y="44"/>
                </a:lnTo>
                <a:lnTo>
                  <a:pt x="30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6"/>
                </a:lnTo>
                <a:lnTo>
                  <a:pt x="35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9" y="45"/>
                </a:lnTo>
                <a:lnTo>
                  <a:pt x="39" y="45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1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7" y="39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8" y="38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5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4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7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4"/>
                </a:lnTo>
                <a:lnTo>
                  <a:pt x="72" y="45"/>
                </a:lnTo>
                <a:lnTo>
                  <a:pt x="72" y="45"/>
                </a:lnTo>
                <a:lnTo>
                  <a:pt x="73" y="45"/>
                </a:lnTo>
                <a:lnTo>
                  <a:pt x="73" y="45"/>
                </a:lnTo>
                <a:lnTo>
                  <a:pt x="73" y="45"/>
                </a:lnTo>
                <a:lnTo>
                  <a:pt x="73" y="44"/>
                </a:lnTo>
                <a:lnTo>
                  <a:pt x="73" y="44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82" name="Group 1646">
          <a:extLst>
            <a:ext uri="{FF2B5EF4-FFF2-40B4-BE49-F238E27FC236}">
              <a16:creationId xmlns:a16="http://schemas.microsoft.com/office/drawing/2014/main" id="{F17F9FCE-D592-4D16-A44C-FD0858BBF020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8" y="665"/>
          <a:chExt cx="108" cy="45"/>
        </a:xfrm>
      </xdr:grpSpPr>
      <xdr:sp macro="" textlink="">
        <xdr:nvSpPr>
          <xdr:cNvPr id="67180" name="Freeform 1644">
            <a:extLst>
              <a:ext uri="{FF2B5EF4-FFF2-40B4-BE49-F238E27FC236}">
                <a16:creationId xmlns:a16="http://schemas.microsoft.com/office/drawing/2014/main" id="{DD4AA40F-D3B9-4985-B356-F24B2A01DE33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2"/>
                </a:lnTo>
                <a:lnTo>
                  <a:pt x="98" y="12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8"/>
                </a:lnTo>
                <a:lnTo>
                  <a:pt x="101" y="19"/>
                </a:lnTo>
                <a:lnTo>
                  <a:pt x="101" y="19"/>
                </a:lnTo>
                <a:lnTo>
                  <a:pt x="101" y="19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2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9"/>
                </a:lnTo>
                <a:lnTo>
                  <a:pt x="106" y="29"/>
                </a:lnTo>
                <a:lnTo>
                  <a:pt x="107" y="29"/>
                </a:lnTo>
                <a:lnTo>
                  <a:pt x="107" y="29"/>
                </a:lnTo>
                <a:lnTo>
                  <a:pt x="107" y="30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6" y="36"/>
                </a:lnTo>
                <a:lnTo>
                  <a:pt x="105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5" y="42"/>
                </a:lnTo>
                <a:lnTo>
                  <a:pt x="94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70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8" y="36"/>
                </a:lnTo>
                <a:lnTo>
                  <a:pt x="67" y="36"/>
                </a:lnTo>
                <a:lnTo>
                  <a:pt x="67" y="36"/>
                </a:lnTo>
                <a:lnTo>
                  <a:pt x="66" y="36"/>
                </a:lnTo>
                <a:lnTo>
                  <a:pt x="66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1" y="34"/>
                </a:lnTo>
                <a:lnTo>
                  <a:pt x="60" y="33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4" y="33"/>
                </a:lnTo>
                <a:lnTo>
                  <a:pt x="52" y="34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2"/>
                </a:lnTo>
                <a:lnTo>
                  <a:pt x="43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2" y="32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3" y="32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30" y="31"/>
                </a:lnTo>
                <a:lnTo>
                  <a:pt x="29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6" y="32"/>
                </a:lnTo>
                <a:lnTo>
                  <a:pt x="25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1" y="31"/>
                </a:lnTo>
                <a:lnTo>
                  <a:pt x="20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5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8" y="33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3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29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0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6" y="20"/>
                </a:lnTo>
                <a:lnTo>
                  <a:pt x="7" y="19"/>
                </a:lnTo>
                <a:lnTo>
                  <a:pt x="7" y="19"/>
                </a:lnTo>
                <a:lnTo>
                  <a:pt x="7" y="17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4" y="8"/>
                </a:lnTo>
                <a:lnTo>
                  <a:pt x="24" y="8"/>
                </a:lnTo>
                <a:lnTo>
                  <a:pt x="25" y="9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0" y="17"/>
                </a:lnTo>
                <a:lnTo>
                  <a:pt x="50" y="17"/>
                </a:lnTo>
                <a:lnTo>
                  <a:pt x="51" y="16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1" y="8"/>
                </a:lnTo>
                <a:lnTo>
                  <a:pt x="50" y="7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6" y="2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0"/>
                </a:lnTo>
                <a:lnTo>
                  <a:pt x="63" y="1"/>
                </a:lnTo>
                <a:lnTo>
                  <a:pt x="63" y="1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7" y="2"/>
                </a:lnTo>
                <a:lnTo>
                  <a:pt x="68" y="2"/>
                </a:lnTo>
                <a:lnTo>
                  <a:pt x="68" y="2"/>
                </a:lnTo>
                <a:lnTo>
                  <a:pt x="69" y="2"/>
                </a:lnTo>
                <a:lnTo>
                  <a:pt x="69" y="2"/>
                </a:lnTo>
                <a:lnTo>
                  <a:pt x="69" y="3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1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8" y="7"/>
                </a:lnTo>
                <a:lnTo>
                  <a:pt x="78" y="7"/>
                </a:lnTo>
                <a:lnTo>
                  <a:pt x="79" y="8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81" name="Freeform 1645">
            <a:extLst>
              <a:ext uri="{FF2B5EF4-FFF2-40B4-BE49-F238E27FC236}">
                <a16:creationId xmlns:a16="http://schemas.microsoft.com/office/drawing/2014/main" id="{C225BBED-3CC1-498C-BF2C-FE6C23E830AA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2"/>
                </a:lnTo>
                <a:lnTo>
                  <a:pt x="98" y="12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8"/>
                </a:lnTo>
                <a:lnTo>
                  <a:pt x="101" y="19"/>
                </a:lnTo>
                <a:lnTo>
                  <a:pt x="101" y="19"/>
                </a:lnTo>
                <a:lnTo>
                  <a:pt x="101" y="19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2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9"/>
                </a:lnTo>
                <a:lnTo>
                  <a:pt x="106" y="29"/>
                </a:lnTo>
                <a:lnTo>
                  <a:pt x="107" y="29"/>
                </a:lnTo>
                <a:lnTo>
                  <a:pt x="107" y="29"/>
                </a:lnTo>
                <a:lnTo>
                  <a:pt x="107" y="30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6" y="36"/>
                </a:lnTo>
                <a:lnTo>
                  <a:pt x="105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5" y="42"/>
                </a:lnTo>
                <a:lnTo>
                  <a:pt x="94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70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8" y="36"/>
                </a:lnTo>
                <a:lnTo>
                  <a:pt x="67" y="36"/>
                </a:lnTo>
                <a:lnTo>
                  <a:pt x="67" y="36"/>
                </a:lnTo>
                <a:lnTo>
                  <a:pt x="66" y="36"/>
                </a:lnTo>
                <a:lnTo>
                  <a:pt x="66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1" y="34"/>
                </a:lnTo>
                <a:lnTo>
                  <a:pt x="60" y="33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4" y="33"/>
                </a:lnTo>
                <a:lnTo>
                  <a:pt x="52" y="34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2"/>
                </a:lnTo>
                <a:lnTo>
                  <a:pt x="43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2" y="32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3" y="32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30" y="31"/>
                </a:lnTo>
                <a:lnTo>
                  <a:pt x="29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6" y="32"/>
                </a:lnTo>
                <a:lnTo>
                  <a:pt x="25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1" y="31"/>
                </a:lnTo>
                <a:lnTo>
                  <a:pt x="20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5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8" y="33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3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29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0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6" y="20"/>
                </a:lnTo>
                <a:lnTo>
                  <a:pt x="7" y="19"/>
                </a:lnTo>
                <a:lnTo>
                  <a:pt x="7" y="19"/>
                </a:lnTo>
                <a:lnTo>
                  <a:pt x="7" y="17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4" y="8"/>
                </a:lnTo>
                <a:lnTo>
                  <a:pt x="24" y="8"/>
                </a:lnTo>
                <a:lnTo>
                  <a:pt x="25" y="9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0" y="17"/>
                </a:lnTo>
                <a:lnTo>
                  <a:pt x="50" y="17"/>
                </a:lnTo>
                <a:lnTo>
                  <a:pt x="51" y="16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1" y="8"/>
                </a:lnTo>
                <a:lnTo>
                  <a:pt x="50" y="7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6" y="2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0"/>
                </a:lnTo>
                <a:lnTo>
                  <a:pt x="63" y="1"/>
                </a:lnTo>
                <a:lnTo>
                  <a:pt x="63" y="1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7" y="2"/>
                </a:lnTo>
                <a:lnTo>
                  <a:pt x="68" y="2"/>
                </a:lnTo>
                <a:lnTo>
                  <a:pt x="68" y="2"/>
                </a:lnTo>
                <a:lnTo>
                  <a:pt x="69" y="2"/>
                </a:lnTo>
                <a:lnTo>
                  <a:pt x="69" y="2"/>
                </a:lnTo>
                <a:lnTo>
                  <a:pt x="69" y="3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1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8" y="7"/>
                </a:lnTo>
                <a:lnTo>
                  <a:pt x="78" y="7"/>
                </a:lnTo>
                <a:lnTo>
                  <a:pt x="79" y="8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85" name="Group 1649">
          <a:extLst>
            <a:ext uri="{FF2B5EF4-FFF2-40B4-BE49-F238E27FC236}">
              <a16:creationId xmlns:a16="http://schemas.microsoft.com/office/drawing/2014/main" id="{D6E64DE5-9870-4628-A6D0-C4B0BFE17214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72" y="842"/>
          <a:chExt cx="53" cy="55"/>
        </a:xfrm>
      </xdr:grpSpPr>
      <xdr:sp macro="" textlink="">
        <xdr:nvSpPr>
          <xdr:cNvPr id="67183" name="Freeform 1647">
            <a:extLst>
              <a:ext uri="{FF2B5EF4-FFF2-40B4-BE49-F238E27FC236}">
                <a16:creationId xmlns:a16="http://schemas.microsoft.com/office/drawing/2014/main" id="{714DBF13-8FC5-4C6C-B77B-AF0D8D877263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49" y="36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2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8" y="38"/>
                </a:lnTo>
                <a:lnTo>
                  <a:pt x="47" y="37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3" y="37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39" y="38"/>
                </a:lnTo>
                <a:lnTo>
                  <a:pt x="39" y="38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6"/>
                </a:lnTo>
                <a:lnTo>
                  <a:pt x="39" y="36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8" y="36"/>
                </a:lnTo>
                <a:lnTo>
                  <a:pt x="36" y="36"/>
                </a:lnTo>
                <a:lnTo>
                  <a:pt x="36" y="36"/>
                </a:lnTo>
                <a:lnTo>
                  <a:pt x="36" y="36"/>
                </a:lnTo>
                <a:lnTo>
                  <a:pt x="35" y="37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2" y="46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1" y="49"/>
                </a:lnTo>
                <a:lnTo>
                  <a:pt x="30" y="50"/>
                </a:lnTo>
                <a:lnTo>
                  <a:pt x="30" y="50"/>
                </a:lnTo>
                <a:lnTo>
                  <a:pt x="29" y="50"/>
                </a:lnTo>
                <a:lnTo>
                  <a:pt x="29" y="50"/>
                </a:lnTo>
                <a:lnTo>
                  <a:pt x="28" y="51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9" y="53"/>
                </a:lnTo>
                <a:lnTo>
                  <a:pt x="28" y="53"/>
                </a:lnTo>
                <a:lnTo>
                  <a:pt x="28" y="53"/>
                </a:lnTo>
                <a:lnTo>
                  <a:pt x="28" y="54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5" y="54"/>
                </a:lnTo>
                <a:lnTo>
                  <a:pt x="24" y="55"/>
                </a:lnTo>
                <a:lnTo>
                  <a:pt x="24" y="55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50"/>
                </a:lnTo>
                <a:lnTo>
                  <a:pt x="23" y="50"/>
                </a:lnTo>
                <a:lnTo>
                  <a:pt x="23" y="49"/>
                </a:lnTo>
                <a:lnTo>
                  <a:pt x="23" y="49"/>
                </a:lnTo>
                <a:lnTo>
                  <a:pt x="23" y="48"/>
                </a:lnTo>
                <a:lnTo>
                  <a:pt x="23" y="48"/>
                </a:lnTo>
                <a:lnTo>
                  <a:pt x="23" y="47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2" y="45"/>
                </a:lnTo>
                <a:lnTo>
                  <a:pt x="22" y="45"/>
                </a:lnTo>
                <a:lnTo>
                  <a:pt x="22" y="44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2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5" y="37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1"/>
                </a:lnTo>
                <a:lnTo>
                  <a:pt x="23" y="30"/>
                </a:lnTo>
                <a:lnTo>
                  <a:pt x="23" y="30"/>
                </a:lnTo>
                <a:lnTo>
                  <a:pt x="23" y="29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1" y="27"/>
                </a:lnTo>
                <a:lnTo>
                  <a:pt x="21" y="27"/>
                </a:lnTo>
                <a:lnTo>
                  <a:pt x="20" y="26"/>
                </a:lnTo>
                <a:lnTo>
                  <a:pt x="20" y="26"/>
                </a:lnTo>
                <a:lnTo>
                  <a:pt x="20" y="26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8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8" y="2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0" y="2"/>
                </a:lnTo>
                <a:lnTo>
                  <a:pt x="11" y="0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7"/>
                </a:lnTo>
                <a:lnTo>
                  <a:pt x="28" y="8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6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0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10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0"/>
                </a:lnTo>
                <a:lnTo>
                  <a:pt x="39" y="11"/>
                </a:lnTo>
                <a:lnTo>
                  <a:pt x="39" y="11"/>
                </a:lnTo>
                <a:lnTo>
                  <a:pt x="40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39" y="12"/>
                </a:lnTo>
                <a:lnTo>
                  <a:pt x="40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8"/>
                </a:lnTo>
                <a:lnTo>
                  <a:pt x="38" y="18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40" y="19"/>
                </a:lnTo>
                <a:lnTo>
                  <a:pt x="40" y="19"/>
                </a:lnTo>
                <a:lnTo>
                  <a:pt x="40" y="19"/>
                </a:lnTo>
                <a:lnTo>
                  <a:pt x="41" y="20"/>
                </a:lnTo>
                <a:lnTo>
                  <a:pt x="41" y="20"/>
                </a:lnTo>
                <a:lnTo>
                  <a:pt x="42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4" y="20"/>
                </a:lnTo>
                <a:lnTo>
                  <a:pt x="45" y="22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6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84" name="Freeform 1648">
            <a:extLst>
              <a:ext uri="{FF2B5EF4-FFF2-40B4-BE49-F238E27FC236}">
                <a16:creationId xmlns:a16="http://schemas.microsoft.com/office/drawing/2014/main" id="{845B2AB5-B053-4D3A-82B5-C44A8AF4ACE9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49" y="36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2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8" y="38"/>
                </a:lnTo>
                <a:lnTo>
                  <a:pt x="47" y="37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3" y="37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39" y="38"/>
                </a:lnTo>
                <a:lnTo>
                  <a:pt x="39" y="38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6"/>
                </a:lnTo>
                <a:lnTo>
                  <a:pt x="39" y="36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8" y="36"/>
                </a:lnTo>
                <a:lnTo>
                  <a:pt x="36" y="36"/>
                </a:lnTo>
                <a:lnTo>
                  <a:pt x="36" y="36"/>
                </a:lnTo>
                <a:lnTo>
                  <a:pt x="36" y="36"/>
                </a:lnTo>
                <a:lnTo>
                  <a:pt x="35" y="37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2" y="46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1" y="49"/>
                </a:lnTo>
                <a:lnTo>
                  <a:pt x="30" y="50"/>
                </a:lnTo>
                <a:lnTo>
                  <a:pt x="30" y="50"/>
                </a:lnTo>
                <a:lnTo>
                  <a:pt x="29" y="50"/>
                </a:lnTo>
                <a:lnTo>
                  <a:pt x="29" y="50"/>
                </a:lnTo>
                <a:lnTo>
                  <a:pt x="28" y="51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9" y="53"/>
                </a:lnTo>
                <a:lnTo>
                  <a:pt x="28" y="53"/>
                </a:lnTo>
                <a:lnTo>
                  <a:pt x="28" y="53"/>
                </a:lnTo>
                <a:lnTo>
                  <a:pt x="28" y="54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5" y="54"/>
                </a:lnTo>
                <a:lnTo>
                  <a:pt x="24" y="55"/>
                </a:lnTo>
                <a:lnTo>
                  <a:pt x="24" y="55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50"/>
                </a:lnTo>
                <a:lnTo>
                  <a:pt x="23" y="50"/>
                </a:lnTo>
                <a:lnTo>
                  <a:pt x="23" y="49"/>
                </a:lnTo>
                <a:lnTo>
                  <a:pt x="23" y="49"/>
                </a:lnTo>
                <a:lnTo>
                  <a:pt x="23" y="48"/>
                </a:lnTo>
                <a:lnTo>
                  <a:pt x="23" y="48"/>
                </a:lnTo>
                <a:lnTo>
                  <a:pt x="23" y="47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2" y="45"/>
                </a:lnTo>
                <a:lnTo>
                  <a:pt x="22" y="45"/>
                </a:lnTo>
                <a:lnTo>
                  <a:pt x="22" y="44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2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5" y="37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1"/>
                </a:lnTo>
                <a:lnTo>
                  <a:pt x="23" y="30"/>
                </a:lnTo>
                <a:lnTo>
                  <a:pt x="23" y="30"/>
                </a:lnTo>
                <a:lnTo>
                  <a:pt x="23" y="29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1" y="27"/>
                </a:lnTo>
                <a:lnTo>
                  <a:pt x="21" y="27"/>
                </a:lnTo>
                <a:lnTo>
                  <a:pt x="20" y="26"/>
                </a:lnTo>
                <a:lnTo>
                  <a:pt x="20" y="26"/>
                </a:lnTo>
                <a:lnTo>
                  <a:pt x="20" y="26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8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8" y="2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0" y="2"/>
                </a:lnTo>
                <a:lnTo>
                  <a:pt x="11" y="0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7"/>
                </a:lnTo>
                <a:lnTo>
                  <a:pt x="28" y="8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6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0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10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0"/>
                </a:lnTo>
                <a:lnTo>
                  <a:pt x="39" y="11"/>
                </a:lnTo>
                <a:lnTo>
                  <a:pt x="39" y="11"/>
                </a:lnTo>
                <a:lnTo>
                  <a:pt x="40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39" y="12"/>
                </a:lnTo>
                <a:lnTo>
                  <a:pt x="40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8"/>
                </a:lnTo>
                <a:lnTo>
                  <a:pt x="38" y="18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40" y="19"/>
                </a:lnTo>
                <a:lnTo>
                  <a:pt x="40" y="19"/>
                </a:lnTo>
                <a:lnTo>
                  <a:pt x="40" y="19"/>
                </a:lnTo>
                <a:lnTo>
                  <a:pt x="41" y="20"/>
                </a:lnTo>
                <a:lnTo>
                  <a:pt x="41" y="20"/>
                </a:lnTo>
                <a:lnTo>
                  <a:pt x="42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4" y="20"/>
                </a:lnTo>
                <a:lnTo>
                  <a:pt x="45" y="22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6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188" name="Group 1652">
          <a:extLst>
            <a:ext uri="{FF2B5EF4-FFF2-40B4-BE49-F238E27FC236}">
              <a16:creationId xmlns:a16="http://schemas.microsoft.com/office/drawing/2014/main" id="{2878B899-A45D-4C08-9B93-95DC5BE8D9F9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912" y="902"/>
          <a:chExt cx="56" cy="48"/>
        </a:xfrm>
      </xdr:grpSpPr>
      <xdr:sp macro="" textlink="">
        <xdr:nvSpPr>
          <xdr:cNvPr id="67186" name="Freeform 1650">
            <a:extLst>
              <a:ext uri="{FF2B5EF4-FFF2-40B4-BE49-F238E27FC236}">
                <a16:creationId xmlns:a16="http://schemas.microsoft.com/office/drawing/2014/main" id="{60938B8E-C368-485F-BD0C-359FFC9C3BAC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8" y="44"/>
                </a:lnTo>
                <a:lnTo>
                  <a:pt x="28" y="44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87" name="Freeform 1651">
            <a:extLst>
              <a:ext uri="{FF2B5EF4-FFF2-40B4-BE49-F238E27FC236}">
                <a16:creationId xmlns:a16="http://schemas.microsoft.com/office/drawing/2014/main" id="{A19BE7DC-8A6A-4197-97F6-AB7002E710DF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8" y="44"/>
                </a:lnTo>
                <a:lnTo>
                  <a:pt x="28" y="44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91" name="Group 1655">
          <a:extLst>
            <a:ext uri="{FF2B5EF4-FFF2-40B4-BE49-F238E27FC236}">
              <a16:creationId xmlns:a16="http://schemas.microsoft.com/office/drawing/2014/main" id="{8DFB5EEA-A142-4691-9F80-B4DC5E7164A4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78" y="846"/>
          <a:chExt cx="140" cy="85"/>
        </a:xfrm>
      </xdr:grpSpPr>
      <xdr:sp macro="" textlink="">
        <xdr:nvSpPr>
          <xdr:cNvPr id="67189" name="Freeform 1653">
            <a:extLst>
              <a:ext uri="{FF2B5EF4-FFF2-40B4-BE49-F238E27FC236}">
                <a16:creationId xmlns:a16="http://schemas.microsoft.com/office/drawing/2014/main" id="{FAAE4788-F799-480A-9D01-676CDEF8E6C5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5" y="0"/>
                </a:lnTo>
                <a:lnTo>
                  <a:pt x="95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8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100" y="1"/>
                </a:lnTo>
                <a:lnTo>
                  <a:pt x="100" y="1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1" y="2"/>
                </a:lnTo>
                <a:lnTo>
                  <a:pt x="101" y="2"/>
                </a:lnTo>
                <a:lnTo>
                  <a:pt x="101" y="3"/>
                </a:lnTo>
                <a:lnTo>
                  <a:pt x="101" y="3"/>
                </a:lnTo>
                <a:lnTo>
                  <a:pt x="101" y="3"/>
                </a:lnTo>
                <a:lnTo>
                  <a:pt x="101" y="4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3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5" y="11"/>
                </a:lnTo>
                <a:lnTo>
                  <a:pt x="105" y="11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7" y="14"/>
                </a:lnTo>
                <a:lnTo>
                  <a:pt x="107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5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0" y="17"/>
                </a:lnTo>
                <a:lnTo>
                  <a:pt x="110" y="17"/>
                </a:lnTo>
                <a:lnTo>
                  <a:pt x="111" y="18"/>
                </a:lnTo>
                <a:lnTo>
                  <a:pt x="111" y="18"/>
                </a:lnTo>
                <a:lnTo>
                  <a:pt x="112" y="19"/>
                </a:lnTo>
                <a:lnTo>
                  <a:pt x="112" y="19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4" y="22"/>
                </a:lnTo>
                <a:lnTo>
                  <a:pt x="114" y="22"/>
                </a:lnTo>
                <a:lnTo>
                  <a:pt x="114" y="22"/>
                </a:lnTo>
                <a:lnTo>
                  <a:pt x="115" y="23"/>
                </a:lnTo>
                <a:lnTo>
                  <a:pt x="115" y="23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5"/>
                </a:lnTo>
                <a:lnTo>
                  <a:pt x="117" y="25"/>
                </a:lnTo>
                <a:lnTo>
                  <a:pt x="117" y="26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4"/>
                </a:lnTo>
                <a:lnTo>
                  <a:pt x="119" y="34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5"/>
                </a:lnTo>
                <a:lnTo>
                  <a:pt x="118" y="36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7"/>
                </a:lnTo>
                <a:lnTo>
                  <a:pt x="117" y="37"/>
                </a:lnTo>
                <a:lnTo>
                  <a:pt x="117" y="38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7" y="40"/>
                </a:lnTo>
                <a:lnTo>
                  <a:pt x="116" y="40"/>
                </a:lnTo>
                <a:lnTo>
                  <a:pt x="116" y="40"/>
                </a:lnTo>
                <a:lnTo>
                  <a:pt x="116" y="41"/>
                </a:lnTo>
                <a:lnTo>
                  <a:pt x="116" y="41"/>
                </a:lnTo>
                <a:lnTo>
                  <a:pt x="117" y="42"/>
                </a:lnTo>
                <a:lnTo>
                  <a:pt x="117" y="42"/>
                </a:lnTo>
                <a:lnTo>
                  <a:pt x="117" y="42"/>
                </a:lnTo>
                <a:lnTo>
                  <a:pt x="117" y="43"/>
                </a:lnTo>
                <a:lnTo>
                  <a:pt x="117" y="43"/>
                </a:lnTo>
                <a:lnTo>
                  <a:pt x="117" y="44"/>
                </a:lnTo>
                <a:lnTo>
                  <a:pt x="117" y="44"/>
                </a:lnTo>
                <a:lnTo>
                  <a:pt x="117" y="45"/>
                </a:lnTo>
                <a:lnTo>
                  <a:pt x="117" y="45"/>
                </a:lnTo>
                <a:lnTo>
                  <a:pt x="117" y="46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6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7" y="50"/>
                </a:lnTo>
                <a:lnTo>
                  <a:pt x="118" y="50"/>
                </a:lnTo>
                <a:lnTo>
                  <a:pt x="118" y="50"/>
                </a:lnTo>
                <a:lnTo>
                  <a:pt x="118" y="51"/>
                </a:lnTo>
                <a:lnTo>
                  <a:pt x="118" y="51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8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39" y="53"/>
                </a:lnTo>
                <a:lnTo>
                  <a:pt x="140" y="54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7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2"/>
                </a:lnTo>
                <a:lnTo>
                  <a:pt x="139" y="62"/>
                </a:lnTo>
                <a:lnTo>
                  <a:pt x="139" y="63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4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3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1" y="61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30" y="60"/>
                </a:lnTo>
                <a:lnTo>
                  <a:pt x="129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1"/>
                </a:lnTo>
                <a:lnTo>
                  <a:pt x="128" y="62"/>
                </a:lnTo>
                <a:lnTo>
                  <a:pt x="128" y="62"/>
                </a:lnTo>
                <a:lnTo>
                  <a:pt x="129" y="63"/>
                </a:lnTo>
                <a:lnTo>
                  <a:pt x="129" y="63"/>
                </a:lnTo>
                <a:lnTo>
                  <a:pt x="129" y="63"/>
                </a:lnTo>
                <a:lnTo>
                  <a:pt x="129" y="64"/>
                </a:lnTo>
                <a:lnTo>
                  <a:pt x="129" y="64"/>
                </a:lnTo>
                <a:lnTo>
                  <a:pt x="129" y="64"/>
                </a:lnTo>
                <a:lnTo>
                  <a:pt x="128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6"/>
                </a:lnTo>
                <a:lnTo>
                  <a:pt x="127" y="66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5"/>
                </a:lnTo>
                <a:lnTo>
                  <a:pt x="130" y="66"/>
                </a:lnTo>
                <a:lnTo>
                  <a:pt x="130" y="66"/>
                </a:lnTo>
                <a:lnTo>
                  <a:pt x="129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6"/>
                </a:lnTo>
                <a:lnTo>
                  <a:pt x="129" y="66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7" y="66"/>
                </a:lnTo>
                <a:lnTo>
                  <a:pt x="126" y="67"/>
                </a:lnTo>
                <a:lnTo>
                  <a:pt x="126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7"/>
                </a:lnTo>
                <a:lnTo>
                  <a:pt x="126" y="68"/>
                </a:lnTo>
                <a:lnTo>
                  <a:pt x="126" y="68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4" y="73"/>
                </a:lnTo>
                <a:lnTo>
                  <a:pt x="124" y="73"/>
                </a:lnTo>
                <a:lnTo>
                  <a:pt x="125" y="75"/>
                </a:lnTo>
                <a:lnTo>
                  <a:pt x="125" y="75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0"/>
                </a:lnTo>
                <a:lnTo>
                  <a:pt x="124" y="81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5" y="81"/>
                </a:lnTo>
                <a:lnTo>
                  <a:pt x="114" y="78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6" y="85"/>
                </a:lnTo>
                <a:lnTo>
                  <a:pt x="74" y="84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7" y="83"/>
                </a:lnTo>
                <a:lnTo>
                  <a:pt x="56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4"/>
                </a:lnTo>
                <a:lnTo>
                  <a:pt x="36" y="73"/>
                </a:lnTo>
                <a:lnTo>
                  <a:pt x="36" y="73"/>
                </a:lnTo>
                <a:lnTo>
                  <a:pt x="36" y="73"/>
                </a:lnTo>
                <a:lnTo>
                  <a:pt x="34" y="72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70"/>
                </a:lnTo>
                <a:lnTo>
                  <a:pt x="33" y="69"/>
                </a:lnTo>
                <a:lnTo>
                  <a:pt x="33" y="69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7" y="68"/>
                </a:lnTo>
                <a:lnTo>
                  <a:pt x="36" y="67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2" y="66"/>
                </a:lnTo>
                <a:lnTo>
                  <a:pt x="21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59"/>
                </a:lnTo>
                <a:lnTo>
                  <a:pt x="17" y="59"/>
                </a:lnTo>
                <a:lnTo>
                  <a:pt x="18" y="59"/>
                </a:lnTo>
                <a:lnTo>
                  <a:pt x="18" y="59"/>
                </a:lnTo>
                <a:lnTo>
                  <a:pt x="18" y="58"/>
                </a:lnTo>
                <a:lnTo>
                  <a:pt x="18" y="58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3" y="54"/>
                </a:lnTo>
                <a:lnTo>
                  <a:pt x="12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8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1" y="41"/>
                </a:lnTo>
                <a:lnTo>
                  <a:pt x="0" y="39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6" y="39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3" y="36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4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1"/>
                </a:lnTo>
                <a:lnTo>
                  <a:pt x="16" y="30"/>
                </a:lnTo>
                <a:lnTo>
                  <a:pt x="16" y="30"/>
                </a:lnTo>
                <a:lnTo>
                  <a:pt x="17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9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29" y="11"/>
                </a:lnTo>
                <a:lnTo>
                  <a:pt x="29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3" y="8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7" y="7"/>
                </a:lnTo>
                <a:lnTo>
                  <a:pt x="39" y="6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5"/>
                </a:lnTo>
                <a:lnTo>
                  <a:pt x="40" y="4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8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3" y="8"/>
                </a:lnTo>
                <a:lnTo>
                  <a:pt x="74" y="7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0" y="1"/>
                </a:lnTo>
                <a:lnTo>
                  <a:pt x="91" y="1"/>
                </a:lnTo>
                <a:lnTo>
                  <a:pt x="91" y="1"/>
                </a:lnTo>
                <a:lnTo>
                  <a:pt x="91" y="1"/>
                </a:lnTo>
                <a:lnTo>
                  <a:pt x="92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90" name="Freeform 1654">
            <a:extLst>
              <a:ext uri="{FF2B5EF4-FFF2-40B4-BE49-F238E27FC236}">
                <a16:creationId xmlns:a16="http://schemas.microsoft.com/office/drawing/2014/main" id="{29ACD6B2-55F2-4ACE-8D3C-67FDB75E204C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5" y="0"/>
                </a:lnTo>
                <a:lnTo>
                  <a:pt x="95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8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100" y="1"/>
                </a:lnTo>
                <a:lnTo>
                  <a:pt x="100" y="1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1" y="2"/>
                </a:lnTo>
                <a:lnTo>
                  <a:pt x="101" y="2"/>
                </a:lnTo>
                <a:lnTo>
                  <a:pt x="101" y="3"/>
                </a:lnTo>
                <a:lnTo>
                  <a:pt x="101" y="3"/>
                </a:lnTo>
                <a:lnTo>
                  <a:pt x="101" y="3"/>
                </a:lnTo>
                <a:lnTo>
                  <a:pt x="101" y="4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3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5" y="11"/>
                </a:lnTo>
                <a:lnTo>
                  <a:pt x="105" y="11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7" y="14"/>
                </a:lnTo>
                <a:lnTo>
                  <a:pt x="107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5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0" y="17"/>
                </a:lnTo>
                <a:lnTo>
                  <a:pt x="110" y="17"/>
                </a:lnTo>
                <a:lnTo>
                  <a:pt x="111" y="18"/>
                </a:lnTo>
                <a:lnTo>
                  <a:pt x="111" y="18"/>
                </a:lnTo>
                <a:lnTo>
                  <a:pt x="112" y="19"/>
                </a:lnTo>
                <a:lnTo>
                  <a:pt x="112" y="19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4" y="22"/>
                </a:lnTo>
                <a:lnTo>
                  <a:pt x="114" y="22"/>
                </a:lnTo>
                <a:lnTo>
                  <a:pt x="114" y="22"/>
                </a:lnTo>
                <a:lnTo>
                  <a:pt x="115" y="23"/>
                </a:lnTo>
                <a:lnTo>
                  <a:pt x="115" y="23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5"/>
                </a:lnTo>
                <a:lnTo>
                  <a:pt x="117" y="25"/>
                </a:lnTo>
                <a:lnTo>
                  <a:pt x="117" y="26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4"/>
                </a:lnTo>
                <a:lnTo>
                  <a:pt x="119" y="34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5"/>
                </a:lnTo>
                <a:lnTo>
                  <a:pt x="118" y="36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7"/>
                </a:lnTo>
                <a:lnTo>
                  <a:pt x="117" y="37"/>
                </a:lnTo>
                <a:lnTo>
                  <a:pt x="117" y="38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7" y="40"/>
                </a:lnTo>
                <a:lnTo>
                  <a:pt x="116" y="40"/>
                </a:lnTo>
                <a:lnTo>
                  <a:pt x="116" y="40"/>
                </a:lnTo>
                <a:lnTo>
                  <a:pt x="116" y="41"/>
                </a:lnTo>
                <a:lnTo>
                  <a:pt x="116" y="41"/>
                </a:lnTo>
                <a:lnTo>
                  <a:pt x="117" y="42"/>
                </a:lnTo>
                <a:lnTo>
                  <a:pt x="117" y="42"/>
                </a:lnTo>
                <a:lnTo>
                  <a:pt x="117" y="42"/>
                </a:lnTo>
                <a:lnTo>
                  <a:pt x="117" y="43"/>
                </a:lnTo>
                <a:lnTo>
                  <a:pt x="117" y="43"/>
                </a:lnTo>
                <a:lnTo>
                  <a:pt x="117" y="44"/>
                </a:lnTo>
                <a:lnTo>
                  <a:pt x="117" y="44"/>
                </a:lnTo>
                <a:lnTo>
                  <a:pt x="117" y="45"/>
                </a:lnTo>
                <a:lnTo>
                  <a:pt x="117" y="45"/>
                </a:lnTo>
                <a:lnTo>
                  <a:pt x="117" y="46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6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7" y="50"/>
                </a:lnTo>
                <a:lnTo>
                  <a:pt x="118" y="50"/>
                </a:lnTo>
                <a:lnTo>
                  <a:pt x="118" y="50"/>
                </a:lnTo>
                <a:lnTo>
                  <a:pt x="118" y="51"/>
                </a:lnTo>
                <a:lnTo>
                  <a:pt x="118" y="51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8" y="54"/>
                </a:lnTo>
                <a:lnTo>
                  <a:pt x="128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39" y="53"/>
                </a:lnTo>
                <a:lnTo>
                  <a:pt x="140" y="54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7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2"/>
                </a:lnTo>
                <a:lnTo>
                  <a:pt x="139" y="62"/>
                </a:lnTo>
                <a:lnTo>
                  <a:pt x="139" y="63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4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3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1" y="61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30" y="60"/>
                </a:lnTo>
                <a:lnTo>
                  <a:pt x="129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1"/>
                </a:lnTo>
                <a:lnTo>
                  <a:pt x="128" y="62"/>
                </a:lnTo>
                <a:lnTo>
                  <a:pt x="128" y="62"/>
                </a:lnTo>
                <a:lnTo>
                  <a:pt x="129" y="63"/>
                </a:lnTo>
                <a:lnTo>
                  <a:pt x="129" y="63"/>
                </a:lnTo>
                <a:lnTo>
                  <a:pt x="129" y="63"/>
                </a:lnTo>
                <a:lnTo>
                  <a:pt x="129" y="64"/>
                </a:lnTo>
                <a:lnTo>
                  <a:pt x="129" y="64"/>
                </a:lnTo>
                <a:lnTo>
                  <a:pt x="129" y="64"/>
                </a:lnTo>
                <a:lnTo>
                  <a:pt x="128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6"/>
                </a:lnTo>
                <a:lnTo>
                  <a:pt x="127" y="66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5"/>
                </a:lnTo>
                <a:lnTo>
                  <a:pt x="130" y="66"/>
                </a:lnTo>
                <a:lnTo>
                  <a:pt x="130" y="66"/>
                </a:lnTo>
                <a:lnTo>
                  <a:pt x="129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6"/>
                </a:lnTo>
                <a:lnTo>
                  <a:pt x="129" y="66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7" y="66"/>
                </a:lnTo>
                <a:lnTo>
                  <a:pt x="126" y="67"/>
                </a:lnTo>
                <a:lnTo>
                  <a:pt x="126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7"/>
                </a:lnTo>
                <a:lnTo>
                  <a:pt x="126" y="68"/>
                </a:lnTo>
                <a:lnTo>
                  <a:pt x="126" y="68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4" y="73"/>
                </a:lnTo>
                <a:lnTo>
                  <a:pt x="124" y="73"/>
                </a:lnTo>
                <a:lnTo>
                  <a:pt x="125" y="75"/>
                </a:lnTo>
                <a:lnTo>
                  <a:pt x="125" y="75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0"/>
                </a:lnTo>
                <a:lnTo>
                  <a:pt x="124" y="81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5" y="81"/>
                </a:lnTo>
                <a:lnTo>
                  <a:pt x="114" y="78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6" y="85"/>
                </a:lnTo>
                <a:lnTo>
                  <a:pt x="74" y="84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7" y="83"/>
                </a:lnTo>
                <a:lnTo>
                  <a:pt x="56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4"/>
                </a:lnTo>
                <a:lnTo>
                  <a:pt x="36" y="73"/>
                </a:lnTo>
                <a:lnTo>
                  <a:pt x="36" y="73"/>
                </a:lnTo>
                <a:lnTo>
                  <a:pt x="36" y="73"/>
                </a:lnTo>
                <a:lnTo>
                  <a:pt x="34" y="72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70"/>
                </a:lnTo>
                <a:lnTo>
                  <a:pt x="33" y="69"/>
                </a:lnTo>
                <a:lnTo>
                  <a:pt x="33" y="69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7" y="68"/>
                </a:lnTo>
                <a:lnTo>
                  <a:pt x="36" y="67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2" y="66"/>
                </a:lnTo>
                <a:lnTo>
                  <a:pt x="21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59"/>
                </a:lnTo>
                <a:lnTo>
                  <a:pt x="17" y="59"/>
                </a:lnTo>
                <a:lnTo>
                  <a:pt x="18" y="59"/>
                </a:lnTo>
                <a:lnTo>
                  <a:pt x="18" y="59"/>
                </a:lnTo>
                <a:lnTo>
                  <a:pt x="18" y="58"/>
                </a:lnTo>
                <a:lnTo>
                  <a:pt x="18" y="58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3" y="54"/>
                </a:lnTo>
                <a:lnTo>
                  <a:pt x="12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8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1" y="41"/>
                </a:lnTo>
                <a:lnTo>
                  <a:pt x="0" y="39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6" y="39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3" y="36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4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1"/>
                </a:lnTo>
                <a:lnTo>
                  <a:pt x="16" y="30"/>
                </a:lnTo>
                <a:lnTo>
                  <a:pt x="16" y="30"/>
                </a:lnTo>
                <a:lnTo>
                  <a:pt x="17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9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29" y="11"/>
                </a:lnTo>
                <a:lnTo>
                  <a:pt x="29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3" y="8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7" y="7"/>
                </a:lnTo>
                <a:lnTo>
                  <a:pt x="39" y="6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5"/>
                </a:lnTo>
                <a:lnTo>
                  <a:pt x="40" y="4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8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3" y="8"/>
                </a:lnTo>
                <a:lnTo>
                  <a:pt x="74" y="7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0" y="1"/>
                </a:lnTo>
                <a:lnTo>
                  <a:pt x="91" y="1"/>
                </a:lnTo>
                <a:lnTo>
                  <a:pt x="91" y="1"/>
                </a:lnTo>
                <a:lnTo>
                  <a:pt x="91" y="1"/>
                </a:lnTo>
                <a:lnTo>
                  <a:pt x="92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94" name="Group 1658">
          <a:extLst>
            <a:ext uri="{FF2B5EF4-FFF2-40B4-BE49-F238E27FC236}">
              <a16:creationId xmlns:a16="http://schemas.microsoft.com/office/drawing/2014/main" id="{EA005E9D-B1D4-4DEB-A221-69736509A00E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53" y="884"/>
          <a:chExt cx="66" cy="83"/>
        </a:xfrm>
      </xdr:grpSpPr>
      <xdr:sp macro="" textlink="">
        <xdr:nvSpPr>
          <xdr:cNvPr id="67192" name="Freeform 1656">
            <a:extLst>
              <a:ext uri="{FF2B5EF4-FFF2-40B4-BE49-F238E27FC236}">
                <a16:creationId xmlns:a16="http://schemas.microsoft.com/office/drawing/2014/main" id="{3EDD4841-FA75-4001-AAFB-BC04E54D5430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2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2"/>
                </a:lnTo>
                <a:lnTo>
                  <a:pt x="33" y="12"/>
                </a:lnTo>
                <a:lnTo>
                  <a:pt x="33" y="13"/>
                </a:lnTo>
                <a:lnTo>
                  <a:pt x="33" y="13"/>
                </a:lnTo>
                <a:lnTo>
                  <a:pt x="34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6" y="16"/>
                </a:lnTo>
                <a:lnTo>
                  <a:pt x="37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1" y="18"/>
                </a:lnTo>
                <a:lnTo>
                  <a:pt x="42" y="18"/>
                </a:lnTo>
                <a:lnTo>
                  <a:pt x="42" y="18"/>
                </a:lnTo>
                <a:lnTo>
                  <a:pt x="43" y="19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3" y="20"/>
                </a:lnTo>
                <a:lnTo>
                  <a:pt x="43" y="20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1" y="22"/>
                </a:lnTo>
                <a:lnTo>
                  <a:pt x="42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5"/>
                </a:lnTo>
                <a:lnTo>
                  <a:pt x="41" y="25"/>
                </a:lnTo>
                <a:lnTo>
                  <a:pt x="42" y="26"/>
                </a:lnTo>
                <a:lnTo>
                  <a:pt x="42" y="26"/>
                </a:lnTo>
                <a:lnTo>
                  <a:pt x="44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7" y="28"/>
                </a:lnTo>
                <a:lnTo>
                  <a:pt x="48" y="28"/>
                </a:lnTo>
                <a:lnTo>
                  <a:pt x="48" y="28"/>
                </a:lnTo>
                <a:lnTo>
                  <a:pt x="51" y="29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9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5"/>
                </a:lnTo>
                <a:lnTo>
                  <a:pt x="61" y="36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7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39"/>
                </a:lnTo>
                <a:lnTo>
                  <a:pt x="59" y="40"/>
                </a:lnTo>
                <a:lnTo>
                  <a:pt x="59" y="40"/>
                </a:lnTo>
                <a:lnTo>
                  <a:pt x="57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9"/>
                </a:lnTo>
                <a:lnTo>
                  <a:pt x="58" y="49"/>
                </a:lnTo>
                <a:lnTo>
                  <a:pt x="59" y="50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1" y="51"/>
                </a:lnTo>
                <a:lnTo>
                  <a:pt x="61" y="51"/>
                </a:lnTo>
                <a:lnTo>
                  <a:pt x="62" y="52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4" y="55"/>
                </a:lnTo>
                <a:lnTo>
                  <a:pt x="65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59"/>
                </a:lnTo>
                <a:lnTo>
                  <a:pt x="62" y="60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8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3"/>
                </a:lnTo>
                <a:lnTo>
                  <a:pt x="58" y="63"/>
                </a:lnTo>
                <a:lnTo>
                  <a:pt x="58" y="64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0"/>
                </a:lnTo>
                <a:lnTo>
                  <a:pt x="57" y="71"/>
                </a:lnTo>
                <a:lnTo>
                  <a:pt x="57" y="71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2"/>
                </a:lnTo>
                <a:lnTo>
                  <a:pt x="29" y="81"/>
                </a:lnTo>
                <a:lnTo>
                  <a:pt x="29" y="81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79"/>
                </a:lnTo>
                <a:lnTo>
                  <a:pt x="30" y="79"/>
                </a:lnTo>
                <a:lnTo>
                  <a:pt x="30" y="78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6" y="71"/>
                </a:lnTo>
                <a:lnTo>
                  <a:pt x="26" y="71"/>
                </a:lnTo>
                <a:lnTo>
                  <a:pt x="25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20" y="68"/>
                </a:lnTo>
                <a:lnTo>
                  <a:pt x="20" y="68"/>
                </a:lnTo>
                <a:lnTo>
                  <a:pt x="19" y="68"/>
                </a:lnTo>
                <a:lnTo>
                  <a:pt x="19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8" y="68"/>
                </a:lnTo>
                <a:lnTo>
                  <a:pt x="18" y="68"/>
                </a:lnTo>
                <a:lnTo>
                  <a:pt x="17" y="67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4" y="69"/>
                </a:lnTo>
                <a:lnTo>
                  <a:pt x="13" y="70"/>
                </a:lnTo>
                <a:lnTo>
                  <a:pt x="13" y="70"/>
                </a:lnTo>
                <a:lnTo>
                  <a:pt x="12" y="71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7"/>
                </a:lnTo>
                <a:lnTo>
                  <a:pt x="12" y="78"/>
                </a:lnTo>
                <a:lnTo>
                  <a:pt x="12" y="78"/>
                </a:lnTo>
                <a:lnTo>
                  <a:pt x="11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6" y="74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2"/>
                </a:lnTo>
                <a:lnTo>
                  <a:pt x="3" y="72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1" y="70"/>
                </a:lnTo>
                <a:lnTo>
                  <a:pt x="1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69"/>
                </a:lnTo>
                <a:lnTo>
                  <a:pt x="0" y="69"/>
                </a:lnTo>
                <a:lnTo>
                  <a:pt x="0" y="69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3" y="2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93" name="Freeform 1657">
            <a:extLst>
              <a:ext uri="{FF2B5EF4-FFF2-40B4-BE49-F238E27FC236}">
                <a16:creationId xmlns:a16="http://schemas.microsoft.com/office/drawing/2014/main" id="{DC5FC059-A643-4CAA-84DB-46D0D8D436D8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2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2"/>
                </a:lnTo>
                <a:lnTo>
                  <a:pt x="33" y="12"/>
                </a:lnTo>
                <a:lnTo>
                  <a:pt x="33" y="13"/>
                </a:lnTo>
                <a:lnTo>
                  <a:pt x="33" y="13"/>
                </a:lnTo>
                <a:lnTo>
                  <a:pt x="34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6" y="16"/>
                </a:lnTo>
                <a:lnTo>
                  <a:pt x="37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1" y="18"/>
                </a:lnTo>
                <a:lnTo>
                  <a:pt x="42" y="18"/>
                </a:lnTo>
                <a:lnTo>
                  <a:pt x="42" y="18"/>
                </a:lnTo>
                <a:lnTo>
                  <a:pt x="43" y="19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3" y="20"/>
                </a:lnTo>
                <a:lnTo>
                  <a:pt x="43" y="20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1" y="22"/>
                </a:lnTo>
                <a:lnTo>
                  <a:pt x="42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5"/>
                </a:lnTo>
                <a:lnTo>
                  <a:pt x="41" y="25"/>
                </a:lnTo>
                <a:lnTo>
                  <a:pt x="42" y="26"/>
                </a:lnTo>
                <a:lnTo>
                  <a:pt x="42" y="26"/>
                </a:lnTo>
                <a:lnTo>
                  <a:pt x="44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7" y="28"/>
                </a:lnTo>
                <a:lnTo>
                  <a:pt x="48" y="28"/>
                </a:lnTo>
                <a:lnTo>
                  <a:pt x="48" y="28"/>
                </a:lnTo>
                <a:lnTo>
                  <a:pt x="51" y="29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9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5"/>
                </a:lnTo>
                <a:lnTo>
                  <a:pt x="61" y="36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7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39"/>
                </a:lnTo>
                <a:lnTo>
                  <a:pt x="59" y="40"/>
                </a:lnTo>
                <a:lnTo>
                  <a:pt x="59" y="40"/>
                </a:lnTo>
                <a:lnTo>
                  <a:pt x="57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9"/>
                </a:lnTo>
                <a:lnTo>
                  <a:pt x="58" y="49"/>
                </a:lnTo>
                <a:lnTo>
                  <a:pt x="59" y="50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1" y="51"/>
                </a:lnTo>
                <a:lnTo>
                  <a:pt x="61" y="51"/>
                </a:lnTo>
                <a:lnTo>
                  <a:pt x="62" y="52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4" y="55"/>
                </a:lnTo>
                <a:lnTo>
                  <a:pt x="65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59"/>
                </a:lnTo>
                <a:lnTo>
                  <a:pt x="62" y="60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8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3"/>
                </a:lnTo>
                <a:lnTo>
                  <a:pt x="58" y="63"/>
                </a:lnTo>
                <a:lnTo>
                  <a:pt x="58" y="64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0"/>
                </a:lnTo>
                <a:lnTo>
                  <a:pt x="57" y="71"/>
                </a:lnTo>
                <a:lnTo>
                  <a:pt x="57" y="71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2"/>
                </a:lnTo>
                <a:lnTo>
                  <a:pt x="29" y="81"/>
                </a:lnTo>
                <a:lnTo>
                  <a:pt x="29" y="81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79"/>
                </a:lnTo>
                <a:lnTo>
                  <a:pt x="30" y="79"/>
                </a:lnTo>
                <a:lnTo>
                  <a:pt x="30" y="78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6" y="71"/>
                </a:lnTo>
                <a:lnTo>
                  <a:pt x="26" y="71"/>
                </a:lnTo>
                <a:lnTo>
                  <a:pt x="25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20" y="68"/>
                </a:lnTo>
                <a:lnTo>
                  <a:pt x="20" y="68"/>
                </a:lnTo>
                <a:lnTo>
                  <a:pt x="19" y="68"/>
                </a:lnTo>
                <a:lnTo>
                  <a:pt x="19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8" y="68"/>
                </a:lnTo>
                <a:lnTo>
                  <a:pt x="18" y="68"/>
                </a:lnTo>
                <a:lnTo>
                  <a:pt x="17" y="67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4" y="69"/>
                </a:lnTo>
                <a:lnTo>
                  <a:pt x="13" y="70"/>
                </a:lnTo>
                <a:lnTo>
                  <a:pt x="13" y="70"/>
                </a:lnTo>
                <a:lnTo>
                  <a:pt x="12" y="71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7"/>
                </a:lnTo>
                <a:lnTo>
                  <a:pt x="12" y="78"/>
                </a:lnTo>
                <a:lnTo>
                  <a:pt x="12" y="78"/>
                </a:lnTo>
                <a:lnTo>
                  <a:pt x="11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6" y="74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2"/>
                </a:lnTo>
                <a:lnTo>
                  <a:pt x="3" y="72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1" y="70"/>
                </a:lnTo>
                <a:lnTo>
                  <a:pt x="1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69"/>
                </a:lnTo>
                <a:lnTo>
                  <a:pt x="0" y="69"/>
                </a:lnTo>
                <a:lnTo>
                  <a:pt x="0" y="69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3" y="2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197" name="Group 1661">
          <a:extLst>
            <a:ext uri="{FF2B5EF4-FFF2-40B4-BE49-F238E27FC236}">
              <a16:creationId xmlns:a16="http://schemas.microsoft.com/office/drawing/2014/main" id="{F8A7F6D1-7E57-4EB5-8026-D35B4C385256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09" y="920"/>
          <a:chExt cx="93" cy="55"/>
        </a:xfrm>
      </xdr:grpSpPr>
      <xdr:sp macro="" textlink="">
        <xdr:nvSpPr>
          <xdr:cNvPr id="67195" name="Freeform 1659">
            <a:extLst>
              <a:ext uri="{FF2B5EF4-FFF2-40B4-BE49-F238E27FC236}">
                <a16:creationId xmlns:a16="http://schemas.microsoft.com/office/drawing/2014/main" id="{6B7DA626-5BFB-49F8-8392-FE59A294EC0F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4" y="40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3" y="39"/>
                </a:lnTo>
                <a:lnTo>
                  <a:pt x="82" y="39"/>
                </a:lnTo>
                <a:lnTo>
                  <a:pt x="82" y="39"/>
                </a:lnTo>
                <a:lnTo>
                  <a:pt x="82" y="38"/>
                </a:lnTo>
                <a:lnTo>
                  <a:pt x="82" y="38"/>
                </a:lnTo>
                <a:lnTo>
                  <a:pt x="81" y="37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80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7" y="31"/>
                </a:lnTo>
                <a:lnTo>
                  <a:pt x="78" y="30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8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7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4"/>
                </a:lnTo>
                <a:lnTo>
                  <a:pt x="82" y="24"/>
                </a:lnTo>
                <a:lnTo>
                  <a:pt x="82" y="22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3" y="19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6" y="15"/>
                </a:lnTo>
                <a:lnTo>
                  <a:pt x="88" y="15"/>
                </a:lnTo>
                <a:lnTo>
                  <a:pt x="88" y="15"/>
                </a:lnTo>
                <a:lnTo>
                  <a:pt x="89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1"/>
                </a:lnTo>
                <a:lnTo>
                  <a:pt x="92" y="10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4" y="7"/>
                </a:lnTo>
                <a:lnTo>
                  <a:pt x="83" y="4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2" y="8"/>
                </a:lnTo>
                <a:lnTo>
                  <a:pt x="51" y="9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6" y="11"/>
                </a:lnTo>
                <a:lnTo>
                  <a:pt x="45" y="11"/>
                </a:lnTo>
                <a:lnTo>
                  <a:pt x="45" y="11"/>
                </a:lnTo>
                <a:lnTo>
                  <a:pt x="43" y="10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7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9" y="19"/>
                </a:lnTo>
                <a:lnTo>
                  <a:pt x="10" y="19"/>
                </a:lnTo>
                <a:lnTo>
                  <a:pt x="10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3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5" y="25"/>
                </a:lnTo>
                <a:lnTo>
                  <a:pt x="4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2" y="25"/>
                </a:lnTo>
                <a:lnTo>
                  <a:pt x="2" y="25"/>
                </a:lnTo>
                <a:lnTo>
                  <a:pt x="1" y="26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7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2" y="29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2" y="34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2" y="37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8" y="43"/>
                </a:lnTo>
                <a:lnTo>
                  <a:pt x="9" y="44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8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0"/>
                </a:lnTo>
                <a:lnTo>
                  <a:pt x="9" y="50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9" y="53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4" y="52"/>
                </a:lnTo>
                <a:lnTo>
                  <a:pt x="15" y="53"/>
                </a:lnTo>
                <a:lnTo>
                  <a:pt x="15" y="53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2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9" y="49"/>
                </a:lnTo>
                <a:lnTo>
                  <a:pt x="29" y="49"/>
                </a:lnTo>
                <a:lnTo>
                  <a:pt x="29" y="50"/>
                </a:lnTo>
                <a:lnTo>
                  <a:pt x="29" y="50"/>
                </a:lnTo>
                <a:lnTo>
                  <a:pt x="30" y="50"/>
                </a:lnTo>
                <a:lnTo>
                  <a:pt x="30" y="50"/>
                </a:lnTo>
                <a:lnTo>
                  <a:pt x="30" y="50"/>
                </a:lnTo>
                <a:lnTo>
                  <a:pt x="31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1"/>
                </a:lnTo>
                <a:lnTo>
                  <a:pt x="33" y="51"/>
                </a:lnTo>
                <a:lnTo>
                  <a:pt x="34" y="51"/>
                </a:lnTo>
                <a:lnTo>
                  <a:pt x="34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7" y="52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6" y="54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3"/>
                </a:lnTo>
                <a:lnTo>
                  <a:pt x="56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2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9"/>
                </a:lnTo>
                <a:lnTo>
                  <a:pt x="56" y="48"/>
                </a:lnTo>
                <a:lnTo>
                  <a:pt x="56" y="48"/>
                </a:lnTo>
                <a:lnTo>
                  <a:pt x="56" y="48"/>
                </a:lnTo>
                <a:lnTo>
                  <a:pt x="55" y="47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8" y="46"/>
                </a:lnTo>
                <a:lnTo>
                  <a:pt x="59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6" y="41"/>
                </a:lnTo>
                <a:lnTo>
                  <a:pt x="66" y="41"/>
                </a:lnTo>
                <a:lnTo>
                  <a:pt x="67" y="41"/>
                </a:lnTo>
                <a:lnTo>
                  <a:pt x="67" y="41"/>
                </a:lnTo>
                <a:lnTo>
                  <a:pt x="67" y="41"/>
                </a:lnTo>
                <a:lnTo>
                  <a:pt x="68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3" y="39"/>
                </a:lnTo>
                <a:lnTo>
                  <a:pt x="74" y="40"/>
                </a:lnTo>
                <a:lnTo>
                  <a:pt x="74" y="40"/>
                </a:lnTo>
                <a:lnTo>
                  <a:pt x="74" y="40"/>
                </a:lnTo>
                <a:lnTo>
                  <a:pt x="75" y="41"/>
                </a:lnTo>
                <a:lnTo>
                  <a:pt x="75" y="41"/>
                </a:lnTo>
                <a:lnTo>
                  <a:pt x="75" y="41"/>
                </a:lnTo>
                <a:lnTo>
                  <a:pt x="76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1"/>
                </a:lnTo>
                <a:lnTo>
                  <a:pt x="81" y="41"/>
                </a:lnTo>
                <a:lnTo>
                  <a:pt x="81" y="41"/>
                </a:lnTo>
                <a:lnTo>
                  <a:pt x="82" y="41"/>
                </a:lnTo>
                <a:lnTo>
                  <a:pt x="82" y="41"/>
                </a:lnTo>
                <a:lnTo>
                  <a:pt x="82" y="41"/>
                </a:lnTo>
                <a:lnTo>
                  <a:pt x="83" y="41"/>
                </a:lnTo>
                <a:lnTo>
                  <a:pt x="83" y="41"/>
                </a:lnTo>
                <a:lnTo>
                  <a:pt x="84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96" name="Freeform 1660">
            <a:extLst>
              <a:ext uri="{FF2B5EF4-FFF2-40B4-BE49-F238E27FC236}">
                <a16:creationId xmlns:a16="http://schemas.microsoft.com/office/drawing/2014/main" id="{84B3850A-9CD1-47EF-B9CD-679BEBB126B4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4" y="40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3" y="39"/>
                </a:lnTo>
                <a:lnTo>
                  <a:pt x="82" y="39"/>
                </a:lnTo>
                <a:lnTo>
                  <a:pt x="82" y="39"/>
                </a:lnTo>
                <a:lnTo>
                  <a:pt x="82" y="38"/>
                </a:lnTo>
                <a:lnTo>
                  <a:pt x="82" y="38"/>
                </a:lnTo>
                <a:lnTo>
                  <a:pt x="81" y="37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80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7" y="31"/>
                </a:lnTo>
                <a:lnTo>
                  <a:pt x="78" y="30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8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7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4"/>
                </a:lnTo>
                <a:lnTo>
                  <a:pt x="82" y="24"/>
                </a:lnTo>
                <a:lnTo>
                  <a:pt x="82" y="22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3" y="19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6" y="15"/>
                </a:lnTo>
                <a:lnTo>
                  <a:pt x="88" y="15"/>
                </a:lnTo>
                <a:lnTo>
                  <a:pt x="88" y="15"/>
                </a:lnTo>
                <a:lnTo>
                  <a:pt x="89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1"/>
                </a:lnTo>
                <a:lnTo>
                  <a:pt x="92" y="10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4" y="7"/>
                </a:lnTo>
                <a:lnTo>
                  <a:pt x="83" y="4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2" y="8"/>
                </a:lnTo>
                <a:lnTo>
                  <a:pt x="51" y="9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6" y="11"/>
                </a:lnTo>
                <a:lnTo>
                  <a:pt x="45" y="11"/>
                </a:lnTo>
                <a:lnTo>
                  <a:pt x="45" y="11"/>
                </a:lnTo>
                <a:lnTo>
                  <a:pt x="43" y="10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7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9" y="19"/>
                </a:lnTo>
                <a:lnTo>
                  <a:pt x="10" y="19"/>
                </a:lnTo>
                <a:lnTo>
                  <a:pt x="10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3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5" y="25"/>
                </a:lnTo>
                <a:lnTo>
                  <a:pt x="4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2" y="25"/>
                </a:lnTo>
                <a:lnTo>
                  <a:pt x="2" y="25"/>
                </a:lnTo>
                <a:lnTo>
                  <a:pt x="1" y="26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7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2" y="29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2" y="34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2" y="37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8" y="43"/>
                </a:lnTo>
                <a:lnTo>
                  <a:pt x="9" y="44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8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0"/>
                </a:lnTo>
                <a:lnTo>
                  <a:pt x="9" y="50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9" y="53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4" y="52"/>
                </a:lnTo>
                <a:lnTo>
                  <a:pt x="15" y="53"/>
                </a:lnTo>
                <a:lnTo>
                  <a:pt x="15" y="53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2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9" y="49"/>
                </a:lnTo>
                <a:lnTo>
                  <a:pt x="29" y="49"/>
                </a:lnTo>
                <a:lnTo>
                  <a:pt x="29" y="50"/>
                </a:lnTo>
                <a:lnTo>
                  <a:pt x="29" y="50"/>
                </a:lnTo>
                <a:lnTo>
                  <a:pt x="30" y="50"/>
                </a:lnTo>
                <a:lnTo>
                  <a:pt x="30" y="50"/>
                </a:lnTo>
                <a:lnTo>
                  <a:pt x="30" y="50"/>
                </a:lnTo>
                <a:lnTo>
                  <a:pt x="31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1"/>
                </a:lnTo>
                <a:lnTo>
                  <a:pt x="33" y="51"/>
                </a:lnTo>
                <a:lnTo>
                  <a:pt x="34" y="51"/>
                </a:lnTo>
                <a:lnTo>
                  <a:pt x="34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7" y="52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6" y="54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3"/>
                </a:lnTo>
                <a:lnTo>
                  <a:pt x="56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2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9"/>
                </a:lnTo>
                <a:lnTo>
                  <a:pt x="56" y="48"/>
                </a:lnTo>
                <a:lnTo>
                  <a:pt x="56" y="48"/>
                </a:lnTo>
                <a:lnTo>
                  <a:pt x="56" y="48"/>
                </a:lnTo>
                <a:lnTo>
                  <a:pt x="55" y="47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8" y="46"/>
                </a:lnTo>
                <a:lnTo>
                  <a:pt x="59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6" y="41"/>
                </a:lnTo>
                <a:lnTo>
                  <a:pt x="66" y="41"/>
                </a:lnTo>
                <a:lnTo>
                  <a:pt x="67" y="41"/>
                </a:lnTo>
                <a:lnTo>
                  <a:pt x="67" y="41"/>
                </a:lnTo>
                <a:lnTo>
                  <a:pt x="67" y="41"/>
                </a:lnTo>
                <a:lnTo>
                  <a:pt x="68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3" y="39"/>
                </a:lnTo>
                <a:lnTo>
                  <a:pt x="74" y="40"/>
                </a:lnTo>
                <a:lnTo>
                  <a:pt x="74" y="40"/>
                </a:lnTo>
                <a:lnTo>
                  <a:pt x="74" y="40"/>
                </a:lnTo>
                <a:lnTo>
                  <a:pt x="75" y="41"/>
                </a:lnTo>
                <a:lnTo>
                  <a:pt x="75" y="41"/>
                </a:lnTo>
                <a:lnTo>
                  <a:pt x="75" y="41"/>
                </a:lnTo>
                <a:lnTo>
                  <a:pt x="76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1"/>
                </a:lnTo>
                <a:lnTo>
                  <a:pt x="81" y="41"/>
                </a:lnTo>
                <a:lnTo>
                  <a:pt x="81" y="41"/>
                </a:lnTo>
                <a:lnTo>
                  <a:pt x="82" y="41"/>
                </a:lnTo>
                <a:lnTo>
                  <a:pt x="82" y="41"/>
                </a:lnTo>
                <a:lnTo>
                  <a:pt x="82" y="41"/>
                </a:lnTo>
                <a:lnTo>
                  <a:pt x="83" y="41"/>
                </a:lnTo>
                <a:lnTo>
                  <a:pt x="83" y="41"/>
                </a:lnTo>
                <a:lnTo>
                  <a:pt x="84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200" name="Group 1664">
          <a:extLst>
            <a:ext uri="{FF2B5EF4-FFF2-40B4-BE49-F238E27FC236}">
              <a16:creationId xmlns:a16="http://schemas.microsoft.com/office/drawing/2014/main" id="{63BAD3ED-E3A7-4D3A-8FA0-D93CD5DDA88B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3" y="949"/>
          <a:chExt cx="27" cy="55"/>
        </a:xfrm>
      </xdr:grpSpPr>
      <xdr:sp macro="" textlink="">
        <xdr:nvSpPr>
          <xdr:cNvPr id="67198" name="Freeform 1662">
            <a:extLst>
              <a:ext uri="{FF2B5EF4-FFF2-40B4-BE49-F238E27FC236}">
                <a16:creationId xmlns:a16="http://schemas.microsoft.com/office/drawing/2014/main" id="{2684B30A-D251-4BDF-BE9D-9FC029F345A2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4"/>
                </a:lnTo>
                <a:lnTo>
                  <a:pt x="11" y="54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10" y="50"/>
                </a:lnTo>
                <a:lnTo>
                  <a:pt x="9" y="48"/>
                </a:lnTo>
                <a:lnTo>
                  <a:pt x="9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1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40"/>
                </a:lnTo>
                <a:lnTo>
                  <a:pt x="3" y="39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7"/>
                </a:lnTo>
                <a:lnTo>
                  <a:pt x="1" y="37"/>
                </a:lnTo>
                <a:lnTo>
                  <a:pt x="2" y="36"/>
                </a:lnTo>
                <a:lnTo>
                  <a:pt x="2" y="36"/>
                </a:lnTo>
                <a:lnTo>
                  <a:pt x="2" y="34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2" y="32"/>
                </a:lnTo>
                <a:lnTo>
                  <a:pt x="2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1"/>
                </a:lnTo>
                <a:lnTo>
                  <a:pt x="3" y="31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8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3" y="23"/>
                </a:lnTo>
                <a:lnTo>
                  <a:pt x="3" y="22"/>
                </a:lnTo>
                <a:lnTo>
                  <a:pt x="3" y="22"/>
                </a:lnTo>
                <a:lnTo>
                  <a:pt x="4" y="21"/>
                </a:lnTo>
                <a:lnTo>
                  <a:pt x="4" y="21"/>
                </a:lnTo>
                <a:lnTo>
                  <a:pt x="3" y="20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3"/>
                </a:lnTo>
                <a:lnTo>
                  <a:pt x="20" y="13"/>
                </a:lnTo>
                <a:lnTo>
                  <a:pt x="20" y="14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9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5" y="32"/>
                </a:lnTo>
                <a:lnTo>
                  <a:pt x="26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3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2" y="44"/>
                </a:lnTo>
                <a:lnTo>
                  <a:pt x="22" y="44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8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9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5" y="55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1" y="54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199" name="Freeform 1663">
            <a:extLst>
              <a:ext uri="{FF2B5EF4-FFF2-40B4-BE49-F238E27FC236}">
                <a16:creationId xmlns:a16="http://schemas.microsoft.com/office/drawing/2014/main" id="{5E44315C-1938-4D97-9E57-7A4244757062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4"/>
                </a:lnTo>
                <a:lnTo>
                  <a:pt x="11" y="54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10" y="50"/>
                </a:lnTo>
                <a:lnTo>
                  <a:pt x="9" y="48"/>
                </a:lnTo>
                <a:lnTo>
                  <a:pt x="9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1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40"/>
                </a:lnTo>
                <a:lnTo>
                  <a:pt x="3" y="39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7"/>
                </a:lnTo>
                <a:lnTo>
                  <a:pt x="1" y="37"/>
                </a:lnTo>
                <a:lnTo>
                  <a:pt x="2" y="36"/>
                </a:lnTo>
                <a:lnTo>
                  <a:pt x="2" y="36"/>
                </a:lnTo>
                <a:lnTo>
                  <a:pt x="2" y="34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2" y="32"/>
                </a:lnTo>
                <a:lnTo>
                  <a:pt x="2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1"/>
                </a:lnTo>
                <a:lnTo>
                  <a:pt x="3" y="31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8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3" y="23"/>
                </a:lnTo>
                <a:lnTo>
                  <a:pt x="3" y="22"/>
                </a:lnTo>
                <a:lnTo>
                  <a:pt x="3" y="22"/>
                </a:lnTo>
                <a:lnTo>
                  <a:pt x="4" y="21"/>
                </a:lnTo>
                <a:lnTo>
                  <a:pt x="4" y="21"/>
                </a:lnTo>
                <a:lnTo>
                  <a:pt x="3" y="20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3"/>
                </a:lnTo>
                <a:lnTo>
                  <a:pt x="20" y="13"/>
                </a:lnTo>
                <a:lnTo>
                  <a:pt x="20" y="14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9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5" y="32"/>
                </a:lnTo>
                <a:lnTo>
                  <a:pt x="26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3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2" y="44"/>
                </a:lnTo>
                <a:lnTo>
                  <a:pt x="22" y="44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8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9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5" y="55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1" y="54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203" name="Group 1667">
          <a:extLst>
            <a:ext uri="{FF2B5EF4-FFF2-40B4-BE49-F238E27FC236}">
              <a16:creationId xmlns:a16="http://schemas.microsoft.com/office/drawing/2014/main" id="{9A8659EC-8BDF-4211-ACBA-18F67DAA68C8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1" y="955"/>
          <a:chExt cx="38" cy="27"/>
        </a:xfrm>
      </xdr:grpSpPr>
      <xdr:sp macro="" textlink="">
        <xdr:nvSpPr>
          <xdr:cNvPr id="67201" name="Freeform 1665">
            <a:extLst>
              <a:ext uri="{FF2B5EF4-FFF2-40B4-BE49-F238E27FC236}">
                <a16:creationId xmlns:a16="http://schemas.microsoft.com/office/drawing/2014/main" id="{127E56BC-4944-4B58-9ADC-AEEDD9D32D81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3" y="5"/>
                </a:lnTo>
                <a:lnTo>
                  <a:pt x="33" y="5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6"/>
                </a:lnTo>
                <a:lnTo>
                  <a:pt x="36" y="6"/>
                </a:lnTo>
                <a:lnTo>
                  <a:pt x="36" y="7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3"/>
                </a:lnTo>
                <a:lnTo>
                  <a:pt x="37" y="14"/>
                </a:lnTo>
                <a:lnTo>
                  <a:pt x="37" y="14"/>
                </a:lnTo>
                <a:lnTo>
                  <a:pt x="37" y="15"/>
                </a:lnTo>
                <a:lnTo>
                  <a:pt x="37" y="15"/>
                </a:lnTo>
                <a:lnTo>
                  <a:pt x="37" y="15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7" y="17"/>
                </a:lnTo>
                <a:lnTo>
                  <a:pt x="37" y="18"/>
                </a:lnTo>
                <a:lnTo>
                  <a:pt x="37" y="18"/>
                </a:lnTo>
                <a:lnTo>
                  <a:pt x="35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3" y="21"/>
                </a:lnTo>
                <a:lnTo>
                  <a:pt x="32" y="22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6" y="21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4" y="22"/>
                </a:lnTo>
                <a:lnTo>
                  <a:pt x="24" y="22"/>
                </a:lnTo>
                <a:lnTo>
                  <a:pt x="23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9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7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02" name="Freeform 1666">
            <a:extLst>
              <a:ext uri="{FF2B5EF4-FFF2-40B4-BE49-F238E27FC236}">
                <a16:creationId xmlns:a16="http://schemas.microsoft.com/office/drawing/2014/main" id="{C868DDDE-C2CC-42E8-86CF-E0B52D8EFFE7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3" y="5"/>
                </a:lnTo>
                <a:lnTo>
                  <a:pt x="33" y="5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6"/>
                </a:lnTo>
                <a:lnTo>
                  <a:pt x="36" y="6"/>
                </a:lnTo>
                <a:lnTo>
                  <a:pt x="36" y="7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3"/>
                </a:lnTo>
                <a:lnTo>
                  <a:pt x="37" y="14"/>
                </a:lnTo>
                <a:lnTo>
                  <a:pt x="37" y="14"/>
                </a:lnTo>
                <a:lnTo>
                  <a:pt x="37" y="15"/>
                </a:lnTo>
                <a:lnTo>
                  <a:pt x="37" y="15"/>
                </a:lnTo>
                <a:lnTo>
                  <a:pt x="37" y="15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7" y="17"/>
                </a:lnTo>
                <a:lnTo>
                  <a:pt x="37" y="18"/>
                </a:lnTo>
                <a:lnTo>
                  <a:pt x="37" y="18"/>
                </a:lnTo>
                <a:lnTo>
                  <a:pt x="35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3" y="21"/>
                </a:lnTo>
                <a:lnTo>
                  <a:pt x="32" y="22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6" y="21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4" y="22"/>
                </a:lnTo>
                <a:lnTo>
                  <a:pt x="24" y="22"/>
                </a:lnTo>
                <a:lnTo>
                  <a:pt x="23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9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7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06" name="Group 1670">
          <a:extLst>
            <a:ext uri="{FF2B5EF4-FFF2-40B4-BE49-F238E27FC236}">
              <a16:creationId xmlns:a16="http://schemas.microsoft.com/office/drawing/2014/main" id="{55BDAEF0-196A-4D24-9131-8B931E5BE9B3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98" y="1047"/>
          <a:chExt cx="45" cy="43"/>
        </a:xfrm>
      </xdr:grpSpPr>
      <xdr:sp macro="" textlink="">
        <xdr:nvSpPr>
          <xdr:cNvPr id="67204" name="Freeform 1668">
            <a:extLst>
              <a:ext uri="{FF2B5EF4-FFF2-40B4-BE49-F238E27FC236}">
                <a16:creationId xmlns:a16="http://schemas.microsoft.com/office/drawing/2014/main" id="{A60A4BB1-01DE-4BCE-AF6B-8569011B165E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7"/>
                </a:lnTo>
                <a:lnTo>
                  <a:pt x="43" y="35"/>
                </a:lnTo>
                <a:lnTo>
                  <a:pt x="43" y="35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6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1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10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3"/>
                </a:lnTo>
                <a:lnTo>
                  <a:pt x="24" y="3"/>
                </a:lnTo>
                <a:lnTo>
                  <a:pt x="24" y="2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0"/>
                </a:lnTo>
                <a:lnTo>
                  <a:pt x="21" y="1"/>
                </a:lnTo>
                <a:lnTo>
                  <a:pt x="21" y="1"/>
                </a:lnTo>
                <a:lnTo>
                  <a:pt x="19" y="1"/>
                </a:lnTo>
                <a:lnTo>
                  <a:pt x="19" y="1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5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1" y="14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3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05" name="Freeform 1669">
            <a:extLst>
              <a:ext uri="{FF2B5EF4-FFF2-40B4-BE49-F238E27FC236}">
                <a16:creationId xmlns:a16="http://schemas.microsoft.com/office/drawing/2014/main" id="{9BA1DC14-BF7B-4B63-8E1B-2B397C4F4C03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7"/>
                </a:lnTo>
                <a:lnTo>
                  <a:pt x="43" y="35"/>
                </a:lnTo>
                <a:lnTo>
                  <a:pt x="43" y="35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6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1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10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3"/>
                </a:lnTo>
                <a:lnTo>
                  <a:pt x="24" y="3"/>
                </a:lnTo>
                <a:lnTo>
                  <a:pt x="24" y="2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0"/>
                </a:lnTo>
                <a:lnTo>
                  <a:pt x="21" y="1"/>
                </a:lnTo>
                <a:lnTo>
                  <a:pt x="21" y="1"/>
                </a:lnTo>
                <a:lnTo>
                  <a:pt x="19" y="1"/>
                </a:lnTo>
                <a:lnTo>
                  <a:pt x="19" y="1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5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1" y="14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3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161925</xdr:colOff>
      <xdr:row>40</xdr:row>
      <xdr:rowOff>0</xdr:rowOff>
    </xdr:from>
    <xdr:to>
      <xdr:col>9</xdr:col>
      <xdr:colOff>285750</xdr:colOff>
      <xdr:row>40</xdr:row>
      <xdr:rowOff>0</xdr:rowOff>
    </xdr:to>
    <xdr:grpSp>
      <xdr:nvGrpSpPr>
        <xdr:cNvPr id="67213" name="Group 1677">
          <a:extLst>
            <a:ext uri="{FF2B5EF4-FFF2-40B4-BE49-F238E27FC236}">
              <a16:creationId xmlns:a16="http://schemas.microsoft.com/office/drawing/2014/main" id="{76A6C1B9-72CD-4C97-B246-9FEB61704DE5}"/>
            </a:ext>
          </a:extLst>
        </xdr:cNvPr>
        <xdr:cNvGrpSpPr>
          <a:grpSpLocks/>
        </xdr:cNvGrpSpPr>
      </xdr:nvGrpSpPr>
      <xdr:grpSpPr bwMode="auto">
        <a:xfrm>
          <a:off x="5025278" y="6409765"/>
          <a:ext cx="123825" cy="0"/>
          <a:chOff x="566" y="587"/>
          <a:chExt cx="13" cy="17"/>
        </a:xfrm>
      </xdr:grpSpPr>
      <xdr:sp macro="" textlink="">
        <xdr:nvSpPr>
          <xdr:cNvPr id="67207" name="Freeform 1671">
            <a:extLst>
              <a:ext uri="{FF2B5EF4-FFF2-40B4-BE49-F238E27FC236}">
                <a16:creationId xmlns:a16="http://schemas.microsoft.com/office/drawing/2014/main" id="{E49325CD-2C3C-41EE-B7D7-CCAFAADC878D}"/>
              </a:ext>
            </a:extLst>
          </xdr:cNvPr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1" y="17"/>
                </a:lnTo>
                <a:lnTo>
                  <a:pt x="12" y="17"/>
                </a:lnTo>
                <a:lnTo>
                  <a:pt x="12" y="17"/>
                </a:lnTo>
                <a:lnTo>
                  <a:pt x="12" y="17"/>
                </a:lnTo>
                <a:lnTo>
                  <a:pt x="12" y="17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1" y="15"/>
                </a:lnTo>
                <a:lnTo>
                  <a:pt x="11" y="15"/>
                </a:lnTo>
                <a:lnTo>
                  <a:pt x="11" y="15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6"/>
                </a:lnTo>
                <a:lnTo>
                  <a:pt x="11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7" y="0"/>
                </a:lnTo>
                <a:lnTo>
                  <a:pt x="6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5"/>
                </a:lnTo>
                <a:lnTo>
                  <a:pt x="11" y="4"/>
                </a:lnTo>
                <a:lnTo>
                  <a:pt x="11" y="4"/>
                </a:lnTo>
                <a:lnTo>
                  <a:pt x="10" y="3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0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10" y="1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8" y="2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0"/>
                </a:lnTo>
                <a:lnTo>
                  <a:pt x="12" y="11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08" name="Freeform 1672">
            <a:extLst>
              <a:ext uri="{FF2B5EF4-FFF2-40B4-BE49-F238E27FC236}">
                <a16:creationId xmlns:a16="http://schemas.microsoft.com/office/drawing/2014/main" id="{BCE01023-09E5-4F92-BF39-69AEF1B3E512}"/>
              </a:ext>
            </a:extLst>
          </xdr:cNvPr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09" name="Freeform 1673">
            <a:extLst>
              <a:ext uri="{FF2B5EF4-FFF2-40B4-BE49-F238E27FC236}">
                <a16:creationId xmlns:a16="http://schemas.microsoft.com/office/drawing/2014/main" id="{10CB5B67-CC88-4531-8F97-60CFB46E4CE4}"/>
              </a:ext>
            </a:extLst>
          </xdr:cNvPr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0" name="Freeform 1674">
            <a:extLst>
              <a:ext uri="{FF2B5EF4-FFF2-40B4-BE49-F238E27FC236}">
                <a16:creationId xmlns:a16="http://schemas.microsoft.com/office/drawing/2014/main" id="{2578B856-49A1-416C-A195-A224AC0D233B}"/>
              </a:ext>
            </a:extLst>
          </xdr:cNvPr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1" name="Freeform 1675">
            <a:extLst>
              <a:ext uri="{FF2B5EF4-FFF2-40B4-BE49-F238E27FC236}">
                <a16:creationId xmlns:a16="http://schemas.microsoft.com/office/drawing/2014/main" id="{BF0612E0-0B98-4600-9A28-1121F535346E}"/>
              </a:ext>
            </a:extLst>
          </xdr:cNvPr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6" y="4"/>
                </a:lnTo>
                <a:lnTo>
                  <a:pt x="6" y="4"/>
                </a:lnTo>
                <a:lnTo>
                  <a:pt x="5" y="3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2" name="Freeform 1676">
            <a:extLst>
              <a:ext uri="{FF2B5EF4-FFF2-40B4-BE49-F238E27FC236}">
                <a16:creationId xmlns:a16="http://schemas.microsoft.com/office/drawing/2014/main" id="{8D7B406F-2B14-4D89-98D5-93B4F6435609}"/>
              </a:ext>
            </a:extLst>
          </xdr:cNvPr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35" name="Group 1699">
          <a:extLst>
            <a:ext uri="{FF2B5EF4-FFF2-40B4-BE49-F238E27FC236}">
              <a16:creationId xmlns:a16="http://schemas.microsoft.com/office/drawing/2014/main" id="{64741883-B7E7-46C1-BC53-9F453A565F3B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77" y="879"/>
          <a:chExt cx="90" cy="75"/>
        </a:xfrm>
      </xdr:grpSpPr>
      <xdr:sp macro="" textlink="">
        <xdr:nvSpPr>
          <xdr:cNvPr id="67214" name="Freeform 1678">
            <a:extLst>
              <a:ext uri="{FF2B5EF4-FFF2-40B4-BE49-F238E27FC236}">
                <a16:creationId xmlns:a16="http://schemas.microsoft.com/office/drawing/2014/main" id="{F6B841FA-0DB6-4023-A174-320F7937B0EE}"/>
              </a:ext>
            </a:extLst>
          </xdr:cNvPr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9" y="55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2"/>
                </a:lnTo>
                <a:lnTo>
                  <a:pt x="37" y="52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6" y="51"/>
                </a:lnTo>
                <a:lnTo>
                  <a:pt x="36" y="51"/>
                </a:lnTo>
                <a:lnTo>
                  <a:pt x="35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3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49"/>
                </a:lnTo>
                <a:lnTo>
                  <a:pt x="32" y="48"/>
                </a:lnTo>
                <a:lnTo>
                  <a:pt x="32" y="48"/>
                </a:lnTo>
                <a:lnTo>
                  <a:pt x="31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7" y="41"/>
                </a:lnTo>
                <a:lnTo>
                  <a:pt x="27" y="40"/>
                </a:lnTo>
                <a:lnTo>
                  <a:pt x="27" y="40"/>
                </a:lnTo>
                <a:lnTo>
                  <a:pt x="27" y="39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29" y="40"/>
                </a:lnTo>
                <a:lnTo>
                  <a:pt x="30" y="41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2"/>
                </a:lnTo>
                <a:lnTo>
                  <a:pt x="21" y="30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5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8" y="29"/>
                </a:lnTo>
                <a:lnTo>
                  <a:pt x="7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1" y="18"/>
                </a:lnTo>
                <a:lnTo>
                  <a:pt x="0" y="18"/>
                </a:lnTo>
                <a:lnTo>
                  <a:pt x="0" y="18"/>
                </a:lnTo>
                <a:lnTo>
                  <a:pt x="2" y="18"/>
                </a:lnTo>
                <a:lnTo>
                  <a:pt x="2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1" y="17"/>
                </a:lnTo>
                <a:lnTo>
                  <a:pt x="2" y="17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8" y="1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4" y="5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6" y="7"/>
                </a:lnTo>
                <a:lnTo>
                  <a:pt x="55" y="7"/>
                </a:lnTo>
                <a:lnTo>
                  <a:pt x="55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8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10"/>
                </a:lnTo>
                <a:lnTo>
                  <a:pt x="58" y="10"/>
                </a:lnTo>
                <a:lnTo>
                  <a:pt x="59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0" y="13"/>
                </a:lnTo>
                <a:lnTo>
                  <a:pt x="71" y="13"/>
                </a:lnTo>
                <a:lnTo>
                  <a:pt x="71" y="13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3"/>
                </a:lnTo>
                <a:lnTo>
                  <a:pt x="73" y="13"/>
                </a:lnTo>
                <a:lnTo>
                  <a:pt x="74" y="13"/>
                </a:lnTo>
                <a:lnTo>
                  <a:pt x="74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0"/>
                </a:lnTo>
                <a:lnTo>
                  <a:pt x="77" y="10"/>
                </a:lnTo>
                <a:lnTo>
                  <a:pt x="77" y="10"/>
                </a:lnTo>
                <a:lnTo>
                  <a:pt x="78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2" y="66"/>
                </a:lnTo>
                <a:lnTo>
                  <a:pt x="61" y="65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4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3" y="58"/>
                </a:lnTo>
                <a:lnTo>
                  <a:pt x="51" y="57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5"/>
                </a:lnTo>
                <a:lnTo>
                  <a:pt x="75" y="75"/>
                </a:lnTo>
                <a:lnTo>
                  <a:pt x="75" y="75"/>
                </a:lnTo>
                <a:lnTo>
                  <a:pt x="74" y="74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70" y="71"/>
                </a:lnTo>
                <a:lnTo>
                  <a:pt x="69" y="70"/>
                </a:lnTo>
                <a:lnTo>
                  <a:pt x="69" y="70"/>
                </a:lnTo>
                <a:lnTo>
                  <a:pt x="69" y="70"/>
                </a:lnTo>
                <a:lnTo>
                  <a:pt x="68" y="70"/>
                </a:lnTo>
                <a:lnTo>
                  <a:pt x="68" y="70"/>
                </a:lnTo>
                <a:lnTo>
                  <a:pt x="68" y="70"/>
                </a:lnTo>
                <a:lnTo>
                  <a:pt x="68" y="69"/>
                </a:lnTo>
                <a:lnTo>
                  <a:pt x="68" y="69"/>
                </a:lnTo>
                <a:lnTo>
                  <a:pt x="68" y="69"/>
                </a:lnTo>
                <a:lnTo>
                  <a:pt x="66" y="68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5" y="67"/>
                </a:lnTo>
                <a:lnTo>
                  <a:pt x="64" y="67"/>
                </a:lnTo>
                <a:lnTo>
                  <a:pt x="64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4" y="68"/>
                </a:lnTo>
                <a:lnTo>
                  <a:pt x="63" y="67"/>
                </a:lnTo>
                <a:lnTo>
                  <a:pt x="63" y="67"/>
                </a:lnTo>
                <a:lnTo>
                  <a:pt x="62" y="67"/>
                </a:lnTo>
                <a:lnTo>
                  <a:pt x="62" y="67"/>
                </a:lnTo>
                <a:lnTo>
                  <a:pt x="59" y="66"/>
                </a:lnTo>
                <a:lnTo>
                  <a:pt x="59" y="66"/>
                </a:lnTo>
                <a:lnTo>
                  <a:pt x="59" y="66"/>
                </a:lnTo>
                <a:lnTo>
                  <a:pt x="58" y="65"/>
                </a:lnTo>
                <a:lnTo>
                  <a:pt x="58" y="65"/>
                </a:lnTo>
                <a:lnTo>
                  <a:pt x="55" y="64"/>
                </a:lnTo>
                <a:lnTo>
                  <a:pt x="55" y="64"/>
                </a:lnTo>
                <a:lnTo>
                  <a:pt x="54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0" y="65"/>
                </a:lnTo>
                <a:lnTo>
                  <a:pt x="60" y="65"/>
                </a:lnTo>
                <a:lnTo>
                  <a:pt x="62" y="66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3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4" y="44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4" y="44"/>
                </a:lnTo>
                <a:lnTo>
                  <a:pt x="24" y="44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5"/>
                </a:lnTo>
                <a:lnTo>
                  <a:pt x="41" y="54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8"/>
                </a:lnTo>
                <a:lnTo>
                  <a:pt x="51" y="68"/>
                </a:lnTo>
                <a:lnTo>
                  <a:pt x="51" y="69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50" y="68"/>
                </a:lnTo>
                <a:lnTo>
                  <a:pt x="50" y="68"/>
                </a:lnTo>
                <a:lnTo>
                  <a:pt x="49" y="68"/>
                </a:lnTo>
                <a:lnTo>
                  <a:pt x="49" y="68"/>
                </a:lnTo>
                <a:lnTo>
                  <a:pt x="50" y="68"/>
                </a:lnTo>
                <a:lnTo>
                  <a:pt x="50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3" y="30"/>
                </a:lnTo>
                <a:lnTo>
                  <a:pt x="13" y="30"/>
                </a:lnTo>
                <a:lnTo>
                  <a:pt x="12" y="29"/>
                </a:lnTo>
                <a:lnTo>
                  <a:pt x="12" y="29"/>
                </a:lnTo>
                <a:lnTo>
                  <a:pt x="12" y="29"/>
                </a:lnTo>
                <a:lnTo>
                  <a:pt x="12" y="28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3" y="27"/>
                </a:lnTo>
                <a:lnTo>
                  <a:pt x="13" y="27"/>
                </a:lnTo>
                <a:lnTo>
                  <a:pt x="13" y="26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5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2"/>
                </a:lnTo>
                <a:lnTo>
                  <a:pt x="15" y="32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4" y="34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6" y="36"/>
                </a:lnTo>
                <a:lnTo>
                  <a:pt x="15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5" y="43"/>
                </a:lnTo>
                <a:lnTo>
                  <a:pt x="26" y="44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7" y="46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2" y="56"/>
                </a:lnTo>
                <a:lnTo>
                  <a:pt x="43" y="58"/>
                </a:lnTo>
                <a:lnTo>
                  <a:pt x="43" y="58"/>
                </a:lnTo>
                <a:lnTo>
                  <a:pt x="42" y="57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5"/>
                </a:lnTo>
                <a:lnTo>
                  <a:pt x="21" y="34"/>
                </a:lnTo>
                <a:lnTo>
                  <a:pt x="21" y="34"/>
                </a:lnTo>
                <a:lnTo>
                  <a:pt x="22" y="35"/>
                </a:lnTo>
                <a:lnTo>
                  <a:pt x="22" y="35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3" y="36"/>
                </a:lnTo>
                <a:lnTo>
                  <a:pt x="23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5" y="38"/>
                </a:lnTo>
                <a:lnTo>
                  <a:pt x="25" y="38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39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6"/>
                </a:lnTo>
                <a:lnTo>
                  <a:pt x="21" y="36"/>
                </a:lnTo>
                <a:lnTo>
                  <a:pt x="21" y="36"/>
                </a:lnTo>
                <a:lnTo>
                  <a:pt x="21" y="35"/>
                </a:lnTo>
                <a:lnTo>
                  <a:pt x="21" y="35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4" y="46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6" y="47"/>
                </a:lnTo>
                <a:lnTo>
                  <a:pt x="26" y="47"/>
                </a:lnTo>
                <a:lnTo>
                  <a:pt x="25" y="47"/>
                </a:lnTo>
                <a:lnTo>
                  <a:pt x="25" y="47"/>
                </a:lnTo>
                <a:lnTo>
                  <a:pt x="25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1" y="43"/>
                </a:lnTo>
                <a:lnTo>
                  <a:pt x="21" y="43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2"/>
                </a:lnTo>
                <a:lnTo>
                  <a:pt x="41" y="62"/>
                </a:lnTo>
                <a:lnTo>
                  <a:pt x="41" y="63"/>
                </a:lnTo>
                <a:lnTo>
                  <a:pt x="41" y="63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9" y="63"/>
                </a:lnTo>
                <a:lnTo>
                  <a:pt x="38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5" y="65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8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1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9" y="68"/>
                </a:lnTo>
                <a:lnTo>
                  <a:pt x="58" y="68"/>
                </a:lnTo>
                <a:lnTo>
                  <a:pt x="58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5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4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8" y="57"/>
                </a:lnTo>
                <a:lnTo>
                  <a:pt x="48" y="57"/>
                </a:lnTo>
                <a:lnTo>
                  <a:pt x="49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0" y="58"/>
                </a:lnTo>
                <a:lnTo>
                  <a:pt x="51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8"/>
                </a:lnTo>
                <a:lnTo>
                  <a:pt x="44" y="58"/>
                </a:lnTo>
                <a:lnTo>
                  <a:pt x="44" y="58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4" y="60"/>
                </a:lnTo>
                <a:lnTo>
                  <a:pt x="45" y="60"/>
                </a:lnTo>
                <a:lnTo>
                  <a:pt x="45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7" y="60"/>
                </a:lnTo>
                <a:lnTo>
                  <a:pt x="48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0" y="61"/>
                </a:lnTo>
                <a:lnTo>
                  <a:pt x="50" y="61"/>
                </a:lnTo>
                <a:lnTo>
                  <a:pt x="51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15" name="Freeform 1679">
            <a:extLst>
              <a:ext uri="{FF2B5EF4-FFF2-40B4-BE49-F238E27FC236}">
                <a16:creationId xmlns:a16="http://schemas.microsoft.com/office/drawing/2014/main" id="{7F742D4E-8ECD-475C-B20F-C777036B83E2}"/>
              </a:ext>
            </a:extLst>
          </xdr:cNvPr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9" y="55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2"/>
                </a:lnTo>
                <a:lnTo>
                  <a:pt x="37" y="52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6" y="51"/>
                </a:lnTo>
                <a:lnTo>
                  <a:pt x="36" y="51"/>
                </a:lnTo>
                <a:lnTo>
                  <a:pt x="35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3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49"/>
                </a:lnTo>
                <a:lnTo>
                  <a:pt x="32" y="48"/>
                </a:lnTo>
                <a:lnTo>
                  <a:pt x="32" y="48"/>
                </a:lnTo>
                <a:lnTo>
                  <a:pt x="31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7" y="41"/>
                </a:lnTo>
                <a:lnTo>
                  <a:pt x="27" y="40"/>
                </a:lnTo>
                <a:lnTo>
                  <a:pt x="27" y="40"/>
                </a:lnTo>
                <a:lnTo>
                  <a:pt x="27" y="39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29" y="40"/>
                </a:lnTo>
                <a:lnTo>
                  <a:pt x="30" y="41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2"/>
                </a:lnTo>
                <a:lnTo>
                  <a:pt x="21" y="30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5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8" y="29"/>
                </a:lnTo>
                <a:lnTo>
                  <a:pt x="7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1" y="18"/>
                </a:lnTo>
                <a:lnTo>
                  <a:pt x="0" y="18"/>
                </a:lnTo>
                <a:lnTo>
                  <a:pt x="0" y="18"/>
                </a:lnTo>
                <a:lnTo>
                  <a:pt x="2" y="18"/>
                </a:lnTo>
                <a:lnTo>
                  <a:pt x="2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1" y="17"/>
                </a:lnTo>
                <a:lnTo>
                  <a:pt x="2" y="17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8" y="1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4" y="5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6" y="7"/>
                </a:lnTo>
                <a:lnTo>
                  <a:pt x="55" y="7"/>
                </a:lnTo>
                <a:lnTo>
                  <a:pt x="55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8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10"/>
                </a:lnTo>
                <a:lnTo>
                  <a:pt x="58" y="10"/>
                </a:lnTo>
                <a:lnTo>
                  <a:pt x="59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0" y="13"/>
                </a:lnTo>
                <a:lnTo>
                  <a:pt x="71" y="13"/>
                </a:lnTo>
                <a:lnTo>
                  <a:pt x="71" y="13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3"/>
                </a:lnTo>
                <a:lnTo>
                  <a:pt x="73" y="13"/>
                </a:lnTo>
                <a:lnTo>
                  <a:pt x="74" y="13"/>
                </a:lnTo>
                <a:lnTo>
                  <a:pt x="74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0"/>
                </a:lnTo>
                <a:lnTo>
                  <a:pt x="77" y="10"/>
                </a:lnTo>
                <a:lnTo>
                  <a:pt x="77" y="10"/>
                </a:lnTo>
                <a:lnTo>
                  <a:pt x="78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2" y="66"/>
                </a:lnTo>
                <a:lnTo>
                  <a:pt x="61" y="65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4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3" y="58"/>
                </a:lnTo>
                <a:lnTo>
                  <a:pt x="51" y="57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6" name="Freeform 1680">
            <a:extLst>
              <a:ext uri="{FF2B5EF4-FFF2-40B4-BE49-F238E27FC236}">
                <a16:creationId xmlns:a16="http://schemas.microsoft.com/office/drawing/2014/main" id="{BB7AC8B7-8218-4108-BCDF-55967DD1F36E}"/>
              </a:ext>
            </a:extLst>
          </xdr:cNvPr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1"/>
                </a:lnTo>
                <a:lnTo>
                  <a:pt x="23" y="11"/>
                </a:lnTo>
                <a:lnTo>
                  <a:pt x="23" y="11"/>
                </a:lnTo>
                <a:lnTo>
                  <a:pt x="23" y="12"/>
                </a:lnTo>
                <a:lnTo>
                  <a:pt x="23" y="12"/>
                </a:lnTo>
                <a:lnTo>
                  <a:pt x="23" y="12"/>
                </a:lnTo>
                <a:lnTo>
                  <a:pt x="22" y="11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8" y="8"/>
                </a:lnTo>
                <a:lnTo>
                  <a:pt x="17" y="7"/>
                </a:lnTo>
                <a:lnTo>
                  <a:pt x="17" y="7"/>
                </a:lnTo>
                <a:lnTo>
                  <a:pt x="17" y="7"/>
                </a:lnTo>
                <a:lnTo>
                  <a:pt x="16" y="7"/>
                </a:lnTo>
                <a:lnTo>
                  <a:pt x="16" y="7"/>
                </a:lnTo>
                <a:lnTo>
                  <a:pt x="16" y="7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4" y="5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2" y="5"/>
                </a:lnTo>
                <a:lnTo>
                  <a:pt x="11" y="4"/>
                </a:lnTo>
                <a:lnTo>
                  <a:pt x="11" y="4"/>
                </a:lnTo>
                <a:lnTo>
                  <a:pt x="10" y="4"/>
                </a:lnTo>
                <a:lnTo>
                  <a:pt x="10" y="4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6" y="2"/>
                </a:lnTo>
                <a:lnTo>
                  <a:pt x="6" y="2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10" y="3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7" name="Freeform 1681">
            <a:extLst>
              <a:ext uri="{FF2B5EF4-FFF2-40B4-BE49-F238E27FC236}">
                <a16:creationId xmlns:a16="http://schemas.microsoft.com/office/drawing/2014/main" id="{A6CC7FEE-A253-4AF7-B2C0-8015534D97BC}"/>
              </a:ext>
            </a:extLst>
          </xdr:cNvPr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8" name="Freeform 1682">
            <a:extLst>
              <a:ext uri="{FF2B5EF4-FFF2-40B4-BE49-F238E27FC236}">
                <a16:creationId xmlns:a16="http://schemas.microsoft.com/office/drawing/2014/main" id="{6F2C7AA4-0926-483D-B2CB-60CECFF97B84}"/>
              </a:ext>
            </a:extLst>
          </xdr:cNvPr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19" name="Freeform 1683">
            <a:extLst>
              <a:ext uri="{FF2B5EF4-FFF2-40B4-BE49-F238E27FC236}">
                <a16:creationId xmlns:a16="http://schemas.microsoft.com/office/drawing/2014/main" id="{1AEA7CA5-97A8-45A1-8803-28EC727B3F68}"/>
              </a:ext>
            </a:extLst>
          </xdr:cNvPr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0" name="Freeform 1684">
            <a:extLst>
              <a:ext uri="{FF2B5EF4-FFF2-40B4-BE49-F238E27FC236}">
                <a16:creationId xmlns:a16="http://schemas.microsoft.com/office/drawing/2014/main" id="{518E8A43-4328-49F9-8065-046EEE7A31DC}"/>
              </a:ext>
            </a:extLst>
          </xdr:cNvPr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1" name="Freeform 1685">
            <a:extLst>
              <a:ext uri="{FF2B5EF4-FFF2-40B4-BE49-F238E27FC236}">
                <a16:creationId xmlns:a16="http://schemas.microsoft.com/office/drawing/2014/main" id="{34BA7072-9754-4830-B4E2-B83EAF957BC1}"/>
              </a:ext>
            </a:extLst>
          </xdr:cNvPr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2" name="Freeform 1686">
            <a:extLst>
              <a:ext uri="{FF2B5EF4-FFF2-40B4-BE49-F238E27FC236}">
                <a16:creationId xmlns:a16="http://schemas.microsoft.com/office/drawing/2014/main" id="{4A59FFD1-C2F2-461B-B566-55366BC34A1A}"/>
              </a:ext>
            </a:extLst>
          </xdr:cNvPr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3" name="Freeform 1687">
            <a:extLst>
              <a:ext uri="{FF2B5EF4-FFF2-40B4-BE49-F238E27FC236}">
                <a16:creationId xmlns:a16="http://schemas.microsoft.com/office/drawing/2014/main" id="{91AD573D-78F4-448F-AD12-95AB64D9D980}"/>
              </a:ext>
            </a:extLst>
          </xdr:cNvPr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10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3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4" name="Freeform 1688">
            <a:extLst>
              <a:ext uri="{FF2B5EF4-FFF2-40B4-BE49-F238E27FC236}">
                <a16:creationId xmlns:a16="http://schemas.microsoft.com/office/drawing/2014/main" id="{B5019B0E-27DD-4116-BA4C-BCA78751AC33}"/>
              </a:ext>
            </a:extLst>
          </xdr:cNvPr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5" name="Freeform 1689">
            <a:extLst>
              <a:ext uri="{FF2B5EF4-FFF2-40B4-BE49-F238E27FC236}">
                <a16:creationId xmlns:a16="http://schemas.microsoft.com/office/drawing/2014/main" id="{70F0879E-6D74-4B5D-AD30-E99F5675C558}"/>
              </a:ext>
            </a:extLst>
          </xdr:cNvPr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6" name="Freeform 1690">
            <a:extLst>
              <a:ext uri="{FF2B5EF4-FFF2-40B4-BE49-F238E27FC236}">
                <a16:creationId xmlns:a16="http://schemas.microsoft.com/office/drawing/2014/main" id="{FDCCD41B-8A9A-4F83-A287-8B1CCE7F9966}"/>
              </a:ext>
            </a:extLst>
          </xdr:cNvPr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7" name="Freeform 1691">
            <a:extLst>
              <a:ext uri="{FF2B5EF4-FFF2-40B4-BE49-F238E27FC236}">
                <a16:creationId xmlns:a16="http://schemas.microsoft.com/office/drawing/2014/main" id="{836F011A-0F28-4A3B-A541-5D0322789731}"/>
              </a:ext>
            </a:extLst>
          </xdr:cNvPr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8" name="Freeform 1692">
            <a:extLst>
              <a:ext uri="{FF2B5EF4-FFF2-40B4-BE49-F238E27FC236}">
                <a16:creationId xmlns:a16="http://schemas.microsoft.com/office/drawing/2014/main" id="{4E9B4E90-7E02-4630-9B7A-E295C18EF8BE}"/>
              </a:ext>
            </a:extLst>
          </xdr:cNvPr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29" name="Freeform 1693">
            <a:extLst>
              <a:ext uri="{FF2B5EF4-FFF2-40B4-BE49-F238E27FC236}">
                <a16:creationId xmlns:a16="http://schemas.microsoft.com/office/drawing/2014/main" id="{A7916FB1-55FD-496F-9879-474815A45618}"/>
              </a:ext>
            </a:extLst>
          </xdr:cNvPr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0" name="Freeform 1694">
            <a:extLst>
              <a:ext uri="{FF2B5EF4-FFF2-40B4-BE49-F238E27FC236}">
                <a16:creationId xmlns:a16="http://schemas.microsoft.com/office/drawing/2014/main" id="{5DB21009-A9F6-4BF7-8329-B3E8156626F8}"/>
              </a:ext>
            </a:extLst>
          </xdr:cNvPr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1" name="Freeform 1695">
            <a:extLst>
              <a:ext uri="{FF2B5EF4-FFF2-40B4-BE49-F238E27FC236}">
                <a16:creationId xmlns:a16="http://schemas.microsoft.com/office/drawing/2014/main" id="{822B5C1D-B0D7-4997-9BC6-D693F1064C1A}"/>
              </a:ext>
            </a:extLst>
          </xdr:cNvPr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2" name="Freeform 1696">
            <a:extLst>
              <a:ext uri="{FF2B5EF4-FFF2-40B4-BE49-F238E27FC236}">
                <a16:creationId xmlns:a16="http://schemas.microsoft.com/office/drawing/2014/main" id="{7A7F9F67-0536-45FF-9FF4-2077E3E99694}"/>
              </a:ext>
            </a:extLst>
          </xdr:cNvPr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3" name="Freeform 1697">
            <a:extLst>
              <a:ext uri="{FF2B5EF4-FFF2-40B4-BE49-F238E27FC236}">
                <a16:creationId xmlns:a16="http://schemas.microsoft.com/office/drawing/2014/main" id="{190227C3-27FC-4C7D-A095-CA386B7071E1}"/>
              </a:ext>
            </a:extLst>
          </xdr:cNvPr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4" name="Freeform 1698">
            <a:extLst>
              <a:ext uri="{FF2B5EF4-FFF2-40B4-BE49-F238E27FC236}">
                <a16:creationId xmlns:a16="http://schemas.microsoft.com/office/drawing/2014/main" id="{B44FEB6D-2878-4AB6-95D5-8CF308924E68}"/>
              </a:ext>
            </a:extLst>
          </xdr:cNvPr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476250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45" name="Group 1709">
          <a:extLst>
            <a:ext uri="{FF2B5EF4-FFF2-40B4-BE49-F238E27FC236}">
              <a16:creationId xmlns:a16="http://schemas.microsoft.com/office/drawing/2014/main" id="{4CEE38C0-A6EA-4824-A61A-C745117B78E3}"/>
            </a:ext>
          </a:extLst>
        </xdr:cNvPr>
        <xdr:cNvGrpSpPr>
          <a:grpSpLocks/>
        </xdr:cNvGrpSpPr>
      </xdr:nvGrpSpPr>
      <xdr:grpSpPr bwMode="auto">
        <a:xfrm>
          <a:off x="6549838" y="6409765"/>
          <a:ext cx="5603" cy="0"/>
          <a:chOff x="727" y="749"/>
          <a:chExt cx="57" cy="51"/>
        </a:xfrm>
      </xdr:grpSpPr>
      <xdr:sp macro="" textlink="">
        <xdr:nvSpPr>
          <xdr:cNvPr id="67236" name="Freeform 1700">
            <a:extLst>
              <a:ext uri="{FF2B5EF4-FFF2-40B4-BE49-F238E27FC236}">
                <a16:creationId xmlns:a16="http://schemas.microsoft.com/office/drawing/2014/main" id="{437737B8-B12C-45DD-AD92-C716D600F3F4}"/>
              </a:ext>
            </a:extLst>
          </xdr:cNvPr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8" y="32"/>
                </a:lnTo>
                <a:lnTo>
                  <a:pt x="7" y="32"/>
                </a:lnTo>
                <a:lnTo>
                  <a:pt x="7" y="32"/>
                </a:lnTo>
                <a:lnTo>
                  <a:pt x="7" y="31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1"/>
                </a:lnTo>
                <a:lnTo>
                  <a:pt x="10" y="30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0"/>
                </a:lnTo>
                <a:lnTo>
                  <a:pt x="21" y="10"/>
                </a:lnTo>
                <a:lnTo>
                  <a:pt x="21" y="10"/>
                </a:lnTo>
                <a:lnTo>
                  <a:pt x="21" y="11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3"/>
                </a:lnTo>
                <a:lnTo>
                  <a:pt x="26" y="14"/>
                </a:lnTo>
                <a:lnTo>
                  <a:pt x="26" y="14"/>
                </a:lnTo>
                <a:lnTo>
                  <a:pt x="27" y="14"/>
                </a:lnTo>
                <a:lnTo>
                  <a:pt x="27" y="14"/>
                </a:lnTo>
                <a:lnTo>
                  <a:pt x="28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20"/>
                </a:lnTo>
                <a:lnTo>
                  <a:pt x="25" y="20"/>
                </a:lnTo>
                <a:lnTo>
                  <a:pt x="25" y="20"/>
                </a:lnTo>
                <a:lnTo>
                  <a:pt x="25" y="20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5" y="22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29" y="23"/>
                </a:lnTo>
                <a:lnTo>
                  <a:pt x="30" y="23"/>
                </a:lnTo>
                <a:lnTo>
                  <a:pt x="30" y="23"/>
                </a:lnTo>
                <a:lnTo>
                  <a:pt x="32" y="23"/>
                </a:lnTo>
                <a:lnTo>
                  <a:pt x="32" y="23"/>
                </a:lnTo>
                <a:lnTo>
                  <a:pt x="33" y="22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7" y="17"/>
                </a:lnTo>
                <a:lnTo>
                  <a:pt x="37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0" y="9"/>
                </a:lnTo>
                <a:lnTo>
                  <a:pt x="30" y="9"/>
                </a:lnTo>
                <a:lnTo>
                  <a:pt x="30" y="8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3" y="3"/>
                </a:lnTo>
                <a:lnTo>
                  <a:pt x="55" y="4"/>
                </a:lnTo>
                <a:lnTo>
                  <a:pt x="55" y="4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5"/>
                </a:lnTo>
                <a:lnTo>
                  <a:pt x="57" y="5"/>
                </a:lnTo>
                <a:lnTo>
                  <a:pt x="57" y="6"/>
                </a:lnTo>
                <a:lnTo>
                  <a:pt x="57" y="6"/>
                </a:lnTo>
                <a:lnTo>
                  <a:pt x="57" y="7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3"/>
                </a:lnTo>
                <a:lnTo>
                  <a:pt x="55" y="16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6"/>
                </a:lnTo>
                <a:lnTo>
                  <a:pt x="50" y="17"/>
                </a:lnTo>
                <a:lnTo>
                  <a:pt x="50" y="17"/>
                </a:lnTo>
                <a:lnTo>
                  <a:pt x="50" y="18"/>
                </a:lnTo>
                <a:lnTo>
                  <a:pt x="50" y="18"/>
                </a:lnTo>
                <a:lnTo>
                  <a:pt x="50" y="18"/>
                </a:lnTo>
                <a:lnTo>
                  <a:pt x="49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8"/>
                </a:lnTo>
                <a:lnTo>
                  <a:pt x="51" y="29"/>
                </a:lnTo>
                <a:lnTo>
                  <a:pt x="51" y="29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1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1" y="36"/>
                </a:lnTo>
                <a:lnTo>
                  <a:pt x="42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9"/>
                </a:lnTo>
                <a:lnTo>
                  <a:pt x="42" y="39"/>
                </a:lnTo>
                <a:lnTo>
                  <a:pt x="42" y="39"/>
                </a:lnTo>
                <a:lnTo>
                  <a:pt x="42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2"/>
                </a:lnTo>
                <a:lnTo>
                  <a:pt x="40" y="42"/>
                </a:lnTo>
                <a:lnTo>
                  <a:pt x="40" y="43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9" y="45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6"/>
                </a:lnTo>
                <a:lnTo>
                  <a:pt x="37" y="46"/>
                </a:lnTo>
                <a:lnTo>
                  <a:pt x="37" y="46"/>
                </a:lnTo>
                <a:lnTo>
                  <a:pt x="37" y="47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8"/>
                </a:lnTo>
                <a:lnTo>
                  <a:pt x="40" y="49"/>
                </a:lnTo>
                <a:lnTo>
                  <a:pt x="40" y="49"/>
                </a:lnTo>
                <a:lnTo>
                  <a:pt x="39" y="49"/>
                </a:lnTo>
                <a:lnTo>
                  <a:pt x="39" y="49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1"/>
                </a:lnTo>
                <a:lnTo>
                  <a:pt x="39" y="51"/>
                </a:lnTo>
                <a:lnTo>
                  <a:pt x="38" y="51"/>
                </a:lnTo>
                <a:lnTo>
                  <a:pt x="38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5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4" y="49"/>
                </a:lnTo>
                <a:lnTo>
                  <a:pt x="34" y="49"/>
                </a:lnTo>
                <a:lnTo>
                  <a:pt x="34" y="49"/>
                </a:lnTo>
                <a:lnTo>
                  <a:pt x="35" y="48"/>
                </a:lnTo>
                <a:lnTo>
                  <a:pt x="35" y="48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4" y="43"/>
                </a:lnTo>
                <a:lnTo>
                  <a:pt x="32" y="42"/>
                </a:lnTo>
                <a:lnTo>
                  <a:pt x="32" y="42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9"/>
                </a:lnTo>
                <a:lnTo>
                  <a:pt x="23" y="39"/>
                </a:lnTo>
                <a:lnTo>
                  <a:pt x="21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8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8"/>
                </a:lnTo>
                <a:lnTo>
                  <a:pt x="19" y="39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2" y="39"/>
                </a:lnTo>
                <a:lnTo>
                  <a:pt x="11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7" y="35"/>
                </a:lnTo>
                <a:lnTo>
                  <a:pt x="7" y="35"/>
                </a:lnTo>
                <a:lnTo>
                  <a:pt x="8" y="36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3" y="37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2" y="35"/>
                </a:lnTo>
                <a:lnTo>
                  <a:pt x="11" y="35"/>
                </a:lnTo>
                <a:lnTo>
                  <a:pt x="11" y="35"/>
                </a:lnTo>
                <a:lnTo>
                  <a:pt x="11" y="35"/>
                </a:lnTo>
                <a:lnTo>
                  <a:pt x="11" y="34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8" y="35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5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7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4"/>
                </a:lnTo>
                <a:lnTo>
                  <a:pt x="11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7" y="3"/>
                </a:lnTo>
                <a:lnTo>
                  <a:pt x="27" y="2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7"/>
                </a:lnTo>
                <a:lnTo>
                  <a:pt x="23" y="7"/>
                </a:lnTo>
                <a:lnTo>
                  <a:pt x="23" y="8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0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3" y="17"/>
                </a:lnTo>
                <a:lnTo>
                  <a:pt x="34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9" y="39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1" y="40"/>
                </a:lnTo>
                <a:lnTo>
                  <a:pt x="12" y="40"/>
                </a:lnTo>
                <a:lnTo>
                  <a:pt x="12" y="40"/>
                </a:lnTo>
                <a:lnTo>
                  <a:pt x="12" y="40"/>
                </a:lnTo>
                <a:lnTo>
                  <a:pt x="13" y="40"/>
                </a:lnTo>
                <a:lnTo>
                  <a:pt x="13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1"/>
                </a:lnTo>
                <a:lnTo>
                  <a:pt x="0" y="41"/>
                </a:lnTo>
                <a:lnTo>
                  <a:pt x="0" y="41"/>
                </a:lnTo>
                <a:lnTo>
                  <a:pt x="0" y="40"/>
                </a:lnTo>
                <a:lnTo>
                  <a:pt x="0" y="40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37" name="Freeform 1701">
            <a:extLst>
              <a:ext uri="{FF2B5EF4-FFF2-40B4-BE49-F238E27FC236}">
                <a16:creationId xmlns:a16="http://schemas.microsoft.com/office/drawing/2014/main" id="{47D14ABD-9C40-4C03-9FD1-AD46D960956D}"/>
              </a:ext>
            </a:extLst>
          </xdr:cNvPr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9" y="31"/>
                </a:lnTo>
                <a:lnTo>
                  <a:pt x="9" y="31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30"/>
                </a:lnTo>
                <a:lnTo>
                  <a:pt x="9" y="29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9"/>
                </a:lnTo>
                <a:lnTo>
                  <a:pt x="20" y="9"/>
                </a:lnTo>
                <a:lnTo>
                  <a:pt x="20" y="9"/>
                </a:lnTo>
                <a:lnTo>
                  <a:pt x="20" y="10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4" y="10"/>
                </a:lnTo>
                <a:lnTo>
                  <a:pt x="24" y="10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2"/>
                </a:lnTo>
                <a:lnTo>
                  <a:pt x="25" y="13"/>
                </a:lnTo>
                <a:lnTo>
                  <a:pt x="25" y="13"/>
                </a:lnTo>
                <a:lnTo>
                  <a:pt x="26" y="13"/>
                </a:lnTo>
                <a:lnTo>
                  <a:pt x="26" y="13"/>
                </a:lnTo>
                <a:lnTo>
                  <a:pt x="27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5" y="15"/>
                </a:lnTo>
                <a:lnTo>
                  <a:pt x="24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3" y="20"/>
                </a:lnTo>
                <a:lnTo>
                  <a:pt x="23" y="20"/>
                </a:lnTo>
                <a:lnTo>
                  <a:pt x="23" y="20"/>
                </a:lnTo>
                <a:lnTo>
                  <a:pt x="23" y="20"/>
                </a:lnTo>
                <a:lnTo>
                  <a:pt x="24" y="21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8" y="22"/>
                </a:lnTo>
                <a:lnTo>
                  <a:pt x="29" y="22"/>
                </a:lnTo>
                <a:lnTo>
                  <a:pt x="29" y="22"/>
                </a:lnTo>
                <a:lnTo>
                  <a:pt x="31" y="22"/>
                </a:lnTo>
                <a:lnTo>
                  <a:pt x="31" y="22"/>
                </a:lnTo>
                <a:lnTo>
                  <a:pt x="32" y="21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6" y="16"/>
                </a:lnTo>
                <a:lnTo>
                  <a:pt x="36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3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10"/>
                </a:lnTo>
                <a:lnTo>
                  <a:pt x="29" y="9"/>
                </a:lnTo>
                <a:lnTo>
                  <a:pt x="29" y="9"/>
                </a:lnTo>
                <a:lnTo>
                  <a:pt x="29" y="9"/>
                </a:lnTo>
                <a:lnTo>
                  <a:pt x="29" y="9"/>
                </a:lnTo>
                <a:lnTo>
                  <a:pt x="29" y="8"/>
                </a:lnTo>
                <a:lnTo>
                  <a:pt x="29" y="8"/>
                </a:lnTo>
                <a:lnTo>
                  <a:pt x="29" y="7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2" y="2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4"/>
                </a:lnTo>
                <a:lnTo>
                  <a:pt x="56" y="4"/>
                </a:lnTo>
                <a:lnTo>
                  <a:pt x="56" y="5"/>
                </a:lnTo>
                <a:lnTo>
                  <a:pt x="56" y="5"/>
                </a:lnTo>
                <a:lnTo>
                  <a:pt x="56" y="6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2"/>
                </a:lnTo>
                <a:lnTo>
                  <a:pt x="54" y="15"/>
                </a:lnTo>
                <a:lnTo>
                  <a:pt x="54" y="15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5"/>
                </a:lnTo>
                <a:lnTo>
                  <a:pt x="49" y="16"/>
                </a:lnTo>
                <a:lnTo>
                  <a:pt x="49" y="16"/>
                </a:lnTo>
                <a:lnTo>
                  <a:pt x="49" y="17"/>
                </a:lnTo>
                <a:lnTo>
                  <a:pt x="49" y="17"/>
                </a:lnTo>
                <a:lnTo>
                  <a:pt x="49" y="17"/>
                </a:lnTo>
                <a:lnTo>
                  <a:pt x="48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4"/>
                </a:lnTo>
                <a:lnTo>
                  <a:pt x="51" y="25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7"/>
                </a:lnTo>
                <a:lnTo>
                  <a:pt x="50" y="28"/>
                </a:lnTo>
                <a:lnTo>
                  <a:pt x="50" y="28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0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0" y="35"/>
                </a:lnTo>
                <a:lnTo>
                  <a:pt x="41" y="36"/>
                </a:lnTo>
                <a:lnTo>
                  <a:pt x="41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1"/>
                </a:lnTo>
                <a:lnTo>
                  <a:pt x="39" y="41"/>
                </a:lnTo>
                <a:lnTo>
                  <a:pt x="39" y="42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8" y="44"/>
                </a:lnTo>
                <a:lnTo>
                  <a:pt x="37" y="45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6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7"/>
                </a:lnTo>
                <a:lnTo>
                  <a:pt x="39" y="48"/>
                </a:lnTo>
                <a:lnTo>
                  <a:pt x="39" y="48"/>
                </a:lnTo>
                <a:lnTo>
                  <a:pt x="38" y="48"/>
                </a:lnTo>
                <a:lnTo>
                  <a:pt x="38" y="48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0"/>
                </a:lnTo>
                <a:lnTo>
                  <a:pt x="37" y="50"/>
                </a:lnTo>
                <a:lnTo>
                  <a:pt x="36" y="50"/>
                </a:lnTo>
                <a:lnTo>
                  <a:pt x="36" y="50"/>
                </a:lnTo>
                <a:lnTo>
                  <a:pt x="36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9"/>
                </a:lnTo>
                <a:lnTo>
                  <a:pt x="33" y="48"/>
                </a:lnTo>
                <a:lnTo>
                  <a:pt x="33" y="48"/>
                </a:lnTo>
                <a:lnTo>
                  <a:pt x="33" y="48"/>
                </a:lnTo>
                <a:lnTo>
                  <a:pt x="34" y="47"/>
                </a:lnTo>
                <a:lnTo>
                  <a:pt x="34" y="47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5" y="44"/>
                </a:lnTo>
                <a:lnTo>
                  <a:pt x="35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3" y="42"/>
                </a:lnTo>
                <a:lnTo>
                  <a:pt x="31" y="41"/>
                </a:lnTo>
                <a:lnTo>
                  <a:pt x="31" y="41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3" y="37"/>
                </a:lnTo>
                <a:lnTo>
                  <a:pt x="23" y="37"/>
                </a:lnTo>
                <a:lnTo>
                  <a:pt x="22" y="38"/>
                </a:lnTo>
                <a:lnTo>
                  <a:pt x="22" y="38"/>
                </a:lnTo>
                <a:lnTo>
                  <a:pt x="20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7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7"/>
                </a:lnTo>
                <a:lnTo>
                  <a:pt x="18" y="38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1" y="38"/>
                </a:lnTo>
                <a:lnTo>
                  <a:pt x="10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4" y="34"/>
                </a:lnTo>
                <a:lnTo>
                  <a:pt x="6" y="34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2" y="36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1" y="34"/>
                </a:lnTo>
                <a:lnTo>
                  <a:pt x="10" y="34"/>
                </a:lnTo>
                <a:lnTo>
                  <a:pt x="10" y="34"/>
                </a:lnTo>
                <a:lnTo>
                  <a:pt x="10" y="34"/>
                </a:lnTo>
                <a:lnTo>
                  <a:pt x="10" y="33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7" y="34"/>
                </a:lnTo>
                <a:lnTo>
                  <a:pt x="6" y="33"/>
                </a:lnTo>
                <a:lnTo>
                  <a:pt x="6" y="33"/>
                </a:lnTo>
                <a:lnTo>
                  <a:pt x="6" y="33"/>
                </a:lnTo>
                <a:lnTo>
                  <a:pt x="5" y="33"/>
                </a:lnTo>
                <a:lnTo>
                  <a:pt x="5" y="33"/>
                </a:lnTo>
                <a:lnTo>
                  <a:pt x="4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6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8" name="Freeform 1702">
            <a:extLst>
              <a:ext uri="{FF2B5EF4-FFF2-40B4-BE49-F238E27FC236}">
                <a16:creationId xmlns:a16="http://schemas.microsoft.com/office/drawing/2014/main" id="{3B4B2F05-E5D4-42DF-973D-ABA7B7E6CFA2}"/>
              </a:ext>
            </a:extLst>
          </xdr:cNvPr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39" name="Freeform 1703">
            <a:extLst>
              <a:ext uri="{FF2B5EF4-FFF2-40B4-BE49-F238E27FC236}">
                <a16:creationId xmlns:a16="http://schemas.microsoft.com/office/drawing/2014/main" id="{8F7D310A-EE12-49D0-B320-A288DBA5911B}"/>
              </a:ext>
            </a:extLst>
          </xdr:cNvPr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1 w 4"/>
              <a:gd name="T2" fmla="*/ 4 w 4"/>
              <a:gd name="T3" fmla="*/ 4 w 4"/>
              <a:gd name="T4" fmla="*/ 2 w 4"/>
              <a:gd name="T5" fmla="*/ 1 w 4"/>
              <a:gd name="T6" fmla="*/ 0 w 4"/>
              <a:gd name="T7" fmla="*/ 0 w 4"/>
              <a:gd name="T8" fmla="*/ 0 w 4"/>
              <a:gd name="T9" fmla="*/ 0 w 4"/>
              <a:gd name="T10" fmla="*/ 0 w 4"/>
              <a:gd name="T11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  <a:cxn ang="0">
                <a:pos x="T11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0" name="Freeform 1704">
            <a:extLst>
              <a:ext uri="{FF2B5EF4-FFF2-40B4-BE49-F238E27FC236}">
                <a16:creationId xmlns:a16="http://schemas.microsoft.com/office/drawing/2014/main" id="{666ACD41-7C94-4E30-BFF4-9A156C4B75B5}"/>
              </a:ext>
            </a:extLst>
          </xdr:cNvPr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1" name="Freeform 1705">
            <a:extLst>
              <a:ext uri="{FF2B5EF4-FFF2-40B4-BE49-F238E27FC236}">
                <a16:creationId xmlns:a16="http://schemas.microsoft.com/office/drawing/2014/main" id="{FB803DA6-12BD-4DE5-A475-B5AE50E16A34}"/>
              </a:ext>
            </a:extLst>
          </xdr:cNvPr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2" name="Freeform 1706">
            <a:extLst>
              <a:ext uri="{FF2B5EF4-FFF2-40B4-BE49-F238E27FC236}">
                <a16:creationId xmlns:a16="http://schemas.microsoft.com/office/drawing/2014/main" id="{A95D3DC3-7F26-48E8-B0C7-708E379C1900}"/>
              </a:ext>
            </a:extLst>
          </xdr:cNvPr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3" name="Freeform 1707">
            <a:extLst>
              <a:ext uri="{FF2B5EF4-FFF2-40B4-BE49-F238E27FC236}">
                <a16:creationId xmlns:a16="http://schemas.microsoft.com/office/drawing/2014/main" id="{9AB5398E-0B0B-47CB-A1E3-614757A4F528}"/>
              </a:ext>
            </a:extLst>
          </xdr:cNvPr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4" name="Freeform 1708">
            <a:extLst>
              <a:ext uri="{FF2B5EF4-FFF2-40B4-BE49-F238E27FC236}">
                <a16:creationId xmlns:a16="http://schemas.microsoft.com/office/drawing/2014/main" id="{6F171A77-0DCF-4E45-AC86-DACEE68585A6}"/>
              </a:ext>
            </a:extLst>
          </xdr:cNvPr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7" y="3"/>
                </a:lnTo>
                <a:lnTo>
                  <a:pt x="6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62" name="Group 1726">
          <a:extLst>
            <a:ext uri="{FF2B5EF4-FFF2-40B4-BE49-F238E27FC236}">
              <a16:creationId xmlns:a16="http://schemas.microsoft.com/office/drawing/2014/main" id="{5782EE0B-4885-42FB-BD7D-786E325D20C4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75" y="867"/>
          <a:chExt cx="177" cy="192"/>
        </a:xfrm>
      </xdr:grpSpPr>
      <xdr:sp macro="" textlink="">
        <xdr:nvSpPr>
          <xdr:cNvPr id="67246" name="Freeform 1710">
            <a:extLst>
              <a:ext uri="{FF2B5EF4-FFF2-40B4-BE49-F238E27FC236}">
                <a16:creationId xmlns:a16="http://schemas.microsoft.com/office/drawing/2014/main" id="{9D4F9FAD-81C2-46AE-8151-2E197A17C28D}"/>
              </a:ext>
            </a:extLst>
          </xdr:cNvPr>
          <xdr:cNvSpPr>
            <a:spLocks noEditPoints="1"/>
          </xdr:cNvSpPr>
        </xdr:nvSpPr>
        <xdr:spPr bwMode="auto">
          <a:xfrm>
            <a:off x="775" y="867"/>
            <a:ext cx="177" cy="192"/>
          </a:xfrm>
          <a:custGeom>
            <a:avLst/>
            <a:gdLst>
              <a:gd name="T0" fmla="*/ 155 w 177"/>
              <a:gd name="T1" fmla="*/ 111 h 192"/>
              <a:gd name="T2" fmla="*/ 141 w 177"/>
              <a:gd name="T3" fmla="*/ 96 h 192"/>
              <a:gd name="T4" fmla="*/ 112 w 177"/>
              <a:gd name="T5" fmla="*/ 85 h 192"/>
              <a:gd name="T6" fmla="*/ 93 w 177"/>
              <a:gd name="T7" fmla="*/ 59 h 192"/>
              <a:gd name="T8" fmla="*/ 86 w 177"/>
              <a:gd name="T9" fmla="*/ 43 h 192"/>
              <a:gd name="T10" fmla="*/ 86 w 177"/>
              <a:gd name="T11" fmla="*/ 38 h 192"/>
              <a:gd name="T12" fmla="*/ 83 w 177"/>
              <a:gd name="T13" fmla="*/ 34 h 192"/>
              <a:gd name="T14" fmla="*/ 86 w 177"/>
              <a:gd name="T15" fmla="*/ 29 h 192"/>
              <a:gd name="T16" fmla="*/ 93 w 177"/>
              <a:gd name="T17" fmla="*/ 28 h 192"/>
              <a:gd name="T18" fmla="*/ 101 w 177"/>
              <a:gd name="T19" fmla="*/ 26 h 192"/>
              <a:gd name="T20" fmla="*/ 104 w 177"/>
              <a:gd name="T21" fmla="*/ 22 h 192"/>
              <a:gd name="T22" fmla="*/ 101 w 177"/>
              <a:gd name="T23" fmla="*/ 14 h 192"/>
              <a:gd name="T24" fmla="*/ 86 w 177"/>
              <a:gd name="T25" fmla="*/ 7 h 192"/>
              <a:gd name="T26" fmla="*/ 76 w 177"/>
              <a:gd name="T27" fmla="*/ 2 h 192"/>
              <a:gd name="T28" fmla="*/ 59 w 177"/>
              <a:gd name="T29" fmla="*/ 5 h 192"/>
              <a:gd name="T30" fmla="*/ 52 w 177"/>
              <a:gd name="T31" fmla="*/ 9 h 192"/>
              <a:gd name="T32" fmla="*/ 49 w 177"/>
              <a:gd name="T33" fmla="*/ 13 h 192"/>
              <a:gd name="T34" fmla="*/ 40 w 177"/>
              <a:gd name="T35" fmla="*/ 15 h 192"/>
              <a:gd name="T36" fmla="*/ 32 w 177"/>
              <a:gd name="T37" fmla="*/ 21 h 192"/>
              <a:gd name="T38" fmla="*/ 25 w 177"/>
              <a:gd name="T39" fmla="*/ 13 h 192"/>
              <a:gd name="T40" fmla="*/ 16 w 177"/>
              <a:gd name="T41" fmla="*/ 22 h 192"/>
              <a:gd name="T42" fmla="*/ 5 w 177"/>
              <a:gd name="T43" fmla="*/ 27 h 192"/>
              <a:gd name="T44" fmla="*/ 2 w 177"/>
              <a:gd name="T45" fmla="*/ 36 h 192"/>
              <a:gd name="T46" fmla="*/ 5 w 177"/>
              <a:gd name="T47" fmla="*/ 46 h 192"/>
              <a:gd name="T48" fmla="*/ 14 w 177"/>
              <a:gd name="T49" fmla="*/ 54 h 192"/>
              <a:gd name="T50" fmla="*/ 22 w 177"/>
              <a:gd name="T51" fmla="*/ 58 h 192"/>
              <a:gd name="T52" fmla="*/ 38 w 177"/>
              <a:gd name="T53" fmla="*/ 52 h 192"/>
              <a:gd name="T54" fmla="*/ 50 w 177"/>
              <a:gd name="T55" fmla="*/ 56 h 192"/>
              <a:gd name="T56" fmla="*/ 62 w 177"/>
              <a:gd name="T57" fmla="*/ 79 h 192"/>
              <a:gd name="T58" fmla="*/ 70 w 177"/>
              <a:gd name="T59" fmla="*/ 87 h 192"/>
              <a:gd name="T60" fmla="*/ 90 w 177"/>
              <a:gd name="T61" fmla="*/ 104 h 192"/>
              <a:gd name="T62" fmla="*/ 106 w 177"/>
              <a:gd name="T63" fmla="*/ 109 h 192"/>
              <a:gd name="T64" fmla="*/ 117 w 177"/>
              <a:gd name="T65" fmla="*/ 119 h 192"/>
              <a:gd name="T66" fmla="*/ 132 w 177"/>
              <a:gd name="T67" fmla="*/ 129 h 192"/>
              <a:gd name="T68" fmla="*/ 137 w 177"/>
              <a:gd name="T69" fmla="*/ 156 h 192"/>
              <a:gd name="T70" fmla="*/ 148 w 177"/>
              <a:gd name="T71" fmla="*/ 158 h 192"/>
              <a:gd name="T72" fmla="*/ 157 w 177"/>
              <a:gd name="T73" fmla="*/ 142 h 192"/>
              <a:gd name="T74" fmla="*/ 153 w 177"/>
              <a:gd name="T75" fmla="*/ 122 h 192"/>
              <a:gd name="T76" fmla="*/ 169 w 177"/>
              <a:gd name="T77" fmla="*/ 129 h 192"/>
              <a:gd name="T78" fmla="*/ 24 w 177"/>
              <a:gd name="T79" fmla="*/ 147 h 192"/>
              <a:gd name="T80" fmla="*/ 31 w 177"/>
              <a:gd name="T81" fmla="*/ 114 h 192"/>
              <a:gd name="T82" fmla="*/ 24 w 177"/>
              <a:gd name="T83" fmla="*/ 120 h 192"/>
              <a:gd name="T84" fmla="*/ 26 w 177"/>
              <a:gd name="T85" fmla="*/ 131 h 192"/>
              <a:gd name="T86" fmla="*/ 26 w 177"/>
              <a:gd name="T87" fmla="*/ 141 h 192"/>
              <a:gd name="T88" fmla="*/ 27 w 177"/>
              <a:gd name="T89" fmla="*/ 150 h 192"/>
              <a:gd name="T90" fmla="*/ 33 w 177"/>
              <a:gd name="T91" fmla="*/ 151 h 192"/>
              <a:gd name="T92" fmla="*/ 40 w 177"/>
              <a:gd name="T93" fmla="*/ 146 h 192"/>
              <a:gd name="T94" fmla="*/ 45 w 177"/>
              <a:gd name="T95" fmla="*/ 133 h 192"/>
              <a:gd name="T96" fmla="*/ 45 w 177"/>
              <a:gd name="T97" fmla="*/ 116 h 192"/>
              <a:gd name="T98" fmla="*/ 44 w 177"/>
              <a:gd name="T99" fmla="*/ 112 h 192"/>
              <a:gd name="T100" fmla="*/ 40 w 177"/>
              <a:gd name="T101" fmla="*/ 109 h 192"/>
              <a:gd name="T102" fmla="*/ 25 w 177"/>
              <a:gd name="T103" fmla="*/ 111 h 192"/>
              <a:gd name="T104" fmla="*/ 47 w 177"/>
              <a:gd name="T105" fmla="*/ 74 h 192"/>
              <a:gd name="T106" fmla="*/ 54 w 177"/>
              <a:gd name="T107" fmla="*/ 79 h 192"/>
              <a:gd name="T108" fmla="*/ 129 w 177"/>
              <a:gd name="T109" fmla="*/ 164 h 192"/>
              <a:gd name="T110" fmla="*/ 106 w 177"/>
              <a:gd name="T111" fmla="*/ 168 h 192"/>
              <a:gd name="T112" fmla="*/ 94 w 177"/>
              <a:gd name="T113" fmla="*/ 167 h 192"/>
              <a:gd name="T114" fmla="*/ 86 w 177"/>
              <a:gd name="T115" fmla="*/ 171 h 192"/>
              <a:gd name="T116" fmla="*/ 106 w 177"/>
              <a:gd name="T117" fmla="*/ 183 h 192"/>
              <a:gd name="T118" fmla="*/ 126 w 177"/>
              <a:gd name="T119" fmla="*/ 191 h 192"/>
              <a:gd name="T120" fmla="*/ 127 w 177"/>
              <a:gd name="T121" fmla="*/ 182 h 192"/>
              <a:gd name="T122" fmla="*/ 129 w 177"/>
              <a:gd name="T123" fmla="*/ 170 h 192"/>
              <a:gd name="T124" fmla="*/ 122 w 177"/>
              <a:gd name="T125" fmla="*/ 157 h 19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77" h="192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6" y="127"/>
                </a:lnTo>
                <a:lnTo>
                  <a:pt x="176" y="127"/>
                </a:lnTo>
                <a:lnTo>
                  <a:pt x="175" y="125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70" y="120"/>
                </a:lnTo>
                <a:lnTo>
                  <a:pt x="169" y="119"/>
                </a:lnTo>
                <a:lnTo>
                  <a:pt x="169" y="119"/>
                </a:lnTo>
                <a:lnTo>
                  <a:pt x="169" y="119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9" y="113"/>
                </a:lnTo>
                <a:lnTo>
                  <a:pt x="157" y="112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2"/>
                </a:lnTo>
                <a:lnTo>
                  <a:pt x="138" y="101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8"/>
                </a:lnTo>
                <a:lnTo>
                  <a:pt x="142" y="98"/>
                </a:lnTo>
                <a:lnTo>
                  <a:pt x="142" y="97"/>
                </a:lnTo>
                <a:lnTo>
                  <a:pt x="142" y="97"/>
                </a:lnTo>
                <a:lnTo>
                  <a:pt x="142" y="96"/>
                </a:lnTo>
                <a:lnTo>
                  <a:pt x="142" y="96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2"/>
                </a:lnTo>
                <a:lnTo>
                  <a:pt x="120" y="91"/>
                </a:lnTo>
                <a:lnTo>
                  <a:pt x="120" y="91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7" y="89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6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3" y="65"/>
                </a:lnTo>
                <a:lnTo>
                  <a:pt x="102" y="64"/>
                </a:lnTo>
                <a:lnTo>
                  <a:pt x="102" y="64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8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8"/>
                </a:lnTo>
                <a:lnTo>
                  <a:pt x="84" y="46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3"/>
                </a:lnTo>
                <a:lnTo>
                  <a:pt x="84" y="43"/>
                </a:lnTo>
                <a:lnTo>
                  <a:pt x="84" y="42"/>
                </a:lnTo>
                <a:lnTo>
                  <a:pt x="84" y="42"/>
                </a:lnTo>
                <a:lnTo>
                  <a:pt x="84" y="42"/>
                </a:lnTo>
                <a:lnTo>
                  <a:pt x="85" y="42"/>
                </a:lnTo>
                <a:lnTo>
                  <a:pt x="85" y="42"/>
                </a:lnTo>
                <a:lnTo>
                  <a:pt x="85" y="43"/>
                </a:lnTo>
                <a:lnTo>
                  <a:pt x="85" y="43"/>
                </a:lnTo>
                <a:lnTo>
                  <a:pt x="86" y="43"/>
                </a:lnTo>
                <a:lnTo>
                  <a:pt x="86" y="43"/>
                </a:lnTo>
                <a:lnTo>
                  <a:pt x="86" y="43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1"/>
                </a:lnTo>
                <a:lnTo>
                  <a:pt x="87" y="40"/>
                </a:lnTo>
                <a:lnTo>
                  <a:pt x="87" y="40"/>
                </a:lnTo>
                <a:lnTo>
                  <a:pt x="87" y="40"/>
                </a:lnTo>
                <a:lnTo>
                  <a:pt x="87" y="40"/>
                </a:lnTo>
                <a:lnTo>
                  <a:pt x="88" y="40"/>
                </a:lnTo>
                <a:lnTo>
                  <a:pt x="88" y="40"/>
                </a:lnTo>
                <a:lnTo>
                  <a:pt x="88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7" y="39"/>
                </a:lnTo>
                <a:lnTo>
                  <a:pt x="87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6" y="38"/>
                </a:lnTo>
                <a:lnTo>
                  <a:pt x="85" y="39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4" y="37"/>
                </a:lnTo>
                <a:lnTo>
                  <a:pt x="85" y="37"/>
                </a:lnTo>
                <a:lnTo>
                  <a:pt x="85" y="37"/>
                </a:lnTo>
                <a:lnTo>
                  <a:pt x="85" y="37"/>
                </a:lnTo>
                <a:lnTo>
                  <a:pt x="85" y="36"/>
                </a:lnTo>
                <a:lnTo>
                  <a:pt x="85" y="36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3"/>
                </a:lnTo>
                <a:lnTo>
                  <a:pt x="83" y="33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2" y="34"/>
                </a:lnTo>
                <a:lnTo>
                  <a:pt x="82" y="34"/>
                </a:lnTo>
                <a:lnTo>
                  <a:pt x="82" y="33"/>
                </a:lnTo>
                <a:lnTo>
                  <a:pt x="82" y="33"/>
                </a:lnTo>
                <a:lnTo>
                  <a:pt x="83" y="33"/>
                </a:lnTo>
                <a:lnTo>
                  <a:pt x="83" y="33"/>
                </a:lnTo>
                <a:lnTo>
                  <a:pt x="83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29"/>
                </a:lnTo>
                <a:lnTo>
                  <a:pt x="88" y="29"/>
                </a:lnTo>
                <a:lnTo>
                  <a:pt x="88" y="30"/>
                </a:lnTo>
                <a:lnTo>
                  <a:pt x="88" y="30"/>
                </a:lnTo>
                <a:lnTo>
                  <a:pt x="87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30"/>
                </a:lnTo>
                <a:lnTo>
                  <a:pt x="87" y="30"/>
                </a:lnTo>
                <a:lnTo>
                  <a:pt x="86" y="30"/>
                </a:lnTo>
                <a:lnTo>
                  <a:pt x="86" y="30"/>
                </a:lnTo>
                <a:lnTo>
                  <a:pt x="86" y="31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5" y="27"/>
                </a:lnTo>
                <a:lnTo>
                  <a:pt x="95" y="27"/>
                </a:lnTo>
                <a:lnTo>
                  <a:pt x="96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6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8" y="25"/>
                </a:lnTo>
                <a:lnTo>
                  <a:pt x="98" y="25"/>
                </a:lnTo>
                <a:lnTo>
                  <a:pt x="98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2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5"/>
                </a:lnTo>
                <a:lnTo>
                  <a:pt x="103" y="25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6" y="27"/>
                </a:lnTo>
                <a:lnTo>
                  <a:pt x="106" y="27"/>
                </a:lnTo>
                <a:lnTo>
                  <a:pt x="107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8" y="27"/>
                </a:lnTo>
                <a:lnTo>
                  <a:pt x="107" y="26"/>
                </a:lnTo>
                <a:lnTo>
                  <a:pt x="107" y="26"/>
                </a:lnTo>
                <a:lnTo>
                  <a:pt x="107" y="25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4" y="21"/>
                </a:lnTo>
                <a:lnTo>
                  <a:pt x="103" y="21"/>
                </a:lnTo>
                <a:lnTo>
                  <a:pt x="103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20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6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5"/>
                </a:lnTo>
                <a:lnTo>
                  <a:pt x="101" y="14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3" y="13"/>
                </a:lnTo>
                <a:lnTo>
                  <a:pt x="104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3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1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2" y="9"/>
                </a:lnTo>
                <a:lnTo>
                  <a:pt x="91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6"/>
                </a:lnTo>
                <a:lnTo>
                  <a:pt x="84" y="5"/>
                </a:lnTo>
                <a:lnTo>
                  <a:pt x="84" y="5"/>
                </a:lnTo>
                <a:lnTo>
                  <a:pt x="84" y="5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3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3" y="1"/>
                </a:lnTo>
                <a:lnTo>
                  <a:pt x="83" y="1"/>
                </a:lnTo>
                <a:lnTo>
                  <a:pt x="83" y="1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2" y="1"/>
                </a:lnTo>
                <a:lnTo>
                  <a:pt x="81" y="1"/>
                </a:lnTo>
                <a:lnTo>
                  <a:pt x="81" y="1"/>
                </a:lnTo>
                <a:lnTo>
                  <a:pt x="80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7" y="4"/>
                </a:lnTo>
                <a:lnTo>
                  <a:pt x="67" y="4"/>
                </a:lnTo>
                <a:lnTo>
                  <a:pt x="66" y="5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6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1" y="6"/>
                </a:lnTo>
                <a:lnTo>
                  <a:pt x="62" y="5"/>
                </a:lnTo>
                <a:lnTo>
                  <a:pt x="62" y="5"/>
                </a:lnTo>
                <a:lnTo>
                  <a:pt x="61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5"/>
                </a:lnTo>
                <a:lnTo>
                  <a:pt x="57" y="6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10"/>
                </a:lnTo>
                <a:lnTo>
                  <a:pt x="57" y="10"/>
                </a:lnTo>
                <a:lnTo>
                  <a:pt x="57" y="10"/>
                </a:lnTo>
                <a:lnTo>
                  <a:pt x="56" y="10"/>
                </a:lnTo>
                <a:lnTo>
                  <a:pt x="56" y="10"/>
                </a:lnTo>
                <a:lnTo>
                  <a:pt x="55" y="10"/>
                </a:lnTo>
                <a:lnTo>
                  <a:pt x="55" y="10"/>
                </a:lnTo>
                <a:lnTo>
                  <a:pt x="55" y="10"/>
                </a:lnTo>
                <a:lnTo>
                  <a:pt x="54" y="10"/>
                </a:lnTo>
                <a:lnTo>
                  <a:pt x="54" y="10"/>
                </a:lnTo>
                <a:lnTo>
                  <a:pt x="54" y="9"/>
                </a:lnTo>
                <a:lnTo>
                  <a:pt x="54" y="9"/>
                </a:lnTo>
                <a:lnTo>
                  <a:pt x="53" y="9"/>
                </a:lnTo>
                <a:lnTo>
                  <a:pt x="53" y="9"/>
                </a:lnTo>
                <a:lnTo>
                  <a:pt x="52" y="9"/>
                </a:lnTo>
                <a:lnTo>
                  <a:pt x="52" y="9"/>
                </a:lnTo>
                <a:lnTo>
                  <a:pt x="52" y="10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1" y="12"/>
                </a:lnTo>
                <a:lnTo>
                  <a:pt x="51" y="12"/>
                </a:lnTo>
                <a:lnTo>
                  <a:pt x="51" y="12"/>
                </a:lnTo>
                <a:lnTo>
                  <a:pt x="51" y="12"/>
                </a:lnTo>
                <a:lnTo>
                  <a:pt x="52" y="13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3"/>
                </a:lnTo>
                <a:lnTo>
                  <a:pt x="52" y="14"/>
                </a:lnTo>
                <a:lnTo>
                  <a:pt x="52" y="14"/>
                </a:lnTo>
                <a:lnTo>
                  <a:pt x="52" y="15"/>
                </a:lnTo>
                <a:lnTo>
                  <a:pt x="52" y="15"/>
                </a:lnTo>
                <a:lnTo>
                  <a:pt x="53" y="16"/>
                </a:lnTo>
                <a:lnTo>
                  <a:pt x="53" y="16"/>
                </a:lnTo>
                <a:lnTo>
                  <a:pt x="52" y="16"/>
                </a:lnTo>
                <a:lnTo>
                  <a:pt x="52" y="16"/>
                </a:lnTo>
                <a:lnTo>
                  <a:pt x="52" y="16"/>
                </a:lnTo>
                <a:lnTo>
                  <a:pt x="51" y="16"/>
                </a:lnTo>
                <a:lnTo>
                  <a:pt x="51" y="16"/>
                </a:lnTo>
                <a:lnTo>
                  <a:pt x="50" y="15"/>
                </a:lnTo>
                <a:lnTo>
                  <a:pt x="50" y="15"/>
                </a:lnTo>
                <a:lnTo>
                  <a:pt x="50" y="14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4"/>
                </a:lnTo>
                <a:lnTo>
                  <a:pt x="46" y="15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3"/>
                </a:lnTo>
                <a:lnTo>
                  <a:pt x="42" y="13"/>
                </a:lnTo>
                <a:lnTo>
                  <a:pt x="42" y="11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2"/>
                </a:lnTo>
                <a:lnTo>
                  <a:pt x="41" y="11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4"/>
                </a:lnTo>
                <a:lnTo>
                  <a:pt x="40" y="14"/>
                </a:lnTo>
                <a:lnTo>
                  <a:pt x="40" y="15"/>
                </a:lnTo>
                <a:lnTo>
                  <a:pt x="40" y="15"/>
                </a:lnTo>
                <a:lnTo>
                  <a:pt x="40" y="15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19"/>
                </a:lnTo>
                <a:lnTo>
                  <a:pt x="36" y="20"/>
                </a:lnTo>
                <a:lnTo>
                  <a:pt x="36" y="20"/>
                </a:lnTo>
                <a:lnTo>
                  <a:pt x="35" y="21"/>
                </a:lnTo>
                <a:lnTo>
                  <a:pt x="35" y="21"/>
                </a:lnTo>
                <a:lnTo>
                  <a:pt x="36" y="21"/>
                </a:lnTo>
                <a:lnTo>
                  <a:pt x="36" y="21"/>
                </a:lnTo>
                <a:lnTo>
                  <a:pt x="36" y="22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20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2" y="19"/>
                </a:lnTo>
                <a:lnTo>
                  <a:pt x="32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30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6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4"/>
                </a:lnTo>
                <a:lnTo>
                  <a:pt x="27" y="13"/>
                </a:lnTo>
                <a:lnTo>
                  <a:pt x="27" y="13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2" y="18"/>
                </a:lnTo>
                <a:lnTo>
                  <a:pt x="21" y="19"/>
                </a:lnTo>
                <a:lnTo>
                  <a:pt x="21" y="19"/>
                </a:lnTo>
                <a:lnTo>
                  <a:pt x="21" y="20"/>
                </a:lnTo>
                <a:lnTo>
                  <a:pt x="21" y="20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1"/>
                </a:lnTo>
                <a:lnTo>
                  <a:pt x="14" y="21"/>
                </a:lnTo>
                <a:lnTo>
                  <a:pt x="13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4"/>
                </a:lnTo>
                <a:lnTo>
                  <a:pt x="3" y="25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6"/>
                </a:lnTo>
                <a:lnTo>
                  <a:pt x="4" y="27"/>
                </a:lnTo>
                <a:lnTo>
                  <a:pt x="4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8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2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6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3" y="36"/>
                </a:lnTo>
                <a:lnTo>
                  <a:pt x="3" y="36"/>
                </a:lnTo>
                <a:lnTo>
                  <a:pt x="2" y="36"/>
                </a:lnTo>
                <a:lnTo>
                  <a:pt x="2" y="36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39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2"/>
                </a:lnTo>
                <a:lnTo>
                  <a:pt x="6" y="43"/>
                </a:lnTo>
                <a:lnTo>
                  <a:pt x="6" y="43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5"/>
                </a:lnTo>
                <a:lnTo>
                  <a:pt x="5" y="46"/>
                </a:lnTo>
                <a:lnTo>
                  <a:pt x="5" y="46"/>
                </a:lnTo>
                <a:lnTo>
                  <a:pt x="4" y="47"/>
                </a:lnTo>
                <a:lnTo>
                  <a:pt x="4" y="47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4" y="51"/>
                </a:lnTo>
                <a:lnTo>
                  <a:pt x="4" y="51"/>
                </a:lnTo>
                <a:lnTo>
                  <a:pt x="5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3"/>
                </a:lnTo>
                <a:lnTo>
                  <a:pt x="9" y="54"/>
                </a:lnTo>
                <a:lnTo>
                  <a:pt x="9" y="54"/>
                </a:lnTo>
                <a:lnTo>
                  <a:pt x="10" y="54"/>
                </a:lnTo>
                <a:lnTo>
                  <a:pt x="10" y="54"/>
                </a:lnTo>
                <a:lnTo>
                  <a:pt x="11" y="55"/>
                </a:lnTo>
                <a:lnTo>
                  <a:pt x="11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4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6" y="54"/>
                </a:lnTo>
                <a:lnTo>
                  <a:pt x="16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5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3"/>
                </a:lnTo>
                <a:lnTo>
                  <a:pt x="27" y="52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5" y="50"/>
                </a:lnTo>
                <a:lnTo>
                  <a:pt x="35" y="50"/>
                </a:lnTo>
                <a:lnTo>
                  <a:pt x="37" y="51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1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5" y="55"/>
                </a:lnTo>
                <a:lnTo>
                  <a:pt x="46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5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49" y="56"/>
                </a:lnTo>
                <a:lnTo>
                  <a:pt x="50" y="56"/>
                </a:lnTo>
                <a:lnTo>
                  <a:pt x="50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7" y="76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1" y="79"/>
                </a:lnTo>
                <a:lnTo>
                  <a:pt x="62" y="80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7" y="87"/>
                </a:lnTo>
                <a:lnTo>
                  <a:pt x="67" y="87"/>
                </a:lnTo>
                <a:lnTo>
                  <a:pt x="67" y="87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1" y="87"/>
                </a:lnTo>
                <a:lnTo>
                  <a:pt x="71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2"/>
                </a:lnTo>
                <a:lnTo>
                  <a:pt x="77" y="93"/>
                </a:lnTo>
                <a:lnTo>
                  <a:pt x="77" y="93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8"/>
                </a:lnTo>
                <a:lnTo>
                  <a:pt x="83" y="99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5" y="108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7" y="108"/>
                </a:lnTo>
                <a:lnTo>
                  <a:pt x="98" y="107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2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9"/>
                </a:lnTo>
                <a:lnTo>
                  <a:pt x="103" y="109"/>
                </a:lnTo>
                <a:lnTo>
                  <a:pt x="103" y="108"/>
                </a:lnTo>
                <a:lnTo>
                  <a:pt x="103" y="108"/>
                </a:lnTo>
                <a:lnTo>
                  <a:pt x="104" y="108"/>
                </a:lnTo>
                <a:lnTo>
                  <a:pt x="104" y="108"/>
                </a:lnTo>
                <a:lnTo>
                  <a:pt x="105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1" y="116"/>
                </a:lnTo>
                <a:lnTo>
                  <a:pt x="111" y="116"/>
                </a:lnTo>
                <a:lnTo>
                  <a:pt x="111" y="116"/>
                </a:lnTo>
                <a:lnTo>
                  <a:pt x="112" y="116"/>
                </a:lnTo>
                <a:lnTo>
                  <a:pt x="112" y="116"/>
                </a:lnTo>
                <a:lnTo>
                  <a:pt x="113" y="116"/>
                </a:lnTo>
                <a:lnTo>
                  <a:pt x="113" y="116"/>
                </a:lnTo>
                <a:lnTo>
                  <a:pt x="113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6" y="119"/>
                </a:lnTo>
                <a:lnTo>
                  <a:pt x="115" y="119"/>
                </a:lnTo>
                <a:lnTo>
                  <a:pt x="115" y="119"/>
                </a:lnTo>
                <a:lnTo>
                  <a:pt x="115" y="119"/>
                </a:lnTo>
                <a:lnTo>
                  <a:pt x="114" y="120"/>
                </a:lnTo>
                <a:lnTo>
                  <a:pt x="114" y="120"/>
                </a:lnTo>
                <a:lnTo>
                  <a:pt x="115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0" y="119"/>
                </a:lnTo>
                <a:lnTo>
                  <a:pt x="120" y="119"/>
                </a:lnTo>
                <a:lnTo>
                  <a:pt x="121" y="118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2"/>
                </a:lnTo>
                <a:lnTo>
                  <a:pt x="124" y="124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29" y="130"/>
                </a:lnTo>
                <a:lnTo>
                  <a:pt x="129" y="130"/>
                </a:lnTo>
                <a:lnTo>
                  <a:pt x="130" y="131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4" y="130"/>
                </a:lnTo>
                <a:lnTo>
                  <a:pt x="135" y="131"/>
                </a:lnTo>
                <a:lnTo>
                  <a:pt x="135" y="131"/>
                </a:lnTo>
                <a:lnTo>
                  <a:pt x="136" y="133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1"/>
                </a:lnTo>
                <a:lnTo>
                  <a:pt x="137" y="162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5"/>
                </a:lnTo>
                <a:lnTo>
                  <a:pt x="134" y="166"/>
                </a:lnTo>
                <a:lnTo>
                  <a:pt x="134" y="166"/>
                </a:lnTo>
                <a:lnTo>
                  <a:pt x="134" y="167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5" y="151"/>
                </a:lnTo>
                <a:lnTo>
                  <a:pt x="156" y="151"/>
                </a:lnTo>
                <a:lnTo>
                  <a:pt x="156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9"/>
                </a:lnTo>
                <a:lnTo>
                  <a:pt x="157" y="149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3" y="140"/>
                </a:lnTo>
                <a:lnTo>
                  <a:pt x="152" y="139"/>
                </a:lnTo>
                <a:lnTo>
                  <a:pt x="152" y="139"/>
                </a:lnTo>
                <a:lnTo>
                  <a:pt x="152" y="139"/>
                </a:lnTo>
                <a:lnTo>
                  <a:pt x="151" y="138"/>
                </a:lnTo>
                <a:lnTo>
                  <a:pt x="151" y="138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6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7" y="122"/>
                </a:lnTo>
                <a:lnTo>
                  <a:pt x="157" y="122"/>
                </a:lnTo>
                <a:lnTo>
                  <a:pt x="158" y="122"/>
                </a:lnTo>
                <a:lnTo>
                  <a:pt x="158" y="122"/>
                </a:lnTo>
                <a:lnTo>
                  <a:pt x="158" y="122"/>
                </a:lnTo>
                <a:lnTo>
                  <a:pt x="159" y="122"/>
                </a:lnTo>
                <a:lnTo>
                  <a:pt x="159" y="122"/>
                </a:lnTo>
                <a:lnTo>
                  <a:pt x="159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8" y="123"/>
                </a:lnTo>
                <a:lnTo>
                  <a:pt x="157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1" y="125"/>
                </a:lnTo>
                <a:lnTo>
                  <a:pt x="162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29"/>
                </a:lnTo>
                <a:lnTo>
                  <a:pt x="169" y="130"/>
                </a:lnTo>
                <a:lnTo>
                  <a:pt x="169" y="130"/>
                </a:lnTo>
                <a:lnTo>
                  <a:pt x="169" y="130"/>
                </a:lnTo>
                <a:lnTo>
                  <a:pt x="169" y="131"/>
                </a:lnTo>
                <a:lnTo>
                  <a:pt x="169" y="131"/>
                </a:lnTo>
                <a:lnTo>
                  <a:pt x="169" y="131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4"/>
                </a:lnTo>
                <a:lnTo>
                  <a:pt x="175" y="133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  <a:moveTo>
                  <a:pt x="25" y="146"/>
                </a:moveTo>
                <a:lnTo>
                  <a:pt x="25" y="147"/>
                </a:lnTo>
                <a:lnTo>
                  <a:pt x="25" y="147"/>
                </a:lnTo>
                <a:lnTo>
                  <a:pt x="25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7"/>
                </a:lnTo>
                <a:lnTo>
                  <a:pt x="24" y="146"/>
                </a:lnTo>
                <a:lnTo>
                  <a:pt x="25" y="146"/>
                </a:lnTo>
                <a:lnTo>
                  <a:pt x="25" y="146"/>
                </a:lnTo>
                <a:close/>
                <a:moveTo>
                  <a:pt x="39" y="108"/>
                </a:moveTo>
                <a:lnTo>
                  <a:pt x="39" y="108"/>
                </a:lnTo>
                <a:lnTo>
                  <a:pt x="39" y="108"/>
                </a:lnTo>
                <a:lnTo>
                  <a:pt x="38" y="108"/>
                </a:lnTo>
                <a:lnTo>
                  <a:pt x="38" y="108"/>
                </a:lnTo>
                <a:lnTo>
                  <a:pt x="38" y="108"/>
                </a:lnTo>
                <a:lnTo>
                  <a:pt x="38" y="108"/>
                </a:lnTo>
                <a:lnTo>
                  <a:pt x="38" y="109"/>
                </a:lnTo>
                <a:lnTo>
                  <a:pt x="38" y="109"/>
                </a:lnTo>
                <a:lnTo>
                  <a:pt x="38" y="110"/>
                </a:lnTo>
                <a:lnTo>
                  <a:pt x="37" y="110"/>
                </a:lnTo>
                <a:lnTo>
                  <a:pt x="37" y="110"/>
                </a:lnTo>
                <a:lnTo>
                  <a:pt x="37" y="110"/>
                </a:lnTo>
                <a:lnTo>
                  <a:pt x="36" y="110"/>
                </a:lnTo>
                <a:lnTo>
                  <a:pt x="36" y="110"/>
                </a:lnTo>
                <a:lnTo>
                  <a:pt x="35" y="111"/>
                </a:lnTo>
                <a:lnTo>
                  <a:pt x="35" y="111"/>
                </a:lnTo>
                <a:lnTo>
                  <a:pt x="34" y="112"/>
                </a:lnTo>
                <a:lnTo>
                  <a:pt x="34" y="112"/>
                </a:lnTo>
                <a:lnTo>
                  <a:pt x="34" y="112"/>
                </a:lnTo>
                <a:lnTo>
                  <a:pt x="33" y="112"/>
                </a:lnTo>
                <a:lnTo>
                  <a:pt x="33" y="112"/>
                </a:lnTo>
                <a:lnTo>
                  <a:pt x="33" y="113"/>
                </a:lnTo>
                <a:lnTo>
                  <a:pt x="32" y="114"/>
                </a:lnTo>
                <a:lnTo>
                  <a:pt x="32" y="114"/>
                </a:lnTo>
                <a:lnTo>
                  <a:pt x="31" y="114"/>
                </a:lnTo>
                <a:lnTo>
                  <a:pt x="30" y="114"/>
                </a:lnTo>
                <a:lnTo>
                  <a:pt x="30" y="115"/>
                </a:lnTo>
                <a:lnTo>
                  <a:pt x="29" y="115"/>
                </a:lnTo>
                <a:lnTo>
                  <a:pt x="28" y="116"/>
                </a:lnTo>
                <a:lnTo>
                  <a:pt x="27" y="115"/>
                </a:lnTo>
                <a:lnTo>
                  <a:pt x="26" y="115"/>
                </a:lnTo>
                <a:lnTo>
                  <a:pt x="25" y="115"/>
                </a:lnTo>
                <a:lnTo>
                  <a:pt x="25" y="115"/>
                </a:lnTo>
                <a:lnTo>
                  <a:pt x="24" y="114"/>
                </a:lnTo>
                <a:lnTo>
                  <a:pt x="24" y="113"/>
                </a:lnTo>
                <a:lnTo>
                  <a:pt x="24" y="113"/>
                </a:lnTo>
                <a:lnTo>
                  <a:pt x="24" y="113"/>
                </a:lnTo>
                <a:lnTo>
                  <a:pt x="23" y="114"/>
                </a:lnTo>
                <a:lnTo>
                  <a:pt x="23" y="114"/>
                </a:lnTo>
                <a:lnTo>
                  <a:pt x="24" y="114"/>
                </a:lnTo>
                <a:lnTo>
                  <a:pt x="24" y="115"/>
                </a:lnTo>
                <a:lnTo>
                  <a:pt x="23" y="115"/>
                </a:lnTo>
                <a:lnTo>
                  <a:pt x="23" y="116"/>
                </a:lnTo>
                <a:lnTo>
                  <a:pt x="23" y="116"/>
                </a:lnTo>
                <a:lnTo>
                  <a:pt x="23" y="117"/>
                </a:lnTo>
                <a:lnTo>
                  <a:pt x="22" y="117"/>
                </a:lnTo>
                <a:lnTo>
                  <a:pt x="23" y="118"/>
                </a:lnTo>
                <a:lnTo>
                  <a:pt x="23" y="118"/>
                </a:lnTo>
                <a:lnTo>
                  <a:pt x="23" y="118"/>
                </a:lnTo>
                <a:lnTo>
                  <a:pt x="23" y="118"/>
                </a:lnTo>
                <a:lnTo>
                  <a:pt x="23" y="119"/>
                </a:lnTo>
                <a:lnTo>
                  <a:pt x="23" y="119"/>
                </a:lnTo>
                <a:lnTo>
                  <a:pt x="23" y="120"/>
                </a:lnTo>
                <a:lnTo>
                  <a:pt x="23" y="120"/>
                </a:lnTo>
                <a:lnTo>
                  <a:pt x="23" y="120"/>
                </a:lnTo>
                <a:lnTo>
                  <a:pt x="23" y="120"/>
                </a:lnTo>
                <a:lnTo>
                  <a:pt x="24" y="120"/>
                </a:lnTo>
                <a:lnTo>
                  <a:pt x="24" y="120"/>
                </a:lnTo>
                <a:lnTo>
                  <a:pt x="23" y="120"/>
                </a:lnTo>
                <a:lnTo>
                  <a:pt x="24" y="120"/>
                </a:lnTo>
                <a:lnTo>
                  <a:pt x="24" y="120"/>
                </a:lnTo>
                <a:lnTo>
                  <a:pt x="24" y="120"/>
                </a:lnTo>
                <a:lnTo>
                  <a:pt x="24" y="120"/>
                </a:lnTo>
                <a:lnTo>
                  <a:pt x="25" y="120"/>
                </a:lnTo>
                <a:lnTo>
                  <a:pt x="25" y="120"/>
                </a:lnTo>
                <a:lnTo>
                  <a:pt x="25" y="121"/>
                </a:lnTo>
                <a:lnTo>
                  <a:pt x="25" y="121"/>
                </a:lnTo>
                <a:lnTo>
                  <a:pt x="26" y="122"/>
                </a:lnTo>
                <a:lnTo>
                  <a:pt x="26" y="123"/>
                </a:lnTo>
                <a:lnTo>
                  <a:pt x="26" y="124"/>
                </a:lnTo>
                <a:lnTo>
                  <a:pt x="26" y="124"/>
                </a:lnTo>
                <a:lnTo>
                  <a:pt x="26" y="124"/>
                </a:lnTo>
                <a:lnTo>
                  <a:pt x="27" y="125"/>
                </a:lnTo>
                <a:lnTo>
                  <a:pt x="27" y="125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7" y="127"/>
                </a:lnTo>
                <a:lnTo>
                  <a:pt x="27" y="127"/>
                </a:lnTo>
                <a:lnTo>
                  <a:pt x="27" y="128"/>
                </a:lnTo>
                <a:lnTo>
                  <a:pt x="28" y="128"/>
                </a:lnTo>
                <a:lnTo>
                  <a:pt x="28" y="129"/>
                </a:lnTo>
                <a:lnTo>
                  <a:pt x="28" y="129"/>
                </a:lnTo>
                <a:lnTo>
                  <a:pt x="27" y="130"/>
                </a:lnTo>
                <a:lnTo>
                  <a:pt x="27" y="130"/>
                </a:lnTo>
                <a:lnTo>
                  <a:pt x="26" y="130"/>
                </a:lnTo>
                <a:lnTo>
                  <a:pt x="26" y="130"/>
                </a:lnTo>
                <a:lnTo>
                  <a:pt x="26" y="130"/>
                </a:lnTo>
                <a:lnTo>
                  <a:pt x="27" y="130"/>
                </a:lnTo>
                <a:lnTo>
                  <a:pt x="27" y="131"/>
                </a:lnTo>
                <a:lnTo>
                  <a:pt x="26" y="131"/>
                </a:lnTo>
                <a:lnTo>
                  <a:pt x="26" y="132"/>
                </a:lnTo>
                <a:lnTo>
                  <a:pt x="26" y="132"/>
                </a:lnTo>
                <a:lnTo>
                  <a:pt x="27" y="133"/>
                </a:lnTo>
                <a:lnTo>
                  <a:pt x="27" y="133"/>
                </a:lnTo>
                <a:lnTo>
                  <a:pt x="27" y="133"/>
                </a:lnTo>
                <a:lnTo>
                  <a:pt x="27" y="133"/>
                </a:lnTo>
                <a:lnTo>
                  <a:pt x="27" y="133"/>
                </a:lnTo>
                <a:lnTo>
                  <a:pt x="27" y="133"/>
                </a:lnTo>
                <a:lnTo>
                  <a:pt x="27" y="132"/>
                </a:lnTo>
                <a:lnTo>
                  <a:pt x="28" y="132"/>
                </a:lnTo>
                <a:lnTo>
                  <a:pt x="28" y="132"/>
                </a:lnTo>
                <a:lnTo>
                  <a:pt x="29" y="133"/>
                </a:lnTo>
                <a:lnTo>
                  <a:pt x="29" y="134"/>
                </a:lnTo>
                <a:lnTo>
                  <a:pt x="28" y="135"/>
                </a:lnTo>
                <a:lnTo>
                  <a:pt x="28" y="135"/>
                </a:lnTo>
                <a:lnTo>
                  <a:pt x="29" y="135"/>
                </a:lnTo>
                <a:lnTo>
                  <a:pt x="28" y="136"/>
                </a:lnTo>
                <a:lnTo>
                  <a:pt x="28" y="136"/>
                </a:lnTo>
                <a:lnTo>
                  <a:pt x="29" y="136"/>
                </a:lnTo>
                <a:lnTo>
                  <a:pt x="29" y="136"/>
                </a:lnTo>
                <a:lnTo>
                  <a:pt x="28" y="136"/>
                </a:lnTo>
                <a:lnTo>
                  <a:pt x="28" y="136"/>
                </a:lnTo>
                <a:lnTo>
                  <a:pt x="27" y="135"/>
                </a:lnTo>
                <a:lnTo>
                  <a:pt x="27" y="135"/>
                </a:lnTo>
                <a:lnTo>
                  <a:pt x="27" y="136"/>
                </a:lnTo>
                <a:lnTo>
                  <a:pt x="27" y="136"/>
                </a:lnTo>
                <a:lnTo>
                  <a:pt x="27" y="137"/>
                </a:lnTo>
                <a:lnTo>
                  <a:pt x="27" y="137"/>
                </a:lnTo>
                <a:lnTo>
                  <a:pt x="27" y="138"/>
                </a:lnTo>
                <a:lnTo>
                  <a:pt x="28" y="138"/>
                </a:lnTo>
                <a:lnTo>
                  <a:pt x="27" y="139"/>
                </a:lnTo>
                <a:lnTo>
                  <a:pt x="26" y="141"/>
                </a:lnTo>
                <a:lnTo>
                  <a:pt x="26" y="141"/>
                </a:lnTo>
                <a:lnTo>
                  <a:pt x="27" y="141"/>
                </a:lnTo>
                <a:lnTo>
                  <a:pt x="27" y="141"/>
                </a:lnTo>
                <a:lnTo>
                  <a:pt x="26" y="142"/>
                </a:lnTo>
                <a:lnTo>
                  <a:pt x="26" y="142"/>
                </a:lnTo>
                <a:lnTo>
                  <a:pt x="26" y="143"/>
                </a:lnTo>
                <a:lnTo>
                  <a:pt x="26" y="143"/>
                </a:lnTo>
                <a:lnTo>
                  <a:pt x="27" y="143"/>
                </a:lnTo>
                <a:lnTo>
                  <a:pt x="27" y="143"/>
                </a:lnTo>
                <a:lnTo>
                  <a:pt x="27" y="144"/>
                </a:lnTo>
                <a:lnTo>
                  <a:pt x="27" y="144"/>
                </a:lnTo>
                <a:lnTo>
                  <a:pt x="26" y="145"/>
                </a:lnTo>
                <a:lnTo>
                  <a:pt x="26" y="145"/>
                </a:lnTo>
                <a:lnTo>
                  <a:pt x="26" y="145"/>
                </a:lnTo>
                <a:lnTo>
                  <a:pt x="26" y="145"/>
                </a:lnTo>
                <a:lnTo>
                  <a:pt x="27" y="146"/>
                </a:lnTo>
                <a:lnTo>
                  <a:pt x="27" y="146"/>
                </a:lnTo>
                <a:lnTo>
                  <a:pt x="27" y="146"/>
                </a:lnTo>
                <a:lnTo>
                  <a:pt x="27" y="146"/>
                </a:lnTo>
                <a:lnTo>
                  <a:pt x="27" y="146"/>
                </a:lnTo>
                <a:lnTo>
                  <a:pt x="27" y="147"/>
                </a:lnTo>
                <a:lnTo>
                  <a:pt x="27" y="147"/>
                </a:lnTo>
                <a:lnTo>
                  <a:pt x="28" y="148"/>
                </a:lnTo>
                <a:lnTo>
                  <a:pt x="28" y="148"/>
                </a:lnTo>
                <a:lnTo>
                  <a:pt x="27" y="148"/>
                </a:lnTo>
                <a:lnTo>
                  <a:pt x="27" y="147"/>
                </a:lnTo>
                <a:lnTo>
                  <a:pt x="27" y="147"/>
                </a:lnTo>
                <a:lnTo>
                  <a:pt x="26" y="147"/>
                </a:lnTo>
                <a:lnTo>
                  <a:pt x="26" y="147"/>
                </a:lnTo>
                <a:lnTo>
                  <a:pt x="26" y="148"/>
                </a:lnTo>
                <a:lnTo>
                  <a:pt x="26" y="149"/>
                </a:lnTo>
                <a:lnTo>
                  <a:pt x="27" y="150"/>
                </a:lnTo>
                <a:lnTo>
                  <a:pt x="27" y="150"/>
                </a:lnTo>
                <a:lnTo>
                  <a:pt x="27" y="150"/>
                </a:lnTo>
                <a:lnTo>
                  <a:pt x="27" y="150"/>
                </a:lnTo>
                <a:lnTo>
                  <a:pt x="27" y="149"/>
                </a:lnTo>
                <a:lnTo>
                  <a:pt x="27" y="149"/>
                </a:lnTo>
                <a:lnTo>
                  <a:pt x="27" y="148"/>
                </a:lnTo>
                <a:lnTo>
                  <a:pt x="27" y="148"/>
                </a:lnTo>
                <a:lnTo>
                  <a:pt x="28" y="148"/>
                </a:lnTo>
                <a:lnTo>
                  <a:pt x="28" y="148"/>
                </a:lnTo>
                <a:lnTo>
                  <a:pt x="28" y="148"/>
                </a:lnTo>
                <a:lnTo>
                  <a:pt x="28" y="148"/>
                </a:lnTo>
                <a:lnTo>
                  <a:pt x="28" y="148"/>
                </a:lnTo>
                <a:lnTo>
                  <a:pt x="28" y="148"/>
                </a:lnTo>
                <a:lnTo>
                  <a:pt x="29" y="148"/>
                </a:lnTo>
                <a:lnTo>
                  <a:pt x="29" y="148"/>
                </a:lnTo>
                <a:lnTo>
                  <a:pt x="29" y="148"/>
                </a:lnTo>
                <a:lnTo>
                  <a:pt x="29" y="149"/>
                </a:lnTo>
                <a:lnTo>
                  <a:pt x="29" y="149"/>
                </a:lnTo>
                <a:lnTo>
                  <a:pt x="29" y="150"/>
                </a:lnTo>
                <a:lnTo>
                  <a:pt x="29" y="150"/>
                </a:lnTo>
                <a:lnTo>
                  <a:pt x="30" y="150"/>
                </a:lnTo>
                <a:lnTo>
                  <a:pt x="30" y="151"/>
                </a:lnTo>
                <a:lnTo>
                  <a:pt x="29" y="151"/>
                </a:lnTo>
                <a:lnTo>
                  <a:pt x="30" y="151"/>
                </a:lnTo>
                <a:lnTo>
                  <a:pt x="30" y="151"/>
                </a:lnTo>
                <a:lnTo>
                  <a:pt x="30" y="152"/>
                </a:lnTo>
                <a:lnTo>
                  <a:pt x="30" y="152"/>
                </a:lnTo>
                <a:lnTo>
                  <a:pt x="30" y="151"/>
                </a:lnTo>
                <a:lnTo>
                  <a:pt x="30" y="151"/>
                </a:lnTo>
                <a:lnTo>
                  <a:pt x="31" y="151"/>
                </a:lnTo>
                <a:lnTo>
                  <a:pt x="31" y="150"/>
                </a:lnTo>
                <a:lnTo>
                  <a:pt x="32" y="151"/>
                </a:lnTo>
                <a:lnTo>
                  <a:pt x="32" y="151"/>
                </a:lnTo>
                <a:lnTo>
                  <a:pt x="32" y="151"/>
                </a:lnTo>
                <a:lnTo>
                  <a:pt x="33" y="151"/>
                </a:lnTo>
                <a:lnTo>
                  <a:pt x="33" y="151"/>
                </a:lnTo>
                <a:lnTo>
                  <a:pt x="33" y="151"/>
                </a:lnTo>
                <a:lnTo>
                  <a:pt x="34" y="151"/>
                </a:lnTo>
                <a:lnTo>
                  <a:pt x="34" y="151"/>
                </a:lnTo>
                <a:lnTo>
                  <a:pt x="35" y="150"/>
                </a:lnTo>
                <a:lnTo>
                  <a:pt x="35" y="149"/>
                </a:lnTo>
                <a:lnTo>
                  <a:pt x="36" y="150"/>
                </a:lnTo>
                <a:lnTo>
                  <a:pt x="36" y="149"/>
                </a:lnTo>
                <a:lnTo>
                  <a:pt x="36" y="148"/>
                </a:lnTo>
                <a:lnTo>
                  <a:pt x="36" y="148"/>
                </a:lnTo>
                <a:lnTo>
                  <a:pt x="36" y="147"/>
                </a:lnTo>
                <a:lnTo>
                  <a:pt x="36" y="146"/>
                </a:lnTo>
                <a:lnTo>
                  <a:pt x="37" y="145"/>
                </a:lnTo>
                <a:lnTo>
                  <a:pt x="36" y="145"/>
                </a:lnTo>
                <a:lnTo>
                  <a:pt x="36" y="145"/>
                </a:lnTo>
                <a:lnTo>
                  <a:pt x="36" y="145"/>
                </a:lnTo>
                <a:lnTo>
                  <a:pt x="36" y="145"/>
                </a:lnTo>
                <a:lnTo>
                  <a:pt x="36" y="145"/>
                </a:lnTo>
                <a:lnTo>
                  <a:pt x="36" y="144"/>
                </a:lnTo>
                <a:lnTo>
                  <a:pt x="36" y="144"/>
                </a:lnTo>
                <a:lnTo>
                  <a:pt x="36" y="144"/>
                </a:lnTo>
                <a:lnTo>
                  <a:pt x="36" y="144"/>
                </a:lnTo>
                <a:lnTo>
                  <a:pt x="36" y="145"/>
                </a:lnTo>
                <a:lnTo>
                  <a:pt x="36" y="145"/>
                </a:lnTo>
                <a:lnTo>
                  <a:pt x="37" y="145"/>
                </a:lnTo>
                <a:lnTo>
                  <a:pt x="38" y="146"/>
                </a:lnTo>
                <a:lnTo>
                  <a:pt x="38" y="146"/>
                </a:lnTo>
                <a:lnTo>
                  <a:pt x="38" y="145"/>
                </a:lnTo>
                <a:lnTo>
                  <a:pt x="38" y="145"/>
                </a:lnTo>
                <a:lnTo>
                  <a:pt x="39" y="145"/>
                </a:lnTo>
                <a:lnTo>
                  <a:pt x="40" y="145"/>
                </a:lnTo>
                <a:lnTo>
                  <a:pt x="40" y="146"/>
                </a:lnTo>
                <a:lnTo>
                  <a:pt x="40" y="146"/>
                </a:lnTo>
                <a:lnTo>
                  <a:pt x="41" y="146"/>
                </a:lnTo>
                <a:lnTo>
                  <a:pt x="41" y="146"/>
                </a:lnTo>
                <a:lnTo>
                  <a:pt x="41" y="147"/>
                </a:lnTo>
                <a:lnTo>
                  <a:pt x="41" y="147"/>
                </a:lnTo>
                <a:lnTo>
                  <a:pt x="42" y="147"/>
                </a:lnTo>
                <a:lnTo>
                  <a:pt x="43" y="147"/>
                </a:lnTo>
                <a:lnTo>
                  <a:pt x="43" y="147"/>
                </a:lnTo>
                <a:lnTo>
                  <a:pt x="43" y="147"/>
                </a:lnTo>
                <a:lnTo>
                  <a:pt x="43" y="147"/>
                </a:lnTo>
                <a:lnTo>
                  <a:pt x="43" y="147"/>
                </a:lnTo>
                <a:lnTo>
                  <a:pt x="44" y="147"/>
                </a:lnTo>
                <a:lnTo>
                  <a:pt x="44" y="146"/>
                </a:lnTo>
                <a:lnTo>
                  <a:pt x="44" y="146"/>
                </a:lnTo>
                <a:lnTo>
                  <a:pt x="44" y="146"/>
                </a:lnTo>
                <a:lnTo>
                  <a:pt x="44" y="144"/>
                </a:lnTo>
                <a:lnTo>
                  <a:pt x="44" y="144"/>
                </a:lnTo>
                <a:lnTo>
                  <a:pt x="45" y="144"/>
                </a:lnTo>
                <a:lnTo>
                  <a:pt x="44" y="143"/>
                </a:lnTo>
                <a:lnTo>
                  <a:pt x="44" y="143"/>
                </a:lnTo>
                <a:lnTo>
                  <a:pt x="44" y="142"/>
                </a:lnTo>
                <a:lnTo>
                  <a:pt x="45" y="141"/>
                </a:lnTo>
                <a:lnTo>
                  <a:pt x="45" y="140"/>
                </a:lnTo>
                <a:lnTo>
                  <a:pt x="45" y="140"/>
                </a:lnTo>
                <a:lnTo>
                  <a:pt x="45" y="139"/>
                </a:lnTo>
                <a:lnTo>
                  <a:pt x="45" y="137"/>
                </a:lnTo>
                <a:lnTo>
                  <a:pt x="45" y="137"/>
                </a:lnTo>
                <a:lnTo>
                  <a:pt x="45" y="136"/>
                </a:lnTo>
                <a:lnTo>
                  <a:pt x="45" y="136"/>
                </a:lnTo>
                <a:lnTo>
                  <a:pt x="45" y="135"/>
                </a:lnTo>
                <a:lnTo>
                  <a:pt x="45" y="134"/>
                </a:lnTo>
                <a:lnTo>
                  <a:pt x="46" y="133"/>
                </a:lnTo>
                <a:lnTo>
                  <a:pt x="45" y="133"/>
                </a:lnTo>
                <a:lnTo>
                  <a:pt x="45" y="133"/>
                </a:lnTo>
                <a:lnTo>
                  <a:pt x="46" y="132"/>
                </a:lnTo>
                <a:lnTo>
                  <a:pt x="46" y="132"/>
                </a:lnTo>
                <a:lnTo>
                  <a:pt x="46" y="132"/>
                </a:lnTo>
                <a:lnTo>
                  <a:pt x="46" y="132"/>
                </a:lnTo>
                <a:lnTo>
                  <a:pt x="46" y="132"/>
                </a:lnTo>
                <a:lnTo>
                  <a:pt x="46" y="131"/>
                </a:lnTo>
                <a:lnTo>
                  <a:pt x="46" y="130"/>
                </a:lnTo>
                <a:lnTo>
                  <a:pt x="46" y="130"/>
                </a:lnTo>
                <a:lnTo>
                  <a:pt x="46" y="129"/>
                </a:lnTo>
                <a:lnTo>
                  <a:pt x="46" y="129"/>
                </a:lnTo>
                <a:lnTo>
                  <a:pt x="46" y="129"/>
                </a:lnTo>
                <a:lnTo>
                  <a:pt x="45" y="128"/>
                </a:lnTo>
                <a:lnTo>
                  <a:pt x="45" y="127"/>
                </a:lnTo>
                <a:lnTo>
                  <a:pt x="45" y="126"/>
                </a:lnTo>
                <a:lnTo>
                  <a:pt x="45" y="125"/>
                </a:lnTo>
                <a:lnTo>
                  <a:pt x="45" y="125"/>
                </a:lnTo>
                <a:lnTo>
                  <a:pt x="46" y="124"/>
                </a:lnTo>
                <a:lnTo>
                  <a:pt x="47" y="124"/>
                </a:lnTo>
                <a:lnTo>
                  <a:pt x="47" y="123"/>
                </a:lnTo>
                <a:lnTo>
                  <a:pt x="47" y="123"/>
                </a:lnTo>
                <a:lnTo>
                  <a:pt x="48" y="121"/>
                </a:lnTo>
                <a:lnTo>
                  <a:pt x="47" y="121"/>
                </a:lnTo>
                <a:lnTo>
                  <a:pt x="47" y="120"/>
                </a:lnTo>
                <a:lnTo>
                  <a:pt x="47" y="120"/>
                </a:lnTo>
                <a:lnTo>
                  <a:pt x="47" y="120"/>
                </a:lnTo>
                <a:lnTo>
                  <a:pt x="46" y="119"/>
                </a:lnTo>
                <a:lnTo>
                  <a:pt x="47" y="119"/>
                </a:lnTo>
                <a:lnTo>
                  <a:pt x="46" y="118"/>
                </a:lnTo>
                <a:lnTo>
                  <a:pt x="46" y="118"/>
                </a:lnTo>
                <a:lnTo>
                  <a:pt x="46" y="117"/>
                </a:lnTo>
                <a:lnTo>
                  <a:pt x="45" y="117"/>
                </a:lnTo>
                <a:lnTo>
                  <a:pt x="45" y="116"/>
                </a:lnTo>
                <a:lnTo>
                  <a:pt x="45" y="116"/>
                </a:lnTo>
                <a:lnTo>
                  <a:pt x="45" y="116"/>
                </a:lnTo>
                <a:lnTo>
                  <a:pt x="45" y="116"/>
                </a:lnTo>
                <a:lnTo>
                  <a:pt x="45" y="116"/>
                </a:lnTo>
                <a:lnTo>
                  <a:pt x="46" y="116"/>
                </a:lnTo>
                <a:lnTo>
                  <a:pt x="45" y="116"/>
                </a:lnTo>
                <a:lnTo>
                  <a:pt x="46" y="115"/>
                </a:lnTo>
                <a:lnTo>
                  <a:pt x="46" y="115"/>
                </a:lnTo>
                <a:lnTo>
                  <a:pt x="46" y="115"/>
                </a:lnTo>
                <a:lnTo>
                  <a:pt x="45" y="115"/>
                </a:lnTo>
                <a:lnTo>
                  <a:pt x="45" y="115"/>
                </a:lnTo>
                <a:lnTo>
                  <a:pt x="45" y="115"/>
                </a:lnTo>
                <a:lnTo>
                  <a:pt x="44" y="114"/>
                </a:lnTo>
                <a:lnTo>
                  <a:pt x="45" y="114"/>
                </a:lnTo>
                <a:lnTo>
                  <a:pt x="45" y="114"/>
                </a:lnTo>
                <a:lnTo>
                  <a:pt x="44" y="114"/>
                </a:lnTo>
                <a:lnTo>
                  <a:pt x="44" y="114"/>
                </a:lnTo>
                <a:lnTo>
                  <a:pt x="44" y="114"/>
                </a:lnTo>
                <a:lnTo>
                  <a:pt x="43" y="114"/>
                </a:lnTo>
                <a:lnTo>
                  <a:pt x="43" y="114"/>
                </a:lnTo>
                <a:lnTo>
                  <a:pt x="43" y="114"/>
                </a:lnTo>
                <a:lnTo>
                  <a:pt x="43" y="114"/>
                </a:lnTo>
                <a:lnTo>
                  <a:pt x="44" y="114"/>
                </a:lnTo>
                <a:lnTo>
                  <a:pt x="44" y="113"/>
                </a:lnTo>
                <a:lnTo>
                  <a:pt x="44" y="113"/>
                </a:lnTo>
                <a:lnTo>
                  <a:pt x="44" y="113"/>
                </a:lnTo>
                <a:lnTo>
                  <a:pt x="44" y="113"/>
                </a:lnTo>
                <a:lnTo>
                  <a:pt x="44" y="112"/>
                </a:lnTo>
                <a:lnTo>
                  <a:pt x="44" y="112"/>
                </a:lnTo>
                <a:lnTo>
                  <a:pt x="45" y="113"/>
                </a:lnTo>
                <a:lnTo>
                  <a:pt x="45" y="112"/>
                </a:lnTo>
                <a:lnTo>
                  <a:pt x="45" y="112"/>
                </a:lnTo>
                <a:lnTo>
                  <a:pt x="44" y="112"/>
                </a:lnTo>
                <a:lnTo>
                  <a:pt x="44" y="112"/>
                </a:lnTo>
                <a:lnTo>
                  <a:pt x="44" y="112"/>
                </a:lnTo>
                <a:lnTo>
                  <a:pt x="44" y="112"/>
                </a:lnTo>
                <a:lnTo>
                  <a:pt x="44" y="112"/>
                </a:lnTo>
                <a:lnTo>
                  <a:pt x="43" y="112"/>
                </a:lnTo>
                <a:lnTo>
                  <a:pt x="43" y="112"/>
                </a:lnTo>
                <a:lnTo>
                  <a:pt x="43" y="112"/>
                </a:lnTo>
                <a:lnTo>
                  <a:pt x="43" y="112"/>
                </a:lnTo>
                <a:lnTo>
                  <a:pt x="43" y="112"/>
                </a:lnTo>
                <a:lnTo>
                  <a:pt x="43" y="111"/>
                </a:lnTo>
                <a:lnTo>
                  <a:pt x="44" y="111"/>
                </a:lnTo>
                <a:lnTo>
                  <a:pt x="44" y="111"/>
                </a:lnTo>
                <a:lnTo>
                  <a:pt x="44" y="111"/>
                </a:lnTo>
                <a:lnTo>
                  <a:pt x="44" y="110"/>
                </a:lnTo>
                <a:lnTo>
                  <a:pt x="43" y="110"/>
                </a:lnTo>
                <a:lnTo>
                  <a:pt x="43" y="110"/>
                </a:lnTo>
                <a:lnTo>
                  <a:pt x="43" y="110"/>
                </a:lnTo>
                <a:lnTo>
                  <a:pt x="43" y="110"/>
                </a:lnTo>
                <a:lnTo>
                  <a:pt x="42" y="110"/>
                </a:lnTo>
                <a:lnTo>
                  <a:pt x="42" y="110"/>
                </a:lnTo>
                <a:lnTo>
                  <a:pt x="42" y="111"/>
                </a:lnTo>
                <a:lnTo>
                  <a:pt x="42" y="110"/>
                </a:lnTo>
                <a:lnTo>
                  <a:pt x="42" y="110"/>
                </a:lnTo>
                <a:lnTo>
                  <a:pt x="42" y="110"/>
                </a:lnTo>
                <a:lnTo>
                  <a:pt x="41" y="109"/>
                </a:lnTo>
                <a:lnTo>
                  <a:pt x="42" y="109"/>
                </a:lnTo>
                <a:lnTo>
                  <a:pt x="41" y="109"/>
                </a:lnTo>
                <a:lnTo>
                  <a:pt x="41" y="109"/>
                </a:lnTo>
                <a:lnTo>
                  <a:pt x="41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9"/>
                </a:lnTo>
                <a:lnTo>
                  <a:pt x="40" y="108"/>
                </a:lnTo>
                <a:lnTo>
                  <a:pt x="40" y="109"/>
                </a:lnTo>
                <a:lnTo>
                  <a:pt x="40" y="109"/>
                </a:lnTo>
                <a:lnTo>
                  <a:pt x="39" y="109"/>
                </a:lnTo>
                <a:lnTo>
                  <a:pt x="39" y="109"/>
                </a:lnTo>
                <a:lnTo>
                  <a:pt x="40" y="108"/>
                </a:lnTo>
                <a:lnTo>
                  <a:pt x="39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2" y="108"/>
                </a:lnTo>
                <a:lnTo>
                  <a:pt x="42" y="109"/>
                </a:lnTo>
                <a:lnTo>
                  <a:pt x="42" y="109"/>
                </a:lnTo>
                <a:lnTo>
                  <a:pt x="42" y="109"/>
                </a:lnTo>
                <a:lnTo>
                  <a:pt x="42" y="109"/>
                </a:lnTo>
                <a:lnTo>
                  <a:pt x="42" y="108"/>
                </a:lnTo>
                <a:lnTo>
                  <a:pt x="42" y="108"/>
                </a:lnTo>
                <a:close/>
                <a:moveTo>
                  <a:pt x="42" y="108"/>
                </a:moveTo>
                <a:lnTo>
                  <a:pt x="42" y="108"/>
                </a:lnTo>
                <a:lnTo>
                  <a:pt x="42" y="108"/>
                </a:lnTo>
                <a:lnTo>
                  <a:pt x="42" y="108"/>
                </a:lnTo>
                <a:lnTo>
                  <a:pt x="41" y="109"/>
                </a:lnTo>
                <a:lnTo>
                  <a:pt x="41" y="108"/>
                </a:lnTo>
                <a:lnTo>
                  <a:pt x="41" y="108"/>
                </a:lnTo>
                <a:lnTo>
                  <a:pt x="41" y="108"/>
                </a:lnTo>
                <a:lnTo>
                  <a:pt x="41" y="108"/>
                </a:lnTo>
                <a:lnTo>
                  <a:pt x="41" y="107"/>
                </a:lnTo>
                <a:lnTo>
                  <a:pt x="42" y="108"/>
                </a:lnTo>
                <a:close/>
                <a:moveTo>
                  <a:pt x="25" y="111"/>
                </a:moveTo>
                <a:lnTo>
                  <a:pt x="26" y="111"/>
                </a:lnTo>
                <a:lnTo>
                  <a:pt x="25" y="111"/>
                </a:lnTo>
                <a:lnTo>
                  <a:pt x="25" y="111"/>
                </a:lnTo>
                <a:lnTo>
                  <a:pt x="25" y="111"/>
                </a:lnTo>
                <a:lnTo>
                  <a:pt x="25" y="111"/>
                </a:lnTo>
                <a:lnTo>
                  <a:pt x="24" y="111"/>
                </a:lnTo>
                <a:lnTo>
                  <a:pt x="24" y="112"/>
                </a:lnTo>
                <a:lnTo>
                  <a:pt x="24" y="112"/>
                </a:lnTo>
                <a:lnTo>
                  <a:pt x="24" y="113"/>
                </a:lnTo>
                <a:lnTo>
                  <a:pt x="24" y="113"/>
                </a:lnTo>
                <a:lnTo>
                  <a:pt x="24" y="112"/>
                </a:lnTo>
                <a:lnTo>
                  <a:pt x="24" y="112"/>
                </a:lnTo>
                <a:lnTo>
                  <a:pt x="24" y="112"/>
                </a:lnTo>
                <a:lnTo>
                  <a:pt x="24" y="112"/>
                </a:lnTo>
                <a:lnTo>
                  <a:pt x="25" y="111"/>
                </a:lnTo>
                <a:lnTo>
                  <a:pt x="24" y="111"/>
                </a:lnTo>
                <a:lnTo>
                  <a:pt x="25" y="111"/>
                </a:lnTo>
                <a:lnTo>
                  <a:pt x="25" y="111"/>
                </a:lnTo>
                <a:lnTo>
                  <a:pt x="25" y="110"/>
                </a:lnTo>
                <a:lnTo>
                  <a:pt x="25" y="111"/>
                </a:lnTo>
                <a:lnTo>
                  <a:pt x="25" y="111"/>
                </a:lnTo>
                <a:close/>
                <a:moveTo>
                  <a:pt x="64" y="87"/>
                </a:moveTo>
                <a:lnTo>
                  <a:pt x="64" y="87"/>
                </a:lnTo>
                <a:lnTo>
                  <a:pt x="64" y="88"/>
                </a:lnTo>
                <a:lnTo>
                  <a:pt x="64" y="88"/>
                </a:lnTo>
                <a:lnTo>
                  <a:pt x="64" y="88"/>
                </a:lnTo>
                <a:lnTo>
                  <a:pt x="63" y="87"/>
                </a:lnTo>
                <a:lnTo>
                  <a:pt x="63" y="87"/>
                </a:lnTo>
                <a:lnTo>
                  <a:pt x="64" y="87"/>
                </a:lnTo>
                <a:close/>
                <a:moveTo>
                  <a:pt x="48" y="74"/>
                </a:moveTo>
                <a:lnTo>
                  <a:pt x="48" y="75"/>
                </a:lnTo>
                <a:lnTo>
                  <a:pt x="48" y="75"/>
                </a:lnTo>
                <a:lnTo>
                  <a:pt x="48" y="75"/>
                </a:lnTo>
                <a:lnTo>
                  <a:pt x="48" y="75"/>
                </a:lnTo>
                <a:lnTo>
                  <a:pt x="47" y="75"/>
                </a:lnTo>
                <a:lnTo>
                  <a:pt x="47" y="74"/>
                </a:lnTo>
                <a:lnTo>
                  <a:pt x="48" y="74"/>
                </a:lnTo>
                <a:lnTo>
                  <a:pt x="48" y="74"/>
                </a:lnTo>
                <a:close/>
                <a:moveTo>
                  <a:pt x="57" y="78"/>
                </a:moveTo>
                <a:lnTo>
                  <a:pt x="57" y="79"/>
                </a:lnTo>
                <a:lnTo>
                  <a:pt x="57" y="80"/>
                </a:lnTo>
                <a:lnTo>
                  <a:pt x="56" y="80"/>
                </a:lnTo>
                <a:lnTo>
                  <a:pt x="57" y="80"/>
                </a:lnTo>
                <a:lnTo>
                  <a:pt x="57" y="81"/>
                </a:lnTo>
                <a:lnTo>
                  <a:pt x="56" y="81"/>
                </a:lnTo>
                <a:lnTo>
                  <a:pt x="56" y="81"/>
                </a:lnTo>
                <a:lnTo>
                  <a:pt x="56" y="81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4" y="80"/>
                </a:lnTo>
                <a:lnTo>
                  <a:pt x="54" y="80"/>
                </a:lnTo>
                <a:lnTo>
                  <a:pt x="54" y="80"/>
                </a:lnTo>
                <a:lnTo>
                  <a:pt x="54" y="81"/>
                </a:lnTo>
                <a:lnTo>
                  <a:pt x="53" y="80"/>
                </a:lnTo>
                <a:lnTo>
                  <a:pt x="53" y="81"/>
                </a:lnTo>
                <a:lnTo>
                  <a:pt x="52" y="80"/>
                </a:lnTo>
                <a:lnTo>
                  <a:pt x="52" y="80"/>
                </a:lnTo>
                <a:lnTo>
                  <a:pt x="52" y="79"/>
                </a:lnTo>
                <a:lnTo>
                  <a:pt x="52" y="79"/>
                </a:lnTo>
                <a:lnTo>
                  <a:pt x="53" y="79"/>
                </a:lnTo>
                <a:lnTo>
                  <a:pt x="54" y="79"/>
                </a:lnTo>
                <a:lnTo>
                  <a:pt x="54" y="79"/>
                </a:lnTo>
                <a:lnTo>
                  <a:pt x="54" y="79"/>
                </a:lnTo>
                <a:lnTo>
                  <a:pt x="54" y="79"/>
                </a:lnTo>
                <a:lnTo>
                  <a:pt x="54" y="79"/>
                </a:lnTo>
                <a:lnTo>
                  <a:pt x="54" y="79"/>
                </a:lnTo>
                <a:lnTo>
                  <a:pt x="55" y="79"/>
                </a:lnTo>
                <a:lnTo>
                  <a:pt x="55" y="79"/>
                </a:lnTo>
                <a:lnTo>
                  <a:pt x="55" y="79"/>
                </a:lnTo>
                <a:lnTo>
                  <a:pt x="55" y="79"/>
                </a:lnTo>
                <a:lnTo>
                  <a:pt x="56" y="79"/>
                </a:lnTo>
                <a:lnTo>
                  <a:pt x="56" y="78"/>
                </a:lnTo>
                <a:lnTo>
                  <a:pt x="56" y="78"/>
                </a:lnTo>
                <a:lnTo>
                  <a:pt x="57" y="78"/>
                </a:lnTo>
                <a:lnTo>
                  <a:pt x="57" y="78"/>
                </a:lnTo>
                <a:close/>
                <a:moveTo>
                  <a:pt x="108" y="117"/>
                </a:moveTo>
                <a:lnTo>
                  <a:pt x="109" y="117"/>
                </a:lnTo>
                <a:lnTo>
                  <a:pt x="109" y="117"/>
                </a:lnTo>
                <a:lnTo>
                  <a:pt x="109" y="118"/>
                </a:lnTo>
                <a:lnTo>
                  <a:pt x="109" y="118"/>
                </a:lnTo>
                <a:lnTo>
                  <a:pt x="108" y="118"/>
                </a:lnTo>
                <a:lnTo>
                  <a:pt x="108" y="118"/>
                </a:lnTo>
                <a:lnTo>
                  <a:pt x="108" y="118"/>
                </a:lnTo>
                <a:lnTo>
                  <a:pt x="108" y="118"/>
                </a:lnTo>
                <a:lnTo>
                  <a:pt x="107" y="118"/>
                </a:lnTo>
                <a:lnTo>
                  <a:pt x="107" y="117"/>
                </a:lnTo>
                <a:lnTo>
                  <a:pt x="107" y="117"/>
                </a:lnTo>
                <a:lnTo>
                  <a:pt x="108" y="117"/>
                </a:lnTo>
                <a:lnTo>
                  <a:pt x="108" y="117"/>
                </a:lnTo>
                <a:lnTo>
                  <a:pt x="108" y="117"/>
                </a:lnTo>
                <a:close/>
                <a:moveTo>
                  <a:pt x="134" y="163"/>
                </a:moveTo>
                <a:lnTo>
                  <a:pt x="134" y="163"/>
                </a:lnTo>
                <a:lnTo>
                  <a:pt x="134" y="163"/>
                </a:lnTo>
                <a:lnTo>
                  <a:pt x="134" y="163"/>
                </a:lnTo>
                <a:lnTo>
                  <a:pt x="133" y="162"/>
                </a:lnTo>
                <a:lnTo>
                  <a:pt x="132" y="162"/>
                </a:lnTo>
                <a:lnTo>
                  <a:pt x="131" y="163"/>
                </a:lnTo>
                <a:lnTo>
                  <a:pt x="130" y="163"/>
                </a:lnTo>
                <a:lnTo>
                  <a:pt x="129" y="164"/>
                </a:lnTo>
                <a:lnTo>
                  <a:pt x="128" y="164"/>
                </a:lnTo>
                <a:lnTo>
                  <a:pt x="128" y="163"/>
                </a:lnTo>
                <a:lnTo>
                  <a:pt x="128" y="163"/>
                </a:lnTo>
                <a:lnTo>
                  <a:pt x="128" y="163"/>
                </a:lnTo>
                <a:lnTo>
                  <a:pt x="128" y="163"/>
                </a:lnTo>
                <a:lnTo>
                  <a:pt x="128" y="163"/>
                </a:lnTo>
                <a:lnTo>
                  <a:pt x="128" y="164"/>
                </a:lnTo>
                <a:lnTo>
                  <a:pt x="127" y="165"/>
                </a:lnTo>
                <a:lnTo>
                  <a:pt x="126" y="165"/>
                </a:lnTo>
                <a:lnTo>
                  <a:pt x="126" y="165"/>
                </a:lnTo>
                <a:lnTo>
                  <a:pt x="125" y="165"/>
                </a:lnTo>
                <a:lnTo>
                  <a:pt x="124" y="165"/>
                </a:lnTo>
                <a:lnTo>
                  <a:pt x="124" y="164"/>
                </a:lnTo>
                <a:lnTo>
                  <a:pt x="123" y="164"/>
                </a:lnTo>
                <a:lnTo>
                  <a:pt x="123" y="164"/>
                </a:lnTo>
                <a:lnTo>
                  <a:pt x="121" y="165"/>
                </a:lnTo>
                <a:lnTo>
                  <a:pt x="121" y="165"/>
                </a:lnTo>
                <a:lnTo>
                  <a:pt x="119" y="166"/>
                </a:lnTo>
                <a:lnTo>
                  <a:pt x="118" y="166"/>
                </a:lnTo>
                <a:lnTo>
                  <a:pt x="117" y="167"/>
                </a:lnTo>
                <a:lnTo>
                  <a:pt x="117" y="167"/>
                </a:lnTo>
                <a:lnTo>
                  <a:pt x="116" y="167"/>
                </a:lnTo>
                <a:lnTo>
                  <a:pt x="115" y="167"/>
                </a:lnTo>
                <a:lnTo>
                  <a:pt x="113" y="167"/>
                </a:lnTo>
                <a:lnTo>
                  <a:pt x="112" y="167"/>
                </a:lnTo>
                <a:lnTo>
                  <a:pt x="111" y="167"/>
                </a:lnTo>
                <a:lnTo>
                  <a:pt x="111" y="167"/>
                </a:lnTo>
                <a:lnTo>
                  <a:pt x="111" y="167"/>
                </a:lnTo>
                <a:lnTo>
                  <a:pt x="110" y="167"/>
                </a:lnTo>
                <a:lnTo>
                  <a:pt x="110" y="167"/>
                </a:lnTo>
                <a:lnTo>
                  <a:pt x="109" y="167"/>
                </a:lnTo>
                <a:lnTo>
                  <a:pt x="108" y="167"/>
                </a:lnTo>
                <a:lnTo>
                  <a:pt x="106" y="168"/>
                </a:lnTo>
                <a:lnTo>
                  <a:pt x="105" y="168"/>
                </a:lnTo>
                <a:lnTo>
                  <a:pt x="105" y="168"/>
                </a:lnTo>
                <a:lnTo>
                  <a:pt x="105" y="168"/>
                </a:lnTo>
                <a:lnTo>
                  <a:pt x="105" y="168"/>
                </a:lnTo>
                <a:lnTo>
                  <a:pt x="103" y="167"/>
                </a:lnTo>
                <a:lnTo>
                  <a:pt x="103" y="166"/>
                </a:lnTo>
                <a:lnTo>
                  <a:pt x="103" y="166"/>
                </a:lnTo>
                <a:lnTo>
                  <a:pt x="102" y="165"/>
                </a:lnTo>
                <a:lnTo>
                  <a:pt x="102" y="166"/>
                </a:lnTo>
                <a:lnTo>
                  <a:pt x="102" y="166"/>
                </a:lnTo>
                <a:lnTo>
                  <a:pt x="100" y="166"/>
                </a:lnTo>
                <a:lnTo>
                  <a:pt x="100" y="165"/>
                </a:lnTo>
                <a:lnTo>
                  <a:pt x="100" y="165"/>
                </a:lnTo>
                <a:lnTo>
                  <a:pt x="100" y="165"/>
                </a:lnTo>
                <a:lnTo>
                  <a:pt x="100" y="165"/>
                </a:lnTo>
                <a:lnTo>
                  <a:pt x="100" y="164"/>
                </a:lnTo>
                <a:lnTo>
                  <a:pt x="100" y="164"/>
                </a:lnTo>
                <a:lnTo>
                  <a:pt x="100" y="164"/>
                </a:lnTo>
                <a:lnTo>
                  <a:pt x="100" y="164"/>
                </a:lnTo>
                <a:lnTo>
                  <a:pt x="99" y="164"/>
                </a:lnTo>
                <a:lnTo>
                  <a:pt x="99" y="164"/>
                </a:lnTo>
                <a:lnTo>
                  <a:pt x="98" y="164"/>
                </a:lnTo>
                <a:lnTo>
                  <a:pt x="98" y="164"/>
                </a:lnTo>
                <a:lnTo>
                  <a:pt x="98" y="164"/>
                </a:lnTo>
                <a:lnTo>
                  <a:pt x="97" y="164"/>
                </a:lnTo>
                <a:lnTo>
                  <a:pt x="97" y="164"/>
                </a:lnTo>
                <a:lnTo>
                  <a:pt x="96" y="164"/>
                </a:lnTo>
                <a:lnTo>
                  <a:pt x="96" y="164"/>
                </a:lnTo>
                <a:lnTo>
                  <a:pt x="96" y="165"/>
                </a:lnTo>
                <a:lnTo>
                  <a:pt x="95" y="165"/>
                </a:lnTo>
                <a:lnTo>
                  <a:pt x="96" y="166"/>
                </a:lnTo>
                <a:lnTo>
                  <a:pt x="96" y="166"/>
                </a:lnTo>
                <a:lnTo>
                  <a:pt x="94" y="167"/>
                </a:lnTo>
                <a:lnTo>
                  <a:pt x="93" y="167"/>
                </a:lnTo>
                <a:lnTo>
                  <a:pt x="93" y="167"/>
                </a:lnTo>
                <a:lnTo>
                  <a:pt x="93" y="167"/>
                </a:lnTo>
                <a:lnTo>
                  <a:pt x="92" y="166"/>
                </a:lnTo>
                <a:lnTo>
                  <a:pt x="92" y="166"/>
                </a:lnTo>
                <a:lnTo>
                  <a:pt x="92" y="165"/>
                </a:lnTo>
                <a:lnTo>
                  <a:pt x="91" y="165"/>
                </a:lnTo>
                <a:lnTo>
                  <a:pt x="91" y="165"/>
                </a:lnTo>
                <a:lnTo>
                  <a:pt x="91" y="164"/>
                </a:lnTo>
                <a:lnTo>
                  <a:pt x="91" y="164"/>
                </a:lnTo>
                <a:lnTo>
                  <a:pt x="91" y="164"/>
                </a:lnTo>
                <a:lnTo>
                  <a:pt x="91" y="164"/>
                </a:lnTo>
                <a:lnTo>
                  <a:pt x="91" y="165"/>
                </a:lnTo>
                <a:lnTo>
                  <a:pt x="91" y="165"/>
                </a:lnTo>
                <a:lnTo>
                  <a:pt x="90" y="166"/>
                </a:lnTo>
                <a:lnTo>
                  <a:pt x="90" y="165"/>
                </a:lnTo>
                <a:lnTo>
                  <a:pt x="90" y="166"/>
                </a:lnTo>
                <a:lnTo>
                  <a:pt x="90" y="166"/>
                </a:lnTo>
                <a:lnTo>
                  <a:pt x="89" y="166"/>
                </a:lnTo>
                <a:lnTo>
                  <a:pt x="89" y="166"/>
                </a:lnTo>
                <a:lnTo>
                  <a:pt x="88" y="166"/>
                </a:lnTo>
                <a:lnTo>
                  <a:pt x="88" y="167"/>
                </a:lnTo>
                <a:lnTo>
                  <a:pt x="87" y="167"/>
                </a:lnTo>
                <a:lnTo>
                  <a:pt x="87" y="167"/>
                </a:lnTo>
                <a:lnTo>
                  <a:pt x="87" y="168"/>
                </a:lnTo>
                <a:lnTo>
                  <a:pt x="87" y="168"/>
                </a:lnTo>
                <a:lnTo>
                  <a:pt x="87" y="169"/>
                </a:lnTo>
                <a:lnTo>
                  <a:pt x="87" y="169"/>
                </a:lnTo>
                <a:lnTo>
                  <a:pt x="87" y="170"/>
                </a:lnTo>
                <a:lnTo>
                  <a:pt x="87" y="170"/>
                </a:lnTo>
                <a:lnTo>
                  <a:pt x="87" y="170"/>
                </a:lnTo>
                <a:lnTo>
                  <a:pt x="87" y="171"/>
                </a:lnTo>
                <a:lnTo>
                  <a:pt x="86" y="171"/>
                </a:lnTo>
                <a:lnTo>
                  <a:pt x="86" y="171"/>
                </a:lnTo>
                <a:lnTo>
                  <a:pt x="86" y="171"/>
                </a:lnTo>
                <a:lnTo>
                  <a:pt x="86" y="172"/>
                </a:lnTo>
                <a:lnTo>
                  <a:pt x="87" y="172"/>
                </a:lnTo>
                <a:lnTo>
                  <a:pt x="87" y="173"/>
                </a:lnTo>
                <a:lnTo>
                  <a:pt x="88" y="174"/>
                </a:lnTo>
                <a:lnTo>
                  <a:pt x="88" y="174"/>
                </a:lnTo>
                <a:lnTo>
                  <a:pt x="89" y="174"/>
                </a:lnTo>
                <a:lnTo>
                  <a:pt x="90" y="176"/>
                </a:lnTo>
                <a:lnTo>
                  <a:pt x="90" y="176"/>
                </a:lnTo>
                <a:lnTo>
                  <a:pt x="90" y="176"/>
                </a:lnTo>
                <a:lnTo>
                  <a:pt x="92" y="175"/>
                </a:lnTo>
                <a:lnTo>
                  <a:pt x="94" y="175"/>
                </a:lnTo>
                <a:lnTo>
                  <a:pt x="95" y="176"/>
                </a:lnTo>
                <a:lnTo>
                  <a:pt x="95" y="177"/>
                </a:lnTo>
                <a:lnTo>
                  <a:pt x="96" y="177"/>
                </a:lnTo>
                <a:lnTo>
                  <a:pt x="97" y="177"/>
                </a:lnTo>
                <a:lnTo>
                  <a:pt x="98" y="177"/>
                </a:lnTo>
                <a:lnTo>
                  <a:pt x="98" y="178"/>
                </a:lnTo>
                <a:lnTo>
                  <a:pt x="98" y="178"/>
                </a:lnTo>
                <a:lnTo>
                  <a:pt x="99" y="178"/>
                </a:lnTo>
                <a:lnTo>
                  <a:pt x="99" y="179"/>
                </a:lnTo>
                <a:lnTo>
                  <a:pt x="99" y="179"/>
                </a:lnTo>
                <a:lnTo>
                  <a:pt x="100" y="179"/>
                </a:lnTo>
                <a:lnTo>
                  <a:pt x="100" y="180"/>
                </a:lnTo>
                <a:lnTo>
                  <a:pt x="101" y="180"/>
                </a:lnTo>
                <a:lnTo>
                  <a:pt x="101" y="180"/>
                </a:lnTo>
                <a:lnTo>
                  <a:pt x="102" y="181"/>
                </a:lnTo>
                <a:lnTo>
                  <a:pt x="103" y="181"/>
                </a:lnTo>
                <a:lnTo>
                  <a:pt x="104" y="182"/>
                </a:lnTo>
                <a:lnTo>
                  <a:pt x="104" y="182"/>
                </a:lnTo>
                <a:lnTo>
                  <a:pt x="105" y="182"/>
                </a:lnTo>
                <a:lnTo>
                  <a:pt x="106" y="183"/>
                </a:lnTo>
                <a:lnTo>
                  <a:pt x="106" y="183"/>
                </a:lnTo>
                <a:lnTo>
                  <a:pt x="107" y="183"/>
                </a:lnTo>
                <a:lnTo>
                  <a:pt x="108" y="184"/>
                </a:lnTo>
                <a:lnTo>
                  <a:pt x="108" y="184"/>
                </a:lnTo>
                <a:lnTo>
                  <a:pt x="109" y="184"/>
                </a:lnTo>
                <a:lnTo>
                  <a:pt x="109" y="184"/>
                </a:lnTo>
                <a:lnTo>
                  <a:pt x="111" y="184"/>
                </a:lnTo>
                <a:lnTo>
                  <a:pt x="113" y="185"/>
                </a:lnTo>
                <a:lnTo>
                  <a:pt x="115" y="186"/>
                </a:lnTo>
                <a:lnTo>
                  <a:pt x="116" y="188"/>
                </a:lnTo>
                <a:lnTo>
                  <a:pt x="117" y="189"/>
                </a:lnTo>
                <a:lnTo>
                  <a:pt x="117" y="189"/>
                </a:lnTo>
                <a:lnTo>
                  <a:pt x="117" y="190"/>
                </a:lnTo>
                <a:lnTo>
                  <a:pt x="118" y="190"/>
                </a:lnTo>
                <a:lnTo>
                  <a:pt x="118" y="190"/>
                </a:lnTo>
                <a:lnTo>
                  <a:pt x="119" y="190"/>
                </a:lnTo>
                <a:lnTo>
                  <a:pt x="120" y="191"/>
                </a:lnTo>
                <a:lnTo>
                  <a:pt x="120" y="191"/>
                </a:lnTo>
                <a:lnTo>
                  <a:pt x="121" y="191"/>
                </a:lnTo>
                <a:lnTo>
                  <a:pt x="121" y="192"/>
                </a:lnTo>
                <a:lnTo>
                  <a:pt x="122" y="191"/>
                </a:lnTo>
                <a:lnTo>
                  <a:pt x="123" y="191"/>
                </a:lnTo>
                <a:lnTo>
                  <a:pt x="124" y="192"/>
                </a:lnTo>
                <a:lnTo>
                  <a:pt x="125" y="192"/>
                </a:lnTo>
                <a:lnTo>
                  <a:pt x="125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2"/>
                </a:lnTo>
                <a:lnTo>
                  <a:pt x="126" y="191"/>
                </a:lnTo>
                <a:lnTo>
                  <a:pt x="126" y="190"/>
                </a:lnTo>
                <a:lnTo>
                  <a:pt x="126" y="190"/>
                </a:lnTo>
                <a:lnTo>
                  <a:pt x="126" y="189"/>
                </a:lnTo>
                <a:lnTo>
                  <a:pt x="126" y="189"/>
                </a:lnTo>
                <a:lnTo>
                  <a:pt x="126" y="189"/>
                </a:lnTo>
                <a:lnTo>
                  <a:pt x="126" y="188"/>
                </a:lnTo>
                <a:lnTo>
                  <a:pt x="127" y="188"/>
                </a:lnTo>
                <a:lnTo>
                  <a:pt x="127" y="187"/>
                </a:lnTo>
                <a:lnTo>
                  <a:pt x="128" y="187"/>
                </a:lnTo>
                <a:lnTo>
                  <a:pt x="128" y="187"/>
                </a:lnTo>
                <a:lnTo>
                  <a:pt x="129" y="186"/>
                </a:lnTo>
                <a:lnTo>
                  <a:pt x="128" y="186"/>
                </a:lnTo>
                <a:lnTo>
                  <a:pt x="129" y="186"/>
                </a:lnTo>
                <a:lnTo>
                  <a:pt x="129" y="186"/>
                </a:lnTo>
                <a:lnTo>
                  <a:pt x="129" y="186"/>
                </a:lnTo>
                <a:lnTo>
                  <a:pt x="130" y="186"/>
                </a:lnTo>
                <a:lnTo>
                  <a:pt x="129" y="185"/>
                </a:lnTo>
                <a:lnTo>
                  <a:pt x="129" y="185"/>
                </a:lnTo>
                <a:lnTo>
                  <a:pt x="129" y="185"/>
                </a:lnTo>
                <a:lnTo>
                  <a:pt x="129" y="185"/>
                </a:lnTo>
                <a:lnTo>
                  <a:pt x="129" y="185"/>
                </a:lnTo>
                <a:lnTo>
                  <a:pt x="129" y="184"/>
                </a:lnTo>
                <a:lnTo>
                  <a:pt x="129" y="184"/>
                </a:lnTo>
                <a:lnTo>
                  <a:pt x="128" y="184"/>
                </a:lnTo>
                <a:lnTo>
                  <a:pt x="128" y="184"/>
                </a:lnTo>
                <a:lnTo>
                  <a:pt x="128" y="183"/>
                </a:lnTo>
                <a:lnTo>
                  <a:pt x="128" y="183"/>
                </a:lnTo>
                <a:lnTo>
                  <a:pt x="128" y="183"/>
                </a:lnTo>
                <a:lnTo>
                  <a:pt x="128" y="183"/>
                </a:lnTo>
                <a:lnTo>
                  <a:pt x="127" y="183"/>
                </a:lnTo>
                <a:lnTo>
                  <a:pt x="127" y="182"/>
                </a:lnTo>
                <a:lnTo>
                  <a:pt x="127" y="182"/>
                </a:lnTo>
                <a:lnTo>
                  <a:pt x="127" y="182"/>
                </a:lnTo>
                <a:lnTo>
                  <a:pt x="127" y="182"/>
                </a:lnTo>
                <a:lnTo>
                  <a:pt x="128" y="181"/>
                </a:lnTo>
                <a:lnTo>
                  <a:pt x="128" y="182"/>
                </a:lnTo>
                <a:lnTo>
                  <a:pt x="128" y="182"/>
                </a:lnTo>
                <a:lnTo>
                  <a:pt x="128" y="181"/>
                </a:lnTo>
                <a:lnTo>
                  <a:pt x="128" y="182"/>
                </a:lnTo>
                <a:lnTo>
                  <a:pt x="129" y="181"/>
                </a:lnTo>
                <a:lnTo>
                  <a:pt x="128" y="181"/>
                </a:lnTo>
                <a:lnTo>
                  <a:pt x="128" y="181"/>
                </a:lnTo>
                <a:lnTo>
                  <a:pt x="128" y="181"/>
                </a:lnTo>
                <a:lnTo>
                  <a:pt x="128" y="181"/>
                </a:lnTo>
                <a:lnTo>
                  <a:pt x="127" y="181"/>
                </a:lnTo>
                <a:lnTo>
                  <a:pt x="127" y="181"/>
                </a:lnTo>
                <a:lnTo>
                  <a:pt x="127" y="181"/>
                </a:lnTo>
                <a:lnTo>
                  <a:pt x="127" y="180"/>
                </a:lnTo>
                <a:lnTo>
                  <a:pt x="126" y="180"/>
                </a:lnTo>
                <a:lnTo>
                  <a:pt x="126" y="180"/>
                </a:lnTo>
                <a:lnTo>
                  <a:pt x="126" y="180"/>
                </a:lnTo>
                <a:lnTo>
                  <a:pt x="126" y="177"/>
                </a:lnTo>
                <a:lnTo>
                  <a:pt x="126" y="176"/>
                </a:lnTo>
                <a:lnTo>
                  <a:pt x="127" y="176"/>
                </a:lnTo>
                <a:lnTo>
                  <a:pt x="127" y="175"/>
                </a:lnTo>
                <a:lnTo>
                  <a:pt x="127" y="174"/>
                </a:lnTo>
                <a:lnTo>
                  <a:pt x="128" y="174"/>
                </a:lnTo>
                <a:lnTo>
                  <a:pt x="128" y="173"/>
                </a:lnTo>
                <a:lnTo>
                  <a:pt x="128" y="173"/>
                </a:lnTo>
                <a:lnTo>
                  <a:pt x="128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29" y="171"/>
                </a:lnTo>
                <a:lnTo>
                  <a:pt x="129" y="170"/>
                </a:lnTo>
                <a:lnTo>
                  <a:pt x="129" y="170"/>
                </a:lnTo>
                <a:lnTo>
                  <a:pt x="130" y="169"/>
                </a:lnTo>
                <a:lnTo>
                  <a:pt x="130" y="169"/>
                </a:lnTo>
                <a:lnTo>
                  <a:pt x="131" y="167"/>
                </a:lnTo>
                <a:lnTo>
                  <a:pt x="131" y="167"/>
                </a:lnTo>
                <a:lnTo>
                  <a:pt x="132" y="166"/>
                </a:lnTo>
                <a:lnTo>
                  <a:pt x="133" y="165"/>
                </a:lnTo>
                <a:lnTo>
                  <a:pt x="133" y="164"/>
                </a:lnTo>
                <a:lnTo>
                  <a:pt x="133" y="164"/>
                </a:lnTo>
                <a:lnTo>
                  <a:pt x="133" y="163"/>
                </a:lnTo>
                <a:lnTo>
                  <a:pt x="134" y="163"/>
                </a:lnTo>
                <a:close/>
                <a:moveTo>
                  <a:pt x="124" y="160"/>
                </a:moveTo>
                <a:lnTo>
                  <a:pt x="125" y="160"/>
                </a:lnTo>
                <a:lnTo>
                  <a:pt x="125" y="161"/>
                </a:lnTo>
                <a:lnTo>
                  <a:pt x="125" y="161"/>
                </a:lnTo>
                <a:lnTo>
                  <a:pt x="124" y="161"/>
                </a:lnTo>
                <a:lnTo>
                  <a:pt x="124" y="160"/>
                </a:lnTo>
                <a:lnTo>
                  <a:pt x="124" y="160"/>
                </a:lnTo>
                <a:lnTo>
                  <a:pt x="124" y="160"/>
                </a:lnTo>
                <a:lnTo>
                  <a:pt x="124" y="160"/>
                </a:lnTo>
                <a:close/>
                <a:moveTo>
                  <a:pt x="123" y="158"/>
                </a:moveTo>
                <a:lnTo>
                  <a:pt x="124" y="158"/>
                </a:lnTo>
                <a:lnTo>
                  <a:pt x="124" y="158"/>
                </a:lnTo>
                <a:lnTo>
                  <a:pt x="124" y="159"/>
                </a:lnTo>
                <a:lnTo>
                  <a:pt x="124" y="159"/>
                </a:lnTo>
                <a:lnTo>
                  <a:pt x="124" y="159"/>
                </a:lnTo>
                <a:lnTo>
                  <a:pt x="124" y="159"/>
                </a:lnTo>
                <a:lnTo>
                  <a:pt x="123" y="159"/>
                </a:lnTo>
                <a:lnTo>
                  <a:pt x="123" y="158"/>
                </a:lnTo>
                <a:lnTo>
                  <a:pt x="123" y="158"/>
                </a:lnTo>
                <a:close/>
                <a:moveTo>
                  <a:pt x="122" y="157"/>
                </a:moveTo>
                <a:lnTo>
                  <a:pt x="122" y="157"/>
                </a:lnTo>
                <a:lnTo>
                  <a:pt x="123" y="157"/>
                </a:lnTo>
                <a:lnTo>
                  <a:pt x="122" y="157"/>
                </a:lnTo>
                <a:lnTo>
                  <a:pt x="122" y="158"/>
                </a:lnTo>
                <a:lnTo>
                  <a:pt x="122" y="158"/>
                </a:lnTo>
                <a:lnTo>
                  <a:pt x="122" y="157"/>
                </a:lnTo>
                <a:lnTo>
                  <a:pt x="122" y="157"/>
                </a:lnTo>
                <a:lnTo>
                  <a:pt x="122" y="157"/>
                </a:lnTo>
                <a:close/>
                <a:moveTo>
                  <a:pt x="81" y="190"/>
                </a:moveTo>
                <a:lnTo>
                  <a:pt x="81" y="190"/>
                </a:lnTo>
                <a:lnTo>
                  <a:pt x="80" y="191"/>
                </a:lnTo>
                <a:lnTo>
                  <a:pt x="80" y="191"/>
                </a:lnTo>
                <a:lnTo>
                  <a:pt x="79" y="190"/>
                </a:lnTo>
                <a:lnTo>
                  <a:pt x="79" y="190"/>
                </a:lnTo>
                <a:lnTo>
                  <a:pt x="79" y="189"/>
                </a:lnTo>
                <a:lnTo>
                  <a:pt x="79" y="189"/>
                </a:lnTo>
                <a:lnTo>
                  <a:pt x="79" y="189"/>
                </a:lnTo>
                <a:lnTo>
                  <a:pt x="79" y="189"/>
                </a:lnTo>
                <a:lnTo>
                  <a:pt x="80" y="189"/>
                </a:lnTo>
                <a:lnTo>
                  <a:pt x="80" y="189"/>
                </a:lnTo>
                <a:lnTo>
                  <a:pt x="81" y="190"/>
                </a:lnTo>
                <a:lnTo>
                  <a:pt x="81" y="19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47" name="Freeform 1711">
            <a:extLst>
              <a:ext uri="{FF2B5EF4-FFF2-40B4-BE49-F238E27FC236}">
                <a16:creationId xmlns:a16="http://schemas.microsoft.com/office/drawing/2014/main" id="{A0E0B919-27C4-47CE-AC5A-BACBC800B721}"/>
              </a:ext>
            </a:extLst>
          </xdr:cNvPr>
          <xdr:cNvSpPr>
            <a:spLocks/>
          </xdr:cNvSpPr>
        </xdr:nvSpPr>
        <xdr:spPr bwMode="auto">
          <a:xfrm>
            <a:off x="775" y="867"/>
            <a:ext cx="177" cy="169"/>
          </a:xfrm>
          <a:custGeom>
            <a:avLst/>
            <a:gdLst>
              <a:gd name="T0" fmla="*/ 166 w 177"/>
              <a:gd name="T1" fmla="*/ 118 h 169"/>
              <a:gd name="T2" fmla="*/ 146 w 177"/>
              <a:gd name="T3" fmla="*/ 107 h 169"/>
              <a:gd name="T4" fmla="*/ 142 w 177"/>
              <a:gd name="T5" fmla="*/ 96 h 169"/>
              <a:gd name="T6" fmla="*/ 121 w 177"/>
              <a:gd name="T7" fmla="*/ 92 h 169"/>
              <a:gd name="T8" fmla="*/ 109 w 177"/>
              <a:gd name="T9" fmla="*/ 81 h 169"/>
              <a:gd name="T10" fmla="*/ 102 w 177"/>
              <a:gd name="T11" fmla="*/ 64 h 169"/>
              <a:gd name="T12" fmla="*/ 85 w 177"/>
              <a:gd name="T13" fmla="*/ 50 h 169"/>
              <a:gd name="T14" fmla="*/ 86 w 177"/>
              <a:gd name="T15" fmla="*/ 42 h 169"/>
              <a:gd name="T16" fmla="*/ 88 w 177"/>
              <a:gd name="T17" fmla="*/ 40 h 169"/>
              <a:gd name="T18" fmla="*/ 84 w 177"/>
              <a:gd name="T19" fmla="*/ 37 h 169"/>
              <a:gd name="T20" fmla="*/ 83 w 177"/>
              <a:gd name="T21" fmla="*/ 34 h 169"/>
              <a:gd name="T22" fmla="*/ 84 w 177"/>
              <a:gd name="T23" fmla="*/ 31 h 169"/>
              <a:gd name="T24" fmla="*/ 87 w 177"/>
              <a:gd name="T25" fmla="*/ 29 h 169"/>
              <a:gd name="T26" fmla="*/ 86 w 177"/>
              <a:gd name="T27" fmla="*/ 31 h 169"/>
              <a:gd name="T28" fmla="*/ 97 w 177"/>
              <a:gd name="T29" fmla="*/ 25 h 169"/>
              <a:gd name="T30" fmla="*/ 103 w 177"/>
              <a:gd name="T31" fmla="*/ 25 h 169"/>
              <a:gd name="T32" fmla="*/ 107 w 177"/>
              <a:gd name="T33" fmla="*/ 25 h 169"/>
              <a:gd name="T34" fmla="*/ 105 w 177"/>
              <a:gd name="T35" fmla="*/ 17 h 169"/>
              <a:gd name="T36" fmla="*/ 103 w 177"/>
              <a:gd name="T37" fmla="*/ 13 h 169"/>
              <a:gd name="T38" fmla="*/ 97 w 177"/>
              <a:gd name="T39" fmla="*/ 9 h 169"/>
              <a:gd name="T40" fmla="*/ 82 w 177"/>
              <a:gd name="T41" fmla="*/ 4 h 169"/>
              <a:gd name="T42" fmla="*/ 76 w 177"/>
              <a:gd name="T43" fmla="*/ 2 h 169"/>
              <a:gd name="T44" fmla="*/ 63 w 177"/>
              <a:gd name="T45" fmla="*/ 6 h 169"/>
              <a:gd name="T46" fmla="*/ 57 w 177"/>
              <a:gd name="T47" fmla="*/ 7 h 169"/>
              <a:gd name="T48" fmla="*/ 54 w 177"/>
              <a:gd name="T49" fmla="*/ 9 h 169"/>
              <a:gd name="T50" fmla="*/ 52 w 177"/>
              <a:gd name="T51" fmla="*/ 15 h 169"/>
              <a:gd name="T52" fmla="*/ 46 w 177"/>
              <a:gd name="T53" fmla="*/ 15 h 169"/>
              <a:gd name="T54" fmla="*/ 39 w 177"/>
              <a:gd name="T55" fmla="*/ 12 h 169"/>
              <a:gd name="T56" fmla="*/ 35 w 177"/>
              <a:gd name="T57" fmla="*/ 21 h 169"/>
              <a:gd name="T58" fmla="*/ 33 w 177"/>
              <a:gd name="T59" fmla="*/ 20 h 169"/>
              <a:gd name="T60" fmla="*/ 27 w 177"/>
              <a:gd name="T61" fmla="*/ 15 h 169"/>
              <a:gd name="T62" fmla="*/ 23 w 177"/>
              <a:gd name="T63" fmla="*/ 17 h 169"/>
              <a:gd name="T64" fmla="*/ 16 w 177"/>
              <a:gd name="T65" fmla="*/ 22 h 169"/>
              <a:gd name="T66" fmla="*/ 4 w 177"/>
              <a:gd name="T67" fmla="*/ 23 h 169"/>
              <a:gd name="T68" fmla="*/ 7 w 177"/>
              <a:gd name="T69" fmla="*/ 30 h 169"/>
              <a:gd name="T70" fmla="*/ 3 w 177"/>
              <a:gd name="T71" fmla="*/ 36 h 169"/>
              <a:gd name="T72" fmla="*/ 4 w 177"/>
              <a:gd name="T73" fmla="*/ 41 h 169"/>
              <a:gd name="T74" fmla="*/ 4 w 177"/>
              <a:gd name="T75" fmla="*/ 48 h 169"/>
              <a:gd name="T76" fmla="*/ 11 w 177"/>
              <a:gd name="T77" fmla="*/ 55 h 169"/>
              <a:gd name="T78" fmla="*/ 14 w 177"/>
              <a:gd name="T79" fmla="*/ 58 h 169"/>
              <a:gd name="T80" fmla="*/ 23 w 177"/>
              <a:gd name="T81" fmla="*/ 57 h 169"/>
              <a:gd name="T82" fmla="*/ 34 w 177"/>
              <a:gd name="T83" fmla="*/ 50 h 169"/>
              <a:gd name="T84" fmla="*/ 43 w 177"/>
              <a:gd name="T85" fmla="*/ 54 h 169"/>
              <a:gd name="T86" fmla="*/ 50 w 177"/>
              <a:gd name="T87" fmla="*/ 56 h 169"/>
              <a:gd name="T88" fmla="*/ 58 w 177"/>
              <a:gd name="T89" fmla="*/ 76 h 169"/>
              <a:gd name="T90" fmla="*/ 66 w 177"/>
              <a:gd name="T91" fmla="*/ 82 h 169"/>
              <a:gd name="T92" fmla="*/ 69 w 177"/>
              <a:gd name="T93" fmla="*/ 87 h 169"/>
              <a:gd name="T94" fmla="*/ 79 w 177"/>
              <a:gd name="T95" fmla="*/ 94 h 169"/>
              <a:gd name="T96" fmla="*/ 94 w 177"/>
              <a:gd name="T97" fmla="*/ 106 h 169"/>
              <a:gd name="T98" fmla="*/ 103 w 177"/>
              <a:gd name="T99" fmla="*/ 108 h 169"/>
              <a:gd name="T100" fmla="*/ 113 w 177"/>
              <a:gd name="T101" fmla="*/ 116 h 169"/>
              <a:gd name="T102" fmla="*/ 118 w 177"/>
              <a:gd name="T103" fmla="*/ 119 h 169"/>
              <a:gd name="T104" fmla="*/ 129 w 177"/>
              <a:gd name="T105" fmla="*/ 129 h 169"/>
              <a:gd name="T106" fmla="*/ 137 w 177"/>
              <a:gd name="T107" fmla="*/ 137 h 169"/>
              <a:gd name="T108" fmla="*/ 137 w 177"/>
              <a:gd name="T109" fmla="*/ 156 h 169"/>
              <a:gd name="T110" fmla="*/ 135 w 177"/>
              <a:gd name="T111" fmla="*/ 169 h 169"/>
              <a:gd name="T112" fmla="*/ 152 w 177"/>
              <a:gd name="T113" fmla="*/ 151 h 169"/>
              <a:gd name="T114" fmla="*/ 156 w 177"/>
              <a:gd name="T115" fmla="*/ 144 h 169"/>
              <a:gd name="T116" fmla="*/ 147 w 177"/>
              <a:gd name="T117" fmla="*/ 136 h 169"/>
              <a:gd name="T118" fmla="*/ 158 w 177"/>
              <a:gd name="T119" fmla="*/ 122 h 169"/>
              <a:gd name="T120" fmla="*/ 168 w 177"/>
              <a:gd name="T121" fmla="*/ 126 h 169"/>
              <a:gd name="T122" fmla="*/ 175 w 177"/>
              <a:gd name="T123" fmla="*/ 135 h 16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77" h="169">
                <a:moveTo>
                  <a:pt x="177" y="128"/>
                </a:moveTo>
                <a:lnTo>
                  <a:pt x="177" y="128"/>
                </a:lnTo>
                <a:lnTo>
                  <a:pt x="176" y="127"/>
                </a:lnTo>
                <a:lnTo>
                  <a:pt x="176" y="127"/>
                </a:lnTo>
                <a:lnTo>
                  <a:pt x="176" y="127"/>
                </a:lnTo>
                <a:lnTo>
                  <a:pt x="175" y="125"/>
                </a:lnTo>
                <a:lnTo>
                  <a:pt x="175" y="125"/>
                </a:lnTo>
                <a:lnTo>
                  <a:pt x="174" y="124"/>
                </a:lnTo>
                <a:lnTo>
                  <a:pt x="173" y="123"/>
                </a:lnTo>
                <a:lnTo>
                  <a:pt x="173" y="123"/>
                </a:lnTo>
                <a:lnTo>
                  <a:pt x="171" y="122"/>
                </a:lnTo>
                <a:lnTo>
                  <a:pt x="170" y="121"/>
                </a:lnTo>
                <a:lnTo>
                  <a:pt x="170" y="120"/>
                </a:lnTo>
                <a:lnTo>
                  <a:pt x="170" y="120"/>
                </a:lnTo>
                <a:lnTo>
                  <a:pt x="169" y="119"/>
                </a:lnTo>
                <a:lnTo>
                  <a:pt x="169" y="119"/>
                </a:lnTo>
                <a:lnTo>
                  <a:pt x="169" y="119"/>
                </a:lnTo>
                <a:lnTo>
                  <a:pt x="169" y="119"/>
                </a:lnTo>
                <a:lnTo>
                  <a:pt x="168" y="118"/>
                </a:lnTo>
                <a:lnTo>
                  <a:pt x="167" y="118"/>
                </a:lnTo>
                <a:lnTo>
                  <a:pt x="166" y="118"/>
                </a:lnTo>
                <a:lnTo>
                  <a:pt x="165" y="117"/>
                </a:lnTo>
                <a:lnTo>
                  <a:pt x="163" y="116"/>
                </a:lnTo>
                <a:lnTo>
                  <a:pt x="161" y="116"/>
                </a:lnTo>
                <a:lnTo>
                  <a:pt x="161" y="115"/>
                </a:lnTo>
                <a:lnTo>
                  <a:pt x="160" y="115"/>
                </a:lnTo>
                <a:lnTo>
                  <a:pt x="160" y="114"/>
                </a:lnTo>
                <a:lnTo>
                  <a:pt x="159" y="113"/>
                </a:lnTo>
                <a:lnTo>
                  <a:pt x="159" y="113"/>
                </a:lnTo>
                <a:lnTo>
                  <a:pt x="157" y="112"/>
                </a:lnTo>
                <a:lnTo>
                  <a:pt x="157" y="112"/>
                </a:lnTo>
                <a:lnTo>
                  <a:pt x="156" y="112"/>
                </a:lnTo>
                <a:lnTo>
                  <a:pt x="155" y="111"/>
                </a:lnTo>
                <a:lnTo>
                  <a:pt x="153" y="110"/>
                </a:lnTo>
                <a:lnTo>
                  <a:pt x="152" y="110"/>
                </a:lnTo>
                <a:lnTo>
                  <a:pt x="151" y="110"/>
                </a:lnTo>
                <a:lnTo>
                  <a:pt x="151" y="109"/>
                </a:lnTo>
                <a:lnTo>
                  <a:pt x="149" y="109"/>
                </a:lnTo>
                <a:lnTo>
                  <a:pt x="148" y="109"/>
                </a:lnTo>
                <a:lnTo>
                  <a:pt x="147" y="108"/>
                </a:lnTo>
                <a:lnTo>
                  <a:pt x="146" y="108"/>
                </a:lnTo>
                <a:lnTo>
                  <a:pt x="146" y="107"/>
                </a:lnTo>
                <a:lnTo>
                  <a:pt x="145" y="107"/>
                </a:lnTo>
                <a:lnTo>
                  <a:pt x="143" y="106"/>
                </a:lnTo>
                <a:lnTo>
                  <a:pt x="142" y="106"/>
                </a:lnTo>
                <a:lnTo>
                  <a:pt x="142" y="106"/>
                </a:lnTo>
                <a:lnTo>
                  <a:pt x="141" y="105"/>
                </a:lnTo>
                <a:lnTo>
                  <a:pt x="139" y="104"/>
                </a:lnTo>
                <a:lnTo>
                  <a:pt x="138" y="104"/>
                </a:lnTo>
                <a:lnTo>
                  <a:pt x="138" y="103"/>
                </a:lnTo>
                <a:lnTo>
                  <a:pt x="138" y="102"/>
                </a:lnTo>
                <a:lnTo>
                  <a:pt x="138" y="102"/>
                </a:lnTo>
                <a:lnTo>
                  <a:pt x="138" y="101"/>
                </a:lnTo>
                <a:lnTo>
                  <a:pt x="138" y="101"/>
                </a:lnTo>
                <a:lnTo>
                  <a:pt x="140" y="100"/>
                </a:lnTo>
                <a:lnTo>
                  <a:pt x="141" y="99"/>
                </a:lnTo>
                <a:lnTo>
                  <a:pt x="142" y="99"/>
                </a:lnTo>
                <a:lnTo>
                  <a:pt x="142" y="98"/>
                </a:lnTo>
                <a:lnTo>
                  <a:pt x="142" y="98"/>
                </a:lnTo>
                <a:lnTo>
                  <a:pt x="142" y="98"/>
                </a:lnTo>
                <a:lnTo>
                  <a:pt x="142" y="97"/>
                </a:lnTo>
                <a:lnTo>
                  <a:pt x="142" y="97"/>
                </a:lnTo>
                <a:lnTo>
                  <a:pt x="142" y="96"/>
                </a:lnTo>
                <a:lnTo>
                  <a:pt x="142" y="96"/>
                </a:lnTo>
                <a:lnTo>
                  <a:pt x="142" y="96"/>
                </a:lnTo>
                <a:lnTo>
                  <a:pt x="141" y="96"/>
                </a:lnTo>
                <a:lnTo>
                  <a:pt x="141" y="95"/>
                </a:lnTo>
                <a:lnTo>
                  <a:pt x="140" y="95"/>
                </a:lnTo>
                <a:lnTo>
                  <a:pt x="136" y="96"/>
                </a:lnTo>
                <a:lnTo>
                  <a:pt x="135" y="96"/>
                </a:lnTo>
                <a:lnTo>
                  <a:pt x="134" y="95"/>
                </a:lnTo>
                <a:lnTo>
                  <a:pt x="131" y="96"/>
                </a:lnTo>
                <a:lnTo>
                  <a:pt x="130" y="96"/>
                </a:lnTo>
                <a:lnTo>
                  <a:pt x="130" y="96"/>
                </a:lnTo>
                <a:lnTo>
                  <a:pt x="129" y="96"/>
                </a:lnTo>
                <a:lnTo>
                  <a:pt x="128" y="96"/>
                </a:lnTo>
                <a:lnTo>
                  <a:pt x="127" y="96"/>
                </a:lnTo>
                <a:lnTo>
                  <a:pt x="126" y="95"/>
                </a:lnTo>
                <a:lnTo>
                  <a:pt x="126" y="95"/>
                </a:lnTo>
                <a:lnTo>
                  <a:pt x="125" y="94"/>
                </a:lnTo>
                <a:lnTo>
                  <a:pt x="123" y="94"/>
                </a:lnTo>
                <a:lnTo>
                  <a:pt x="122" y="93"/>
                </a:lnTo>
                <a:lnTo>
                  <a:pt x="122" y="93"/>
                </a:lnTo>
                <a:lnTo>
                  <a:pt x="121" y="92"/>
                </a:lnTo>
                <a:lnTo>
                  <a:pt x="120" y="92"/>
                </a:lnTo>
                <a:lnTo>
                  <a:pt x="120" y="92"/>
                </a:lnTo>
                <a:lnTo>
                  <a:pt x="120" y="91"/>
                </a:lnTo>
                <a:lnTo>
                  <a:pt x="120" y="91"/>
                </a:lnTo>
                <a:lnTo>
                  <a:pt x="120" y="91"/>
                </a:lnTo>
                <a:lnTo>
                  <a:pt x="118" y="90"/>
                </a:lnTo>
                <a:lnTo>
                  <a:pt x="117" y="89"/>
                </a:lnTo>
                <a:lnTo>
                  <a:pt x="117" y="89"/>
                </a:lnTo>
                <a:lnTo>
                  <a:pt x="117" y="89"/>
                </a:lnTo>
                <a:lnTo>
                  <a:pt x="116" y="88"/>
                </a:lnTo>
                <a:lnTo>
                  <a:pt x="116" y="87"/>
                </a:lnTo>
                <a:lnTo>
                  <a:pt x="115" y="87"/>
                </a:lnTo>
                <a:lnTo>
                  <a:pt x="114" y="86"/>
                </a:lnTo>
                <a:lnTo>
                  <a:pt x="113" y="86"/>
                </a:lnTo>
                <a:lnTo>
                  <a:pt x="112" y="85"/>
                </a:lnTo>
                <a:lnTo>
                  <a:pt x="112" y="84"/>
                </a:lnTo>
                <a:lnTo>
                  <a:pt x="112" y="84"/>
                </a:lnTo>
                <a:lnTo>
                  <a:pt x="111" y="83"/>
                </a:lnTo>
                <a:lnTo>
                  <a:pt x="110" y="82"/>
                </a:lnTo>
                <a:lnTo>
                  <a:pt x="110" y="82"/>
                </a:lnTo>
                <a:lnTo>
                  <a:pt x="109" y="81"/>
                </a:lnTo>
                <a:lnTo>
                  <a:pt x="109" y="80"/>
                </a:lnTo>
                <a:lnTo>
                  <a:pt x="109" y="79"/>
                </a:lnTo>
                <a:lnTo>
                  <a:pt x="108" y="78"/>
                </a:lnTo>
                <a:lnTo>
                  <a:pt x="108" y="76"/>
                </a:lnTo>
                <a:lnTo>
                  <a:pt x="107" y="74"/>
                </a:lnTo>
                <a:lnTo>
                  <a:pt x="107" y="74"/>
                </a:lnTo>
                <a:lnTo>
                  <a:pt x="107" y="72"/>
                </a:lnTo>
                <a:lnTo>
                  <a:pt x="107" y="71"/>
                </a:lnTo>
                <a:lnTo>
                  <a:pt x="106" y="71"/>
                </a:lnTo>
                <a:lnTo>
                  <a:pt x="106" y="70"/>
                </a:lnTo>
                <a:lnTo>
                  <a:pt x="106" y="70"/>
                </a:lnTo>
                <a:lnTo>
                  <a:pt x="105" y="69"/>
                </a:lnTo>
                <a:lnTo>
                  <a:pt x="104" y="67"/>
                </a:lnTo>
                <a:lnTo>
                  <a:pt x="104" y="66"/>
                </a:lnTo>
                <a:lnTo>
                  <a:pt x="104" y="66"/>
                </a:lnTo>
                <a:lnTo>
                  <a:pt x="104" y="66"/>
                </a:lnTo>
                <a:lnTo>
                  <a:pt x="104" y="65"/>
                </a:lnTo>
                <a:lnTo>
                  <a:pt x="103" y="65"/>
                </a:lnTo>
                <a:lnTo>
                  <a:pt x="103" y="65"/>
                </a:lnTo>
                <a:lnTo>
                  <a:pt x="102" y="64"/>
                </a:lnTo>
                <a:lnTo>
                  <a:pt x="102" y="64"/>
                </a:lnTo>
                <a:lnTo>
                  <a:pt x="102" y="64"/>
                </a:lnTo>
                <a:lnTo>
                  <a:pt x="99" y="63"/>
                </a:lnTo>
                <a:lnTo>
                  <a:pt x="98" y="62"/>
                </a:lnTo>
                <a:lnTo>
                  <a:pt x="96" y="60"/>
                </a:lnTo>
                <a:lnTo>
                  <a:pt x="95" y="60"/>
                </a:lnTo>
                <a:lnTo>
                  <a:pt x="93" y="59"/>
                </a:lnTo>
                <a:lnTo>
                  <a:pt x="93" y="59"/>
                </a:lnTo>
                <a:lnTo>
                  <a:pt x="92" y="58"/>
                </a:lnTo>
                <a:lnTo>
                  <a:pt x="91" y="58"/>
                </a:lnTo>
                <a:lnTo>
                  <a:pt x="90" y="58"/>
                </a:lnTo>
                <a:lnTo>
                  <a:pt x="89" y="56"/>
                </a:lnTo>
                <a:lnTo>
                  <a:pt x="88" y="56"/>
                </a:lnTo>
                <a:lnTo>
                  <a:pt x="88" y="56"/>
                </a:lnTo>
                <a:lnTo>
                  <a:pt x="88" y="56"/>
                </a:lnTo>
                <a:lnTo>
                  <a:pt x="87" y="55"/>
                </a:lnTo>
                <a:lnTo>
                  <a:pt x="86" y="54"/>
                </a:lnTo>
                <a:lnTo>
                  <a:pt x="85" y="53"/>
                </a:lnTo>
                <a:lnTo>
                  <a:pt x="85" y="52"/>
                </a:lnTo>
                <a:lnTo>
                  <a:pt x="85" y="51"/>
                </a:lnTo>
                <a:lnTo>
                  <a:pt x="85" y="51"/>
                </a:lnTo>
                <a:lnTo>
                  <a:pt x="85" y="50"/>
                </a:lnTo>
                <a:lnTo>
                  <a:pt x="84" y="48"/>
                </a:lnTo>
                <a:lnTo>
                  <a:pt x="84" y="48"/>
                </a:lnTo>
                <a:lnTo>
                  <a:pt x="84" y="46"/>
                </a:lnTo>
                <a:lnTo>
                  <a:pt x="84" y="46"/>
                </a:lnTo>
                <a:lnTo>
                  <a:pt x="84" y="44"/>
                </a:lnTo>
                <a:lnTo>
                  <a:pt x="84" y="43"/>
                </a:lnTo>
                <a:lnTo>
                  <a:pt x="84" y="43"/>
                </a:lnTo>
                <a:lnTo>
                  <a:pt x="84" y="43"/>
                </a:lnTo>
                <a:lnTo>
                  <a:pt x="84" y="42"/>
                </a:lnTo>
                <a:lnTo>
                  <a:pt x="84" y="42"/>
                </a:lnTo>
                <a:lnTo>
                  <a:pt x="84" y="42"/>
                </a:lnTo>
                <a:lnTo>
                  <a:pt x="85" y="42"/>
                </a:lnTo>
                <a:lnTo>
                  <a:pt x="85" y="42"/>
                </a:lnTo>
                <a:lnTo>
                  <a:pt x="85" y="43"/>
                </a:lnTo>
                <a:lnTo>
                  <a:pt x="85" y="43"/>
                </a:lnTo>
                <a:lnTo>
                  <a:pt x="86" y="43"/>
                </a:lnTo>
                <a:lnTo>
                  <a:pt x="86" y="43"/>
                </a:lnTo>
                <a:lnTo>
                  <a:pt x="86" y="43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2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6" y="41"/>
                </a:lnTo>
                <a:lnTo>
                  <a:pt x="87" y="42"/>
                </a:lnTo>
                <a:lnTo>
                  <a:pt x="86" y="42"/>
                </a:lnTo>
                <a:lnTo>
                  <a:pt x="87" y="42"/>
                </a:lnTo>
                <a:lnTo>
                  <a:pt x="87" y="41"/>
                </a:lnTo>
                <a:lnTo>
                  <a:pt x="87" y="41"/>
                </a:lnTo>
                <a:lnTo>
                  <a:pt x="87" y="40"/>
                </a:lnTo>
                <a:lnTo>
                  <a:pt x="87" y="40"/>
                </a:lnTo>
                <a:lnTo>
                  <a:pt x="87" y="40"/>
                </a:lnTo>
                <a:lnTo>
                  <a:pt x="87" y="40"/>
                </a:lnTo>
                <a:lnTo>
                  <a:pt x="88" y="40"/>
                </a:lnTo>
                <a:lnTo>
                  <a:pt x="88" y="40"/>
                </a:lnTo>
                <a:lnTo>
                  <a:pt x="88" y="40"/>
                </a:lnTo>
                <a:lnTo>
                  <a:pt x="88" y="40"/>
                </a:lnTo>
                <a:lnTo>
                  <a:pt x="88" y="39"/>
                </a:lnTo>
                <a:lnTo>
                  <a:pt x="87" y="39"/>
                </a:lnTo>
                <a:lnTo>
                  <a:pt x="87" y="39"/>
                </a:lnTo>
                <a:lnTo>
                  <a:pt x="87" y="39"/>
                </a:lnTo>
                <a:lnTo>
                  <a:pt x="87" y="39"/>
                </a:lnTo>
                <a:lnTo>
                  <a:pt x="86" y="38"/>
                </a:lnTo>
                <a:lnTo>
                  <a:pt x="86" y="39"/>
                </a:lnTo>
                <a:lnTo>
                  <a:pt x="86" y="38"/>
                </a:lnTo>
                <a:lnTo>
                  <a:pt x="86" y="38"/>
                </a:lnTo>
                <a:lnTo>
                  <a:pt x="85" y="38"/>
                </a:lnTo>
                <a:lnTo>
                  <a:pt x="86" y="38"/>
                </a:lnTo>
                <a:lnTo>
                  <a:pt x="86" y="38"/>
                </a:lnTo>
                <a:lnTo>
                  <a:pt x="85" y="39"/>
                </a:lnTo>
                <a:lnTo>
                  <a:pt x="85" y="39"/>
                </a:lnTo>
                <a:lnTo>
                  <a:pt x="85" y="38"/>
                </a:lnTo>
                <a:lnTo>
                  <a:pt x="86" y="38"/>
                </a:lnTo>
                <a:lnTo>
                  <a:pt x="85" y="37"/>
                </a:lnTo>
                <a:lnTo>
                  <a:pt x="85" y="37"/>
                </a:lnTo>
                <a:lnTo>
                  <a:pt x="85" y="38"/>
                </a:lnTo>
                <a:lnTo>
                  <a:pt x="84" y="37"/>
                </a:lnTo>
                <a:lnTo>
                  <a:pt x="84" y="37"/>
                </a:lnTo>
                <a:lnTo>
                  <a:pt x="85" y="37"/>
                </a:lnTo>
                <a:lnTo>
                  <a:pt x="85" y="37"/>
                </a:lnTo>
                <a:lnTo>
                  <a:pt x="85" y="37"/>
                </a:lnTo>
                <a:lnTo>
                  <a:pt x="85" y="36"/>
                </a:lnTo>
                <a:lnTo>
                  <a:pt x="85" y="36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4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3"/>
                </a:lnTo>
                <a:lnTo>
                  <a:pt x="83" y="33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2" y="34"/>
                </a:lnTo>
                <a:lnTo>
                  <a:pt x="82" y="34"/>
                </a:lnTo>
                <a:lnTo>
                  <a:pt x="82" y="33"/>
                </a:lnTo>
                <a:lnTo>
                  <a:pt x="82" y="33"/>
                </a:lnTo>
                <a:lnTo>
                  <a:pt x="83" y="33"/>
                </a:lnTo>
                <a:lnTo>
                  <a:pt x="83" y="33"/>
                </a:lnTo>
                <a:lnTo>
                  <a:pt x="83" y="33"/>
                </a:lnTo>
                <a:lnTo>
                  <a:pt x="83" y="33"/>
                </a:lnTo>
                <a:lnTo>
                  <a:pt x="83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lnTo>
                  <a:pt x="84" y="30"/>
                </a:lnTo>
                <a:lnTo>
                  <a:pt x="85" y="30"/>
                </a:lnTo>
                <a:lnTo>
                  <a:pt x="85" y="29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6" y="29"/>
                </a:lnTo>
                <a:lnTo>
                  <a:pt x="87" y="29"/>
                </a:lnTo>
                <a:lnTo>
                  <a:pt x="86" y="29"/>
                </a:lnTo>
                <a:lnTo>
                  <a:pt x="87" y="29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7" y="28"/>
                </a:lnTo>
                <a:lnTo>
                  <a:pt x="87" y="29"/>
                </a:lnTo>
                <a:lnTo>
                  <a:pt x="88" y="29"/>
                </a:lnTo>
                <a:lnTo>
                  <a:pt x="88" y="29"/>
                </a:lnTo>
                <a:lnTo>
                  <a:pt x="89" y="29"/>
                </a:lnTo>
                <a:lnTo>
                  <a:pt x="88" y="29"/>
                </a:lnTo>
                <a:lnTo>
                  <a:pt x="88" y="29"/>
                </a:lnTo>
                <a:lnTo>
                  <a:pt x="88" y="29"/>
                </a:lnTo>
                <a:lnTo>
                  <a:pt x="88" y="30"/>
                </a:lnTo>
                <a:lnTo>
                  <a:pt x="88" y="30"/>
                </a:lnTo>
                <a:lnTo>
                  <a:pt x="87" y="30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29"/>
                </a:lnTo>
                <a:lnTo>
                  <a:pt x="87" y="30"/>
                </a:lnTo>
                <a:lnTo>
                  <a:pt x="87" y="30"/>
                </a:lnTo>
                <a:lnTo>
                  <a:pt x="87" y="30"/>
                </a:lnTo>
                <a:lnTo>
                  <a:pt x="86" y="30"/>
                </a:lnTo>
                <a:lnTo>
                  <a:pt x="86" y="30"/>
                </a:lnTo>
                <a:lnTo>
                  <a:pt x="86" y="31"/>
                </a:lnTo>
                <a:lnTo>
                  <a:pt x="86" y="31"/>
                </a:lnTo>
                <a:lnTo>
                  <a:pt x="91" y="29"/>
                </a:lnTo>
                <a:lnTo>
                  <a:pt x="93" y="28"/>
                </a:lnTo>
                <a:lnTo>
                  <a:pt x="93" y="28"/>
                </a:lnTo>
                <a:lnTo>
                  <a:pt x="93" y="27"/>
                </a:lnTo>
                <a:lnTo>
                  <a:pt x="95" y="27"/>
                </a:lnTo>
                <a:lnTo>
                  <a:pt x="95" y="27"/>
                </a:lnTo>
                <a:lnTo>
                  <a:pt x="95" y="27"/>
                </a:lnTo>
                <a:lnTo>
                  <a:pt x="96" y="27"/>
                </a:lnTo>
                <a:lnTo>
                  <a:pt x="96" y="27"/>
                </a:lnTo>
                <a:lnTo>
                  <a:pt x="97" y="26"/>
                </a:lnTo>
                <a:lnTo>
                  <a:pt x="96" y="26"/>
                </a:lnTo>
                <a:lnTo>
                  <a:pt x="96" y="26"/>
                </a:lnTo>
                <a:lnTo>
                  <a:pt x="96" y="26"/>
                </a:lnTo>
                <a:lnTo>
                  <a:pt x="96" y="25"/>
                </a:lnTo>
                <a:lnTo>
                  <a:pt x="97" y="25"/>
                </a:lnTo>
                <a:lnTo>
                  <a:pt x="96" y="25"/>
                </a:lnTo>
                <a:lnTo>
                  <a:pt x="96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7" y="25"/>
                </a:lnTo>
                <a:lnTo>
                  <a:pt x="98" y="25"/>
                </a:lnTo>
                <a:lnTo>
                  <a:pt x="98" y="25"/>
                </a:lnTo>
                <a:lnTo>
                  <a:pt x="98" y="25"/>
                </a:lnTo>
                <a:lnTo>
                  <a:pt x="98" y="25"/>
                </a:lnTo>
                <a:lnTo>
                  <a:pt x="99" y="25"/>
                </a:lnTo>
                <a:lnTo>
                  <a:pt x="100" y="25"/>
                </a:lnTo>
                <a:lnTo>
                  <a:pt x="100" y="26"/>
                </a:lnTo>
                <a:lnTo>
                  <a:pt x="101" y="25"/>
                </a:lnTo>
                <a:lnTo>
                  <a:pt x="101" y="26"/>
                </a:lnTo>
                <a:lnTo>
                  <a:pt x="101" y="26"/>
                </a:lnTo>
                <a:lnTo>
                  <a:pt x="100" y="26"/>
                </a:lnTo>
                <a:lnTo>
                  <a:pt x="101" y="27"/>
                </a:lnTo>
                <a:lnTo>
                  <a:pt x="101" y="26"/>
                </a:lnTo>
                <a:lnTo>
                  <a:pt x="102" y="26"/>
                </a:lnTo>
                <a:lnTo>
                  <a:pt x="102" y="26"/>
                </a:lnTo>
                <a:lnTo>
                  <a:pt x="102" y="26"/>
                </a:lnTo>
                <a:lnTo>
                  <a:pt x="103" y="25"/>
                </a:lnTo>
                <a:lnTo>
                  <a:pt x="103" y="25"/>
                </a:lnTo>
                <a:lnTo>
                  <a:pt x="103" y="25"/>
                </a:lnTo>
                <a:lnTo>
                  <a:pt x="103" y="25"/>
                </a:lnTo>
                <a:lnTo>
                  <a:pt x="103" y="24"/>
                </a:lnTo>
                <a:lnTo>
                  <a:pt x="104" y="25"/>
                </a:lnTo>
                <a:lnTo>
                  <a:pt x="105" y="25"/>
                </a:lnTo>
                <a:lnTo>
                  <a:pt x="105" y="26"/>
                </a:lnTo>
                <a:lnTo>
                  <a:pt x="106" y="26"/>
                </a:lnTo>
                <a:lnTo>
                  <a:pt x="106" y="27"/>
                </a:lnTo>
                <a:lnTo>
                  <a:pt x="106" y="27"/>
                </a:lnTo>
                <a:lnTo>
                  <a:pt x="106" y="27"/>
                </a:lnTo>
                <a:lnTo>
                  <a:pt x="107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8"/>
                </a:lnTo>
                <a:lnTo>
                  <a:pt x="106" y="28"/>
                </a:lnTo>
                <a:lnTo>
                  <a:pt x="107" y="28"/>
                </a:lnTo>
                <a:lnTo>
                  <a:pt x="108" y="27"/>
                </a:lnTo>
                <a:lnTo>
                  <a:pt x="108" y="27"/>
                </a:lnTo>
                <a:lnTo>
                  <a:pt x="107" y="26"/>
                </a:lnTo>
                <a:lnTo>
                  <a:pt x="107" y="26"/>
                </a:lnTo>
                <a:lnTo>
                  <a:pt x="107" y="25"/>
                </a:lnTo>
                <a:lnTo>
                  <a:pt x="107" y="25"/>
                </a:lnTo>
                <a:lnTo>
                  <a:pt x="106" y="25"/>
                </a:lnTo>
                <a:lnTo>
                  <a:pt x="105" y="24"/>
                </a:lnTo>
                <a:lnTo>
                  <a:pt x="104" y="24"/>
                </a:lnTo>
                <a:lnTo>
                  <a:pt x="103" y="23"/>
                </a:lnTo>
                <a:lnTo>
                  <a:pt x="103" y="23"/>
                </a:lnTo>
                <a:lnTo>
                  <a:pt x="104" y="22"/>
                </a:lnTo>
                <a:lnTo>
                  <a:pt x="104" y="21"/>
                </a:lnTo>
                <a:lnTo>
                  <a:pt x="104" y="21"/>
                </a:lnTo>
                <a:lnTo>
                  <a:pt x="103" y="21"/>
                </a:lnTo>
                <a:lnTo>
                  <a:pt x="103" y="21"/>
                </a:lnTo>
                <a:lnTo>
                  <a:pt x="103" y="21"/>
                </a:lnTo>
                <a:lnTo>
                  <a:pt x="102" y="21"/>
                </a:lnTo>
                <a:lnTo>
                  <a:pt x="102" y="20"/>
                </a:lnTo>
                <a:lnTo>
                  <a:pt x="102" y="20"/>
                </a:lnTo>
                <a:lnTo>
                  <a:pt x="102" y="20"/>
                </a:lnTo>
                <a:lnTo>
                  <a:pt x="102" y="19"/>
                </a:lnTo>
                <a:lnTo>
                  <a:pt x="103" y="19"/>
                </a:lnTo>
                <a:lnTo>
                  <a:pt x="103" y="19"/>
                </a:lnTo>
                <a:lnTo>
                  <a:pt x="104" y="19"/>
                </a:lnTo>
                <a:lnTo>
                  <a:pt x="104" y="18"/>
                </a:lnTo>
                <a:lnTo>
                  <a:pt x="105" y="17"/>
                </a:lnTo>
                <a:lnTo>
                  <a:pt x="104" y="17"/>
                </a:lnTo>
                <a:lnTo>
                  <a:pt x="103" y="17"/>
                </a:lnTo>
                <a:lnTo>
                  <a:pt x="103" y="17"/>
                </a:lnTo>
                <a:lnTo>
                  <a:pt x="103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6"/>
                </a:lnTo>
                <a:lnTo>
                  <a:pt x="101" y="16"/>
                </a:lnTo>
                <a:lnTo>
                  <a:pt x="101" y="16"/>
                </a:lnTo>
                <a:lnTo>
                  <a:pt x="101" y="15"/>
                </a:lnTo>
                <a:lnTo>
                  <a:pt x="100" y="15"/>
                </a:lnTo>
                <a:lnTo>
                  <a:pt x="101" y="15"/>
                </a:lnTo>
                <a:lnTo>
                  <a:pt x="101" y="15"/>
                </a:lnTo>
                <a:lnTo>
                  <a:pt x="101" y="14"/>
                </a:lnTo>
                <a:lnTo>
                  <a:pt x="101" y="14"/>
                </a:lnTo>
                <a:lnTo>
                  <a:pt x="102" y="14"/>
                </a:lnTo>
                <a:lnTo>
                  <a:pt x="103" y="13"/>
                </a:lnTo>
                <a:lnTo>
                  <a:pt x="103" y="13"/>
                </a:lnTo>
                <a:lnTo>
                  <a:pt x="104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1"/>
                </a:lnTo>
                <a:lnTo>
                  <a:pt x="106" y="11"/>
                </a:lnTo>
                <a:lnTo>
                  <a:pt x="105" y="11"/>
                </a:lnTo>
                <a:lnTo>
                  <a:pt x="104" y="10"/>
                </a:lnTo>
                <a:lnTo>
                  <a:pt x="103" y="10"/>
                </a:lnTo>
                <a:lnTo>
                  <a:pt x="103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1" y="10"/>
                </a:lnTo>
                <a:lnTo>
                  <a:pt x="101" y="10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10"/>
                </a:lnTo>
                <a:lnTo>
                  <a:pt x="97" y="9"/>
                </a:lnTo>
                <a:lnTo>
                  <a:pt x="92" y="9"/>
                </a:lnTo>
                <a:lnTo>
                  <a:pt x="92" y="9"/>
                </a:lnTo>
                <a:lnTo>
                  <a:pt x="91" y="9"/>
                </a:lnTo>
                <a:lnTo>
                  <a:pt x="91" y="9"/>
                </a:lnTo>
                <a:lnTo>
                  <a:pt x="90" y="8"/>
                </a:lnTo>
                <a:lnTo>
                  <a:pt x="88" y="8"/>
                </a:lnTo>
                <a:lnTo>
                  <a:pt x="88" y="8"/>
                </a:lnTo>
                <a:lnTo>
                  <a:pt x="86" y="8"/>
                </a:lnTo>
                <a:lnTo>
                  <a:pt x="86" y="7"/>
                </a:lnTo>
                <a:lnTo>
                  <a:pt x="85" y="6"/>
                </a:lnTo>
                <a:lnTo>
                  <a:pt x="84" y="6"/>
                </a:lnTo>
                <a:lnTo>
                  <a:pt x="84" y="6"/>
                </a:lnTo>
                <a:lnTo>
                  <a:pt x="84" y="5"/>
                </a:lnTo>
                <a:lnTo>
                  <a:pt x="84" y="5"/>
                </a:lnTo>
                <a:lnTo>
                  <a:pt x="84" y="5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3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3" y="1"/>
                </a:lnTo>
                <a:lnTo>
                  <a:pt x="83" y="1"/>
                </a:lnTo>
                <a:lnTo>
                  <a:pt x="83" y="1"/>
                </a:lnTo>
                <a:lnTo>
                  <a:pt x="83" y="1"/>
                </a:lnTo>
                <a:lnTo>
                  <a:pt x="83" y="0"/>
                </a:lnTo>
                <a:lnTo>
                  <a:pt x="82" y="1"/>
                </a:lnTo>
                <a:lnTo>
                  <a:pt x="82" y="1"/>
                </a:lnTo>
                <a:lnTo>
                  <a:pt x="81" y="1"/>
                </a:lnTo>
                <a:lnTo>
                  <a:pt x="81" y="1"/>
                </a:lnTo>
                <a:lnTo>
                  <a:pt x="80" y="1"/>
                </a:lnTo>
                <a:lnTo>
                  <a:pt x="80" y="1"/>
                </a:lnTo>
                <a:lnTo>
                  <a:pt x="79" y="1"/>
                </a:lnTo>
                <a:lnTo>
                  <a:pt x="78" y="2"/>
                </a:lnTo>
                <a:lnTo>
                  <a:pt x="77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2"/>
                </a:lnTo>
                <a:lnTo>
                  <a:pt x="74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2" y="2"/>
                </a:lnTo>
                <a:lnTo>
                  <a:pt x="71" y="3"/>
                </a:lnTo>
                <a:lnTo>
                  <a:pt x="71" y="2"/>
                </a:lnTo>
                <a:lnTo>
                  <a:pt x="70" y="2"/>
                </a:lnTo>
                <a:lnTo>
                  <a:pt x="68" y="3"/>
                </a:lnTo>
                <a:lnTo>
                  <a:pt x="67" y="3"/>
                </a:lnTo>
                <a:lnTo>
                  <a:pt x="67" y="4"/>
                </a:lnTo>
                <a:lnTo>
                  <a:pt x="67" y="4"/>
                </a:lnTo>
                <a:lnTo>
                  <a:pt x="67" y="4"/>
                </a:lnTo>
                <a:lnTo>
                  <a:pt x="66" y="5"/>
                </a:lnTo>
                <a:lnTo>
                  <a:pt x="66" y="5"/>
                </a:lnTo>
                <a:lnTo>
                  <a:pt x="66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6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1" y="6"/>
                </a:lnTo>
                <a:lnTo>
                  <a:pt x="62" y="5"/>
                </a:lnTo>
                <a:lnTo>
                  <a:pt x="62" y="5"/>
                </a:lnTo>
                <a:lnTo>
                  <a:pt x="61" y="5"/>
                </a:lnTo>
                <a:lnTo>
                  <a:pt x="61" y="5"/>
                </a:lnTo>
                <a:lnTo>
                  <a:pt x="60" y="5"/>
                </a:lnTo>
                <a:lnTo>
                  <a:pt x="60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7" y="5"/>
                </a:lnTo>
                <a:lnTo>
                  <a:pt x="57" y="4"/>
                </a:lnTo>
                <a:lnTo>
                  <a:pt x="57" y="5"/>
                </a:lnTo>
                <a:lnTo>
                  <a:pt x="57" y="5"/>
                </a:lnTo>
                <a:lnTo>
                  <a:pt x="57" y="6"/>
                </a:lnTo>
                <a:lnTo>
                  <a:pt x="57" y="6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10"/>
                </a:lnTo>
                <a:lnTo>
                  <a:pt x="57" y="10"/>
                </a:lnTo>
                <a:lnTo>
                  <a:pt x="57" y="10"/>
                </a:lnTo>
                <a:lnTo>
                  <a:pt x="56" y="10"/>
                </a:lnTo>
                <a:lnTo>
                  <a:pt x="56" y="10"/>
                </a:lnTo>
                <a:lnTo>
                  <a:pt x="55" y="10"/>
                </a:lnTo>
                <a:lnTo>
                  <a:pt x="55" y="10"/>
                </a:lnTo>
                <a:lnTo>
                  <a:pt x="55" y="10"/>
                </a:lnTo>
                <a:lnTo>
                  <a:pt x="54" y="10"/>
                </a:lnTo>
                <a:lnTo>
                  <a:pt x="54" y="10"/>
                </a:lnTo>
                <a:lnTo>
                  <a:pt x="54" y="9"/>
                </a:lnTo>
                <a:lnTo>
                  <a:pt x="54" y="9"/>
                </a:lnTo>
                <a:lnTo>
                  <a:pt x="53" y="9"/>
                </a:lnTo>
                <a:lnTo>
                  <a:pt x="53" y="9"/>
                </a:lnTo>
                <a:lnTo>
                  <a:pt x="52" y="9"/>
                </a:lnTo>
                <a:lnTo>
                  <a:pt x="52" y="9"/>
                </a:lnTo>
                <a:lnTo>
                  <a:pt x="52" y="10"/>
                </a:lnTo>
                <a:lnTo>
                  <a:pt x="52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1" y="12"/>
                </a:lnTo>
                <a:lnTo>
                  <a:pt x="51" y="12"/>
                </a:lnTo>
                <a:lnTo>
                  <a:pt x="51" y="12"/>
                </a:lnTo>
                <a:lnTo>
                  <a:pt x="51" y="12"/>
                </a:lnTo>
                <a:lnTo>
                  <a:pt x="52" y="13"/>
                </a:lnTo>
                <a:lnTo>
                  <a:pt x="52" y="13"/>
                </a:lnTo>
                <a:lnTo>
                  <a:pt x="53" y="13"/>
                </a:lnTo>
                <a:lnTo>
                  <a:pt x="52" y="13"/>
                </a:lnTo>
                <a:lnTo>
                  <a:pt x="52" y="13"/>
                </a:lnTo>
                <a:lnTo>
                  <a:pt x="52" y="14"/>
                </a:lnTo>
                <a:lnTo>
                  <a:pt x="52" y="14"/>
                </a:lnTo>
                <a:lnTo>
                  <a:pt x="52" y="15"/>
                </a:lnTo>
                <a:lnTo>
                  <a:pt x="52" y="15"/>
                </a:lnTo>
                <a:lnTo>
                  <a:pt x="53" y="16"/>
                </a:lnTo>
                <a:lnTo>
                  <a:pt x="53" y="16"/>
                </a:lnTo>
                <a:lnTo>
                  <a:pt x="52" y="16"/>
                </a:lnTo>
                <a:lnTo>
                  <a:pt x="52" y="16"/>
                </a:lnTo>
                <a:lnTo>
                  <a:pt x="52" y="16"/>
                </a:lnTo>
                <a:lnTo>
                  <a:pt x="51" y="16"/>
                </a:lnTo>
                <a:lnTo>
                  <a:pt x="51" y="16"/>
                </a:lnTo>
                <a:lnTo>
                  <a:pt x="50" y="15"/>
                </a:lnTo>
                <a:lnTo>
                  <a:pt x="50" y="15"/>
                </a:lnTo>
                <a:lnTo>
                  <a:pt x="50" y="14"/>
                </a:lnTo>
                <a:lnTo>
                  <a:pt x="50" y="14"/>
                </a:lnTo>
                <a:lnTo>
                  <a:pt x="49" y="13"/>
                </a:lnTo>
                <a:lnTo>
                  <a:pt x="49" y="14"/>
                </a:lnTo>
                <a:lnTo>
                  <a:pt x="49" y="13"/>
                </a:lnTo>
                <a:lnTo>
                  <a:pt x="48" y="14"/>
                </a:lnTo>
                <a:lnTo>
                  <a:pt x="47" y="14"/>
                </a:lnTo>
                <a:lnTo>
                  <a:pt x="46" y="14"/>
                </a:lnTo>
                <a:lnTo>
                  <a:pt x="46" y="14"/>
                </a:lnTo>
                <a:lnTo>
                  <a:pt x="46" y="15"/>
                </a:lnTo>
                <a:lnTo>
                  <a:pt x="46" y="15"/>
                </a:lnTo>
                <a:lnTo>
                  <a:pt x="45" y="15"/>
                </a:lnTo>
                <a:lnTo>
                  <a:pt x="44" y="15"/>
                </a:lnTo>
                <a:lnTo>
                  <a:pt x="44" y="15"/>
                </a:lnTo>
                <a:lnTo>
                  <a:pt x="43" y="15"/>
                </a:lnTo>
                <a:lnTo>
                  <a:pt x="43" y="14"/>
                </a:lnTo>
                <a:lnTo>
                  <a:pt x="42" y="13"/>
                </a:lnTo>
                <a:lnTo>
                  <a:pt x="42" y="13"/>
                </a:lnTo>
                <a:lnTo>
                  <a:pt x="42" y="13"/>
                </a:lnTo>
                <a:lnTo>
                  <a:pt x="42" y="11"/>
                </a:lnTo>
                <a:lnTo>
                  <a:pt x="42" y="11"/>
                </a:lnTo>
                <a:lnTo>
                  <a:pt x="42" y="12"/>
                </a:lnTo>
                <a:lnTo>
                  <a:pt x="41" y="12"/>
                </a:lnTo>
                <a:lnTo>
                  <a:pt x="41" y="12"/>
                </a:lnTo>
                <a:lnTo>
                  <a:pt x="41" y="11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39" y="12"/>
                </a:lnTo>
                <a:lnTo>
                  <a:pt x="40" y="12"/>
                </a:lnTo>
                <a:lnTo>
                  <a:pt x="39" y="12"/>
                </a:lnTo>
                <a:lnTo>
                  <a:pt x="39" y="13"/>
                </a:lnTo>
                <a:lnTo>
                  <a:pt x="40" y="13"/>
                </a:lnTo>
                <a:lnTo>
                  <a:pt x="40" y="14"/>
                </a:lnTo>
                <a:lnTo>
                  <a:pt x="40" y="14"/>
                </a:lnTo>
                <a:lnTo>
                  <a:pt x="40" y="14"/>
                </a:lnTo>
                <a:lnTo>
                  <a:pt x="40" y="15"/>
                </a:lnTo>
                <a:lnTo>
                  <a:pt x="40" y="15"/>
                </a:lnTo>
                <a:lnTo>
                  <a:pt x="40" y="15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7" y="17"/>
                </a:lnTo>
                <a:lnTo>
                  <a:pt x="37" y="18"/>
                </a:lnTo>
                <a:lnTo>
                  <a:pt x="36" y="19"/>
                </a:lnTo>
                <a:lnTo>
                  <a:pt x="37" y="19"/>
                </a:lnTo>
                <a:lnTo>
                  <a:pt x="36" y="19"/>
                </a:lnTo>
                <a:lnTo>
                  <a:pt x="36" y="19"/>
                </a:lnTo>
                <a:lnTo>
                  <a:pt x="36" y="20"/>
                </a:lnTo>
                <a:lnTo>
                  <a:pt x="36" y="20"/>
                </a:lnTo>
                <a:lnTo>
                  <a:pt x="35" y="21"/>
                </a:lnTo>
                <a:lnTo>
                  <a:pt x="35" y="21"/>
                </a:lnTo>
                <a:lnTo>
                  <a:pt x="36" y="21"/>
                </a:lnTo>
                <a:lnTo>
                  <a:pt x="36" y="21"/>
                </a:lnTo>
                <a:lnTo>
                  <a:pt x="36" y="22"/>
                </a:lnTo>
                <a:lnTo>
                  <a:pt x="36" y="22"/>
                </a:lnTo>
                <a:lnTo>
                  <a:pt x="37" y="22"/>
                </a:lnTo>
                <a:lnTo>
                  <a:pt x="36" y="23"/>
                </a:lnTo>
                <a:lnTo>
                  <a:pt x="36" y="24"/>
                </a:lnTo>
                <a:lnTo>
                  <a:pt x="35" y="24"/>
                </a:lnTo>
                <a:lnTo>
                  <a:pt x="35" y="24"/>
                </a:lnTo>
                <a:lnTo>
                  <a:pt x="35" y="24"/>
                </a:lnTo>
                <a:lnTo>
                  <a:pt x="35" y="23"/>
                </a:lnTo>
                <a:lnTo>
                  <a:pt x="34" y="24"/>
                </a:lnTo>
                <a:lnTo>
                  <a:pt x="34" y="23"/>
                </a:lnTo>
                <a:lnTo>
                  <a:pt x="34" y="22"/>
                </a:lnTo>
                <a:lnTo>
                  <a:pt x="34" y="22"/>
                </a:lnTo>
                <a:lnTo>
                  <a:pt x="34" y="21"/>
                </a:lnTo>
                <a:lnTo>
                  <a:pt x="32" y="21"/>
                </a:lnTo>
                <a:lnTo>
                  <a:pt x="32" y="21"/>
                </a:lnTo>
                <a:lnTo>
                  <a:pt x="32" y="20"/>
                </a:lnTo>
                <a:lnTo>
                  <a:pt x="33" y="20"/>
                </a:lnTo>
                <a:lnTo>
                  <a:pt x="33" y="20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2" y="19"/>
                </a:lnTo>
                <a:lnTo>
                  <a:pt x="32" y="19"/>
                </a:lnTo>
                <a:lnTo>
                  <a:pt x="32" y="19"/>
                </a:lnTo>
                <a:lnTo>
                  <a:pt x="32" y="18"/>
                </a:lnTo>
                <a:lnTo>
                  <a:pt x="31" y="19"/>
                </a:lnTo>
                <a:lnTo>
                  <a:pt x="31" y="18"/>
                </a:lnTo>
                <a:lnTo>
                  <a:pt x="30" y="18"/>
                </a:lnTo>
                <a:lnTo>
                  <a:pt x="30" y="18"/>
                </a:lnTo>
                <a:lnTo>
                  <a:pt x="30" y="18"/>
                </a:lnTo>
                <a:lnTo>
                  <a:pt x="29" y="18"/>
                </a:lnTo>
                <a:lnTo>
                  <a:pt x="29" y="17"/>
                </a:lnTo>
                <a:lnTo>
                  <a:pt x="29" y="17"/>
                </a:lnTo>
                <a:lnTo>
                  <a:pt x="28" y="17"/>
                </a:lnTo>
                <a:lnTo>
                  <a:pt x="27" y="16"/>
                </a:lnTo>
                <a:lnTo>
                  <a:pt x="27" y="16"/>
                </a:lnTo>
                <a:lnTo>
                  <a:pt x="27" y="16"/>
                </a:lnTo>
                <a:lnTo>
                  <a:pt x="27" y="15"/>
                </a:lnTo>
                <a:lnTo>
                  <a:pt x="27" y="14"/>
                </a:lnTo>
                <a:lnTo>
                  <a:pt x="27" y="14"/>
                </a:lnTo>
                <a:lnTo>
                  <a:pt x="27" y="13"/>
                </a:lnTo>
                <a:lnTo>
                  <a:pt x="27" y="13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5" y="14"/>
                </a:lnTo>
                <a:lnTo>
                  <a:pt x="24" y="14"/>
                </a:lnTo>
                <a:lnTo>
                  <a:pt x="24" y="14"/>
                </a:lnTo>
                <a:lnTo>
                  <a:pt x="24" y="14"/>
                </a:lnTo>
                <a:lnTo>
                  <a:pt x="24" y="15"/>
                </a:lnTo>
                <a:lnTo>
                  <a:pt x="23" y="15"/>
                </a:lnTo>
                <a:lnTo>
                  <a:pt x="23" y="15"/>
                </a:lnTo>
                <a:lnTo>
                  <a:pt x="22" y="15"/>
                </a:lnTo>
                <a:lnTo>
                  <a:pt x="22" y="16"/>
                </a:lnTo>
                <a:lnTo>
                  <a:pt x="23" y="16"/>
                </a:lnTo>
                <a:lnTo>
                  <a:pt x="23" y="17"/>
                </a:lnTo>
                <a:lnTo>
                  <a:pt x="23" y="17"/>
                </a:lnTo>
                <a:lnTo>
                  <a:pt x="23" y="18"/>
                </a:lnTo>
                <a:lnTo>
                  <a:pt x="22" y="18"/>
                </a:lnTo>
                <a:lnTo>
                  <a:pt x="22" y="18"/>
                </a:lnTo>
                <a:lnTo>
                  <a:pt x="21" y="19"/>
                </a:lnTo>
                <a:lnTo>
                  <a:pt x="21" y="19"/>
                </a:lnTo>
                <a:lnTo>
                  <a:pt x="21" y="20"/>
                </a:lnTo>
                <a:lnTo>
                  <a:pt x="21" y="20"/>
                </a:lnTo>
                <a:lnTo>
                  <a:pt x="21" y="20"/>
                </a:lnTo>
                <a:lnTo>
                  <a:pt x="20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2"/>
                </a:lnTo>
                <a:lnTo>
                  <a:pt x="17" y="21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1"/>
                </a:lnTo>
                <a:lnTo>
                  <a:pt x="15" y="21"/>
                </a:lnTo>
                <a:lnTo>
                  <a:pt x="14" y="21"/>
                </a:lnTo>
                <a:lnTo>
                  <a:pt x="14" y="21"/>
                </a:lnTo>
                <a:lnTo>
                  <a:pt x="14" y="21"/>
                </a:lnTo>
                <a:lnTo>
                  <a:pt x="13" y="21"/>
                </a:lnTo>
                <a:lnTo>
                  <a:pt x="13" y="21"/>
                </a:lnTo>
                <a:lnTo>
                  <a:pt x="12" y="21"/>
                </a:lnTo>
                <a:lnTo>
                  <a:pt x="11" y="22"/>
                </a:lnTo>
                <a:lnTo>
                  <a:pt x="10" y="22"/>
                </a:lnTo>
                <a:lnTo>
                  <a:pt x="9" y="22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6" y="22"/>
                </a:lnTo>
                <a:lnTo>
                  <a:pt x="6" y="22"/>
                </a:lnTo>
                <a:lnTo>
                  <a:pt x="6" y="23"/>
                </a:lnTo>
                <a:lnTo>
                  <a:pt x="5" y="23"/>
                </a:lnTo>
                <a:lnTo>
                  <a:pt x="4" y="23"/>
                </a:lnTo>
                <a:lnTo>
                  <a:pt x="4" y="23"/>
                </a:lnTo>
                <a:lnTo>
                  <a:pt x="4" y="24"/>
                </a:lnTo>
                <a:lnTo>
                  <a:pt x="3" y="23"/>
                </a:lnTo>
                <a:lnTo>
                  <a:pt x="3" y="24"/>
                </a:lnTo>
                <a:lnTo>
                  <a:pt x="3" y="24"/>
                </a:lnTo>
                <a:lnTo>
                  <a:pt x="3" y="25"/>
                </a:lnTo>
                <a:lnTo>
                  <a:pt x="3" y="25"/>
                </a:lnTo>
                <a:lnTo>
                  <a:pt x="3" y="26"/>
                </a:lnTo>
                <a:lnTo>
                  <a:pt x="4" y="26"/>
                </a:lnTo>
                <a:lnTo>
                  <a:pt x="4" y="26"/>
                </a:lnTo>
                <a:lnTo>
                  <a:pt x="4" y="27"/>
                </a:lnTo>
                <a:lnTo>
                  <a:pt x="4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8"/>
                </a:lnTo>
                <a:lnTo>
                  <a:pt x="5" y="28"/>
                </a:lnTo>
                <a:lnTo>
                  <a:pt x="5" y="29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7" y="30"/>
                </a:lnTo>
                <a:lnTo>
                  <a:pt x="7" y="31"/>
                </a:lnTo>
                <a:lnTo>
                  <a:pt x="8" y="31"/>
                </a:lnTo>
                <a:lnTo>
                  <a:pt x="8" y="32"/>
                </a:lnTo>
                <a:lnTo>
                  <a:pt x="8" y="32"/>
                </a:lnTo>
                <a:lnTo>
                  <a:pt x="8" y="32"/>
                </a:lnTo>
                <a:lnTo>
                  <a:pt x="8" y="33"/>
                </a:lnTo>
                <a:lnTo>
                  <a:pt x="7" y="33"/>
                </a:lnTo>
                <a:lnTo>
                  <a:pt x="8" y="34"/>
                </a:lnTo>
                <a:lnTo>
                  <a:pt x="8" y="34"/>
                </a:lnTo>
                <a:lnTo>
                  <a:pt x="7" y="34"/>
                </a:lnTo>
                <a:lnTo>
                  <a:pt x="7" y="35"/>
                </a:lnTo>
                <a:lnTo>
                  <a:pt x="6" y="35"/>
                </a:lnTo>
                <a:lnTo>
                  <a:pt x="6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3" y="36"/>
                </a:lnTo>
                <a:lnTo>
                  <a:pt x="3" y="36"/>
                </a:lnTo>
                <a:lnTo>
                  <a:pt x="2" y="36"/>
                </a:lnTo>
                <a:lnTo>
                  <a:pt x="2" y="36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7"/>
                </a:lnTo>
                <a:lnTo>
                  <a:pt x="0" y="38"/>
                </a:lnTo>
                <a:lnTo>
                  <a:pt x="2" y="38"/>
                </a:lnTo>
                <a:lnTo>
                  <a:pt x="2" y="39"/>
                </a:lnTo>
                <a:lnTo>
                  <a:pt x="2" y="39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5" y="41"/>
                </a:lnTo>
                <a:lnTo>
                  <a:pt x="6" y="41"/>
                </a:lnTo>
                <a:lnTo>
                  <a:pt x="6" y="42"/>
                </a:lnTo>
                <a:lnTo>
                  <a:pt x="6" y="42"/>
                </a:lnTo>
                <a:lnTo>
                  <a:pt x="6" y="43"/>
                </a:lnTo>
                <a:lnTo>
                  <a:pt x="6" y="43"/>
                </a:lnTo>
                <a:lnTo>
                  <a:pt x="6" y="43"/>
                </a:lnTo>
                <a:lnTo>
                  <a:pt x="6" y="44"/>
                </a:lnTo>
                <a:lnTo>
                  <a:pt x="7" y="44"/>
                </a:lnTo>
                <a:lnTo>
                  <a:pt x="7" y="44"/>
                </a:lnTo>
                <a:lnTo>
                  <a:pt x="6" y="44"/>
                </a:lnTo>
                <a:lnTo>
                  <a:pt x="5" y="45"/>
                </a:lnTo>
                <a:lnTo>
                  <a:pt x="5" y="45"/>
                </a:lnTo>
                <a:lnTo>
                  <a:pt x="5" y="46"/>
                </a:lnTo>
                <a:lnTo>
                  <a:pt x="5" y="46"/>
                </a:lnTo>
                <a:lnTo>
                  <a:pt x="4" y="47"/>
                </a:lnTo>
                <a:lnTo>
                  <a:pt x="4" y="47"/>
                </a:lnTo>
                <a:lnTo>
                  <a:pt x="4" y="47"/>
                </a:lnTo>
                <a:lnTo>
                  <a:pt x="3" y="47"/>
                </a:lnTo>
                <a:lnTo>
                  <a:pt x="4" y="48"/>
                </a:lnTo>
                <a:lnTo>
                  <a:pt x="4" y="48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4" y="51"/>
                </a:lnTo>
                <a:lnTo>
                  <a:pt x="4" y="51"/>
                </a:lnTo>
                <a:lnTo>
                  <a:pt x="5" y="51"/>
                </a:lnTo>
                <a:lnTo>
                  <a:pt x="5" y="51"/>
                </a:lnTo>
                <a:lnTo>
                  <a:pt x="5" y="52"/>
                </a:lnTo>
                <a:lnTo>
                  <a:pt x="5" y="53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8" y="53"/>
                </a:lnTo>
                <a:lnTo>
                  <a:pt x="8" y="53"/>
                </a:lnTo>
                <a:lnTo>
                  <a:pt x="9" y="54"/>
                </a:lnTo>
                <a:lnTo>
                  <a:pt x="9" y="54"/>
                </a:lnTo>
                <a:lnTo>
                  <a:pt x="10" y="54"/>
                </a:lnTo>
                <a:lnTo>
                  <a:pt x="10" y="54"/>
                </a:lnTo>
                <a:lnTo>
                  <a:pt x="11" y="55"/>
                </a:lnTo>
                <a:lnTo>
                  <a:pt x="11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4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6" y="54"/>
                </a:lnTo>
                <a:lnTo>
                  <a:pt x="16" y="54"/>
                </a:lnTo>
                <a:lnTo>
                  <a:pt x="16" y="54"/>
                </a:lnTo>
                <a:lnTo>
                  <a:pt x="15" y="55"/>
                </a:lnTo>
                <a:lnTo>
                  <a:pt x="16" y="55"/>
                </a:lnTo>
                <a:lnTo>
                  <a:pt x="16" y="55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5" y="57"/>
                </a:lnTo>
                <a:lnTo>
                  <a:pt x="15" y="58"/>
                </a:lnTo>
                <a:lnTo>
                  <a:pt x="14" y="58"/>
                </a:lnTo>
                <a:lnTo>
                  <a:pt x="14" y="59"/>
                </a:lnTo>
                <a:lnTo>
                  <a:pt x="13" y="59"/>
                </a:lnTo>
                <a:lnTo>
                  <a:pt x="13" y="60"/>
                </a:lnTo>
                <a:lnTo>
                  <a:pt x="13" y="61"/>
                </a:lnTo>
                <a:lnTo>
                  <a:pt x="14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8" y="60"/>
                </a:lnTo>
                <a:lnTo>
                  <a:pt x="20" y="60"/>
                </a:lnTo>
                <a:lnTo>
                  <a:pt x="20" y="60"/>
                </a:lnTo>
                <a:lnTo>
                  <a:pt x="21" y="59"/>
                </a:lnTo>
                <a:lnTo>
                  <a:pt x="22" y="59"/>
                </a:lnTo>
                <a:lnTo>
                  <a:pt x="22" y="59"/>
                </a:lnTo>
                <a:lnTo>
                  <a:pt x="22" y="58"/>
                </a:lnTo>
                <a:lnTo>
                  <a:pt x="23" y="58"/>
                </a:lnTo>
                <a:lnTo>
                  <a:pt x="23" y="58"/>
                </a:lnTo>
                <a:lnTo>
                  <a:pt x="23" y="57"/>
                </a:lnTo>
                <a:lnTo>
                  <a:pt x="24" y="56"/>
                </a:lnTo>
                <a:lnTo>
                  <a:pt x="24" y="55"/>
                </a:lnTo>
                <a:lnTo>
                  <a:pt x="24" y="55"/>
                </a:lnTo>
                <a:lnTo>
                  <a:pt x="25" y="55"/>
                </a:lnTo>
                <a:lnTo>
                  <a:pt x="26" y="54"/>
                </a:lnTo>
                <a:lnTo>
                  <a:pt x="27" y="54"/>
                </a:lnTo>
                <a:lnTo>
                  <a:pt x="27" y="53"/>
                </a:lnTo>
                <a:lnTo>
                  <a:pt x="27" y="53"/>
                </a:lnTo>
                <a:lnTo>
                  <a:pt x="27" y="52"/>
                </a:lnTo>
                <a:lnTo>
                  <a:pt x="27" y="52"/>
                </a:lnTo>
                <a:lnTo>
                  <a:pt x="28" y="51"/>
                </a:lnTo>
                <a:lnTo>
                  <a:pt x="29" y="51"/>
                </a:lnTo>
                <a:lnTo>
                  <a:pt x="29" y="51"/>
                </a:lnTo>
                <a:lnTo>
                  <a:pt x="30" y="50"/>
                </a:lnTo>
                <a:lnTo>
                  <a:pt x="31" y="50"/>
                </a:lnTo>
                <a:lnTo>
                  <a:pt x="32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5" y="50"/>
                </a:lnTo>
                <a:lnTo>
                  <a:pt x="35" y="50"/>
                </a:lnTo>
                <a:lnTo>
                  <a:pt x="37" y="51"/>
                </a:lnTo>
                <a:lnTo>
                  <a:pt x="37" y="51"/>
                </a:lnTo>
                <a:lnTo>
                  <a:pt x="38" y="51"/>
                </a:lnTo>
                <a:lnTo>
                  <a:pt x="38" y="52"/>
                </a:lnTo>
                <a:lnTo>
                  <a:pt x="39" y="52"/>
                </a:lnTo>
                <a:lnTo>
                  <a:pt x="39" y="51"/>
                </a:lnTo>
                <a:lnTo>
                  <a:pt x="39" y="51"/>
                </a:lnTo>
                <a:lnTo>
                  <a:pt x="40" y="52"/>
                </a:lnTo>
                <a:lnTo>
                  <a:pt x="41" y="52"/>
                </a:lnTo>
                <a:lnTo>
                  <a:pt x="41" y="52"/>
                </a:lnTo>
                <a:lnTo>
                  <a:pt x="41" y="52"/>
                </a:lnTo>
                <a:lnTo>
                  <a:pt x="42" y="52"/>
                </a:lnTo>
                <a:lnTo>
                  <a:pt x="42" y="53"/>
                </a:lnTo>
                <a:lnTo>
                  <a:pt x="43" y="53"/>
                </a:lnTo>
                <a:lnTo>
                  <a:pt x="43" y="53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4" y="55"/>
                </a:lnTo>
                <a:lnTo>
                  <a:pt x="45" y="55"/>
                </a:lnTo>
                <a:lnTo>
                  <a:pt x="45" y="55"/>
                </a:lnTo>
                <a:lnTo>
                  <a:pt x="46" y="55"/>
                </a:lnTo>
                <a:lnTo>
                  <a:pt x="46" y="55"/>
                </a:lnTo>
                <a:lnTo>
                  <a:pt x="46" y="56"/>
                </a:lnTo>
                <a:lnTo>
                  <a:pt x="48" y="56"/>
                </a:lnTo>
                <a:lnTo>
                  <a:pt x="48" y="57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6"/>
                </a:lnTo>
                <a:lnTo>
                  <a:pt x="48" y="55"/>
                </a:lnTo>
                <a:lnTo>
                  <a:pt x="48" y="55"/>
                </a:lnTo>
                <a:lnTo>
                  <a:pt x="48" y="56"/>
                </a:lnTo>
                <a:lnTo>
                  <a:pt x="49" y="56"/>
                </a:lnTo>
                <a:lnTo>
                  <a:pt x="49" y="56"/>
                </a:lnTo>
                <a:lnTo>
                  <a:pt x="50" y="56"/>
                </a:lnTo>
                <a:lnTo>
                  <a:pt x="50" y="56"/>
                </a:lnTo>
                <a:lnTo>
                  <a:pt x="50" y="56"/>
                </a:lnTo>
                <a:lnTo>
                  <a:pt x="51" y="57"/>
                </a:lnTo>
                <a:lnTo>
                  <a:pt x="52" y="57"/>
                </a:lnTo>
                <a:lnTo>
                  <a:pt x="53" y="58"/>
                </a:lnTo>
                <a:lnTo>
                  <a:pt x="54" y="60"/>
                </a:lnTo>
                <a:lnTo>
                  <a:pt x="54" y="61"/>
                </a:lnTo>
                <a:lnTo>
                  <a:pt x="54" y="62"/>
                </a:lnTo>
                <a:lnTo>
                  <a:pt x="54" y="63"/>
                </a:lnTo>
                <a:lnTo>
                  <a:pt x="55" y="65"/>
                </a:lnTo>
                <a:lnTo>
                  <a:pt x="55" y="66"/>
                </a:lnTo>
                <a:lnTo>
                  <a:pt x="55" y="67"/>
                </a:lnTo>
                <a:lnTo>
                  <a:pt x="56" y="67"/>
                </a:lnTo>
                <a:lnTo>
                  <a:pt x="56" y="68"/>
                </a:lnTo>
                <a:lnTo>
                  <a:pt x="56" y="68"/>
                </a:lnTo>
                <a:lnTo>
                  <a:pt x="57" y="69"/>
                </a:lnTo>
                <a:lnTo>
                  <a:pt x="58" y="71"/>
                </a:lnTo>
                <a:lnTo>
                  <a:pt x="58" y="71"/>
                </a:lnTo>
                <a:lnTo>
                  <a:pt x="58" y="73"/>
                </a:lnTo>
                <a:lnTo>
                  <a:pt x="58" y="74"/>
                </a:lnTo>
                <a:lnTo>
                  <a:pt x="58" y="76"/>
                </a:lnTo>
                <a:lnTo>
                  <a:pt x="57" y="76"/>
                </a:lnTo>
                <a:lnTo>
                  <a:pt x="57" y="76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lnTo>
                  <a:pt x="59" y="76"/>
                </a:lnTo>
                <a:lnTo>
                  <a:pt x="60" y="77"/>
                </a:lnTo>
                <a:lnTo>
                  <a:pt x="62" y="77"/>
                </a:lnTo>
                <a:lnTo>
                  <a:pt x="62" y="77"/>
                </a:lnTo>
                <a:lnTo>
                  <a:pt x="62" y="78"/>
                </a:lnTo>
                <a:lnTo>
                  <a:pt x="62" y="79"/>
                </a:lnTo>
                <a:lnTo>
                  <a:pt x="61" y="79"/>
                </a:lnTo>
                <a:lnTo>
                  <a:pt x="61" y="79"/>
                </a:lnTo>
                <a:lnTo>
                  <a:pt x="62" y="80"/>
                </a:lnTo>
                <a:lnTo>
                  <a:pt x="62" y="80"/>
                </a:lnTo>
                <a:lnTo>
                  <a:pt x="63" y="80"/>
                </a:lnTo>
                <a:lnTo>
                  <a:pt x="64" y="81"/>
                </a:lnTo>
                <a:lnTo>
                  <a:pt x="65" y="81"/>
                </a:lnTo>
                <a:lnTo>
                  <a:pt x="65" y="82"/>
                </a:lnTo>
                <a:lnTo>
                  <a:pt x="66" y="82"/>
                </a:lnTo>
                <a:lnTo>
                  <a:pt x="66" y="83"/>
                </a:lnTo>
                <a:lnTo>
                  <a:pt x="67" y="83"/>
                </a:lnTo>
                <a:lnTo>
                  <a:pt x="67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6" y="86"/>
                </a:lnTo>
                <a:lnTo>
                  <a:pt x="67" y="87"/>
                </a:lnTo>
                <a:lnTo>
                  <a:pt x="67" y="87"/>
                </a:lnTo>
                <a:lnTo>
                  <a:pt x="67" y="87"/>
                </a:lnTo>
                <a:lnTo>
                  <a:pt x="67" y="87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7"/>
                </a:lnTo>
                <a:lnTo>
                  <a:pt x="70" y="87"/>
                </a:lnTo>
                <a:lnTo>
                  <a:pt x="71" y="87"/>
                </a:lnTo>
                <a:lnTo>
                  <a:pt x="70" y="87"/>
                </a:lnTo>
                <a:lnTo>
                  <a:pt x="71" y="87"/>
                </a:lnTo>
                <a:lnTo>
                  <a:pt x="71" y="87"/>
                </a:lnTo>
                <a:lnTo>
                  <a:pt x="71" y="87"/>
                </a:lnTo>
                <a:lnTo>
                  <a:pt x="71" y="87"/>
                </a:lnTo>
                <a:lnTo>
                  <a:pt x="73" y="88"/>
                </a:lnTo>
                <a:lnTo>
                  <a:pt x="74" y="88"/>
                </a:lnTo>
                <a:lnTo>
                  <a:pt x="75" y="90"/>
                </a:lnTo>
                <a:lnTo>
                  <a:pt x="76" y="90"/>
                </a:lnTo>
                <a:lnTo>
                  <a:pt x="76" y="91"/>
                </a:lnTo>
                <a:lnTo>
                  <a:pt x="76" y="92"/>
                </a:lnTo>
                <a:lnTo>
                  <a:pt x="77" y="92"/>
                </a:lnTo>
                <a:lnTo>
                  <a:pt x="77" y="92"/>
                </a:lnTo>
                <a:lnTo>
                  <a:pt x="77" y="93"/>
                </a:lnTo>
                <a:lnTo>
                  <a:pt x="77" y="93"/>
                </a:lnTo>
                <a:lnTo>
                  <a:pt x="77" y="93"/>
                </a:lnTo>
                <a:lnTo>
                  <a:pt x="78" y="93"/>
                </a:lnTo>
                <a:lnTo>
                  <a:pt x="79" y="93"/>
                </a:lnTo>
                <a:lnTo>
                  <a:pt x="79" y="94"/>
                </a:lnTo>
                <a:lnTo>
                  <a:pt x="80" y="94"/>
                </a:lnTo>
                <a:lnTo>
                  <a:pt x="80" y="94"/>
                </a:lnTo>
                <a:lnTo>
                  <a:pt x="81" y="95"/>
                </a:lnTo>
                <a:lnTo>
                  <a:pt x="82" y="96"/>
                </a:lnTo>
                <a:lnTo>
                  <a:pt x="83" y="97"/>
                </a:lnTo>
                <a:lnTo>
                  <a:pt x="83" y="98"/>
                </a:lnTo>
                <a:lnTo>
                  <a:pt x="83" y="98"/>
                </a:lnTo>
                <a:lnTo>
                  <a:pt x="83" y="99"/>
                </a:lnTo>
                <a:lnTo>
                  <a:pt x="83" y="99"/>
                </a:lnTo>
                <a:lnTo>
                  <a:pt x="85" y="100"/>
                </a:lnTo>
                <a:lnTo>
                  <a:pt x="86" y="100"/>
                </a:lnTo>
                <a:lnTo>
                  <a:pt x="86" y="101"/>
                </a:lnTo>
                <a:lnTo>
                  <a:pt x="88" y="102"/>
                </a:lnTo>
                <a:lnTo>
                  <a:pt x="89" y="104"/>
                </a:lnTo>
                <a:lnTo>
                  <a:pt x="90" y="104"/>
                </a:lnTo>
                <a:lnTo>
                  <a:pt x="91" y="104"/>
                </a:lnTo>
                <a:lnTo>
                  <a:pt x="91" y="105"/>
                </a:lnTo>
                <a:lnTo>
                  <a:pt x="91" y="105"/>
                </a:lnTo>
                <a:lnTo>
                  <a:pt x="92" y="105"/>
                </a:lnTo>
                <a:lnTo>
                  <a:pt x="93" y="105"/>
                </a:lnTo>
                <a:lnTo>
                  <a:pt x="94" y="106"/>
                </a:lnTo>
                <a:lnTo>
                  <a:pt x="95" y="107"/>
                </a:lnTo>
                <a:lnTo>
                  <a:pt x="95" y="108"/>
                </a:lnTo>
                <a:lnTo>
                  <a:pt x="95" y="108"/>
                </a:lnTo>
                <a:lnTo>
                  <a:pt x="95" y="108"/>
                </a:lnTo>
                <a:lnTo>
                  <a:pt x="96" y="108"/>
                </a:lnTo>
                <a:lnTo>
                  <a:pt x="97" y="108"/>
                </a:lnTo>
                <a:lnTo>
                  <a:pt x="97" y="108"/>
                </a:lnTo>
                <a:lnTo>
                  <a:pt x="98" y="107"/>
                </a:lnTo>
                <a:lnTo>
                  <a:pt x="98" y="107"/>
                </a:lnTo>
                <a:lnTo>
                  <a:pt x="99" y="107"/>
                </a:lnTo>
                <a:lnTo>
                  <a:pt x="100" y="107"/>
                </a:lnTo>
                <a:lnTo>
                  <a:pt x="101" y="108"/>
                </a:lnTo>
                <a:lnTo>
                  <a:pt x="102" y="108"/>
                </a:lnTo>
                <a:lnTo>
                  <a:pt x="102" y="108"/>
                </a:lnTo>
                <a:lnTo>
                  <a:pt x="102" y="108"/>
                </a:lnTo>
                <a:lnTo>
                  <a:pt x="103" y="108"/>
                </a:lnTo>
                <a:lnTo>
                  <a:pt x="103" y="109"/>
                </a:lnTo>
                <a:lnTo>
                  <a:pt x="103" y="109"/>
                </a:lnTo>
                <a:lnTo>
                  <a:pt x="103" y="109"/>
                </a:lnTo>
                <a:lnTo>
                  <a:pt x="103" y="108"/>
                </a:lnTo>
                <a:lnTo>
                  <a:pt x="103" y="108"/>
                </a:lnTo>
                <a:lnTo>
                  <a:pt x="104" y="108"/>
                </a:lnTo>
                <a:lnTo>
                  <a:pt x="104" y="108"/>
                </a:lnTo>
                <a:lnTo>
                  <a:pt x="105" y="108"/>
                </a:lnTo>
                <a:lnTo>
                  <a:pt x="105" y="108"/>
                </a:lnTo>
                <a:lnTo>
                  <a:pt x="106" y="108"/>
                </a:lnTo>
                <a:lnTo>
                  <a:pt x="106" y="109"/>
                </a:lnTo>
                <a:lnTo>
                  <a:pt x="107" y="110"/>
                </a:lnTo>
                <a:lnTo>
                  <a:pt x="108" y="111"/>
                </a:lnTo>
                <a:lnTo>
                  <a:pt x="108" y="112"/>
                </a:lnTo>
                <a:lnTo>
                  <a:pt x="109" y="113"/>
                </a:lnTo>
                <a:lnTo>
                  <a:pt x="110" y="115"/>
                </a:lnTo>
                <a:lnTo>
                  <a:pt x="110" y="116"/>
                </a:lnTo>
                <a:lnTo>
                  <a:pt x="111" y="116"/>
                </a:lnTo>
                <a:lnTo>
                  <a:pt x="111" y="116"/>
                </a:lnTo>
                <a:lnTo>
                  <a:pt x="111" y="116"/>
                </a:lnTo>
                <a:lnTo>
                  <a:pt x="111" y="116"/>
                </a:lnTo>
                <a:lnTo>
                  <a:pt x="112" y="116"/>
                </a:lnTo>
                <a:lnTo>
                  <a:pt x="112" y="116"/>
                </a:lnTo>
                <a:lnTo>
                  <a:pt x="113" y="116"/>
                </a:lnTo>
                <a:lnTo>
                  <a:pt x="113" y="116"/>
                </a:lnTo>
                <a:lnTo>
                  <a:pt x="113" y="116"/>
                </a:lnTo>
                <a:lnTo>
                  <a:pt x="113" y="116"/>
                </a:lnTo>
                <a:lnTo>
                  <a:pt x="114" y="115"/>
                </a:lnTo>
                <a:lnTo>
                  <a:pt x="114" y="116"/>
                </a:lnTo>
                <a:lnTo>
                  <a:pt x="115" y="117"/>
                </a:lnTo>
                <a:lnTo>
                  <a:pt x="116" y="117"/>
                </a:lnTo>
                <a:lnTo>
                  <a:pt x="117" y="117"/>
                </a:lnTo>
                <a:lnTo>
                  <a:pt x="117" y="118"/>
                </a:lnTo>
                <a:lnTo>
                  <a:pt x="116" y="119"/>
                </a:lnTo>
                <a:lnTo>
                  <a:pt x="116" y="119"/>
                </a:lnTo>
                <a:lnTo>
                  <a:pt x="115" y="119"/>
                </a:lnTo>
                <a:lnTo>
                  <a:pt x="115" y="119"/>
                </a:lnTo>
                <a:lnTo>
                  <a:pt x="115" y="119"/>
                </a:lnTo>
                <a:lnTo>
                  <a:pt x="114" y="120"/>
                </a:lnTo>
                <a:lnTo>
                  <a:pt x="114" y="120"/>
                </a:lnTo>
                <a:lnTo>
                  <a:pt x="115" y="120"/>
                </a:lnTo>
                <a:lnTo>
                  <a:pt x="115" y="120"/>
                </a:lnTo>
                <a:lnTo>
                  <a:pt x="116" y="119"/>
                </a:lnTo>
                <a:lnTo>
                  <a:pt x="117" y="119"/>
                </a:lnTo>
                <a:lnTo>
                  <a:pt x="118" y="120"/>
                </a:lnTo>
                <a:lnTo>
                  <a:pt x="118" y="120"/>
                </a:lnTo>
                <a:lnTo>
                  <a:pt x="118" y="119"/>
                </a:lnTo>
                <a:lnTo>
                  <a:pt x="119" y="119"/>
                </a:lnTo>
                <a:lnTo>
                  <a:pt x="120" y="119"/>
                </a:lnTo>
                <a:lnTo>
                  <a:pt x="120" y="119"/>
                </a:lnTo>
                <a:lnTo>
                  <a:pt x="120" y="119"/>
                </a:lnTo>
                <a:lnTo>
                  <a:pt x="121" y="118"/>
                </a:lnTo>
                <a:lnTo>
                  <a:pt x="121" y="118"/>
                </a:lnTo>
                <a:lnTo>
                  <a:pt x="122" y="119"/>
                </a:lnTo>
                <a:lnTo>
                  <a:pt x="123" y="121"/>
                </a:lnTo>
                <a:lnTo>
                  <a:pt x="124" y="122"/>
                </a:lnTo>
                <a:lnTo>
                  <a:pt x="124" y="122"/>
                </a:lnTo>
                <a:lnTo>
                  <a:pt x="124" y="124"/>
                </a:lnTo>
                <a:lnTo>
                  <a:pt x="124" y="124"/>
                </a:lnTo>
                <a:lnTo>
                  <a:pt x="124" y="125"/>
                </a:lnTo>
                <a:lnTo>
                  <a:pt x="124" y="126"/>
                </a:lnTo>
                <a:lnTo>
                  <a:pt x="123" y="126"/>
                </a:lnTo>
                <a:lnTo>
                  <a:pt x="123" y="126"/>
                </a:lnTo>
                <a:lnTo>
                  <a:pt x="124" y="127"/>
                </a:lnTo>
                <a:lnTo>
                  <a:pt x="125" y="127"/>
                </a:lnTo>
                <a:lnTo>
                  <a:pt x="125" y="128"/>
                </a:lnTo>
                <a:lnTo>
                  <a:pt x="126" y="128"/>
                </a:lnTo>
                <a:lnTo>
                  <a:pt x="129" y="129"/>
                </a:lnTo>
                <a:lnTo>
                  <a:pt x="129" y="130"/>
                </a:lnTo>
                <a:lnTo>
                  <a:pt x="129" y="130"/>
                </a:lnTo>
                <a:lnTo>
                  <a:pt x="129" y="130"/>
                </a:lnTo>
                <a:lnTo>
                  <a:pt x="130" y="131"/>
                </a:lnTo>
                <a:lnTo>
                  <a:pt x="130" y="131"/>
                </a:lnTo>
                <a:lnTo>
                  <a:pt x="131" y="131"/>
                </a:lnTo>
                <a:lnTo>
                  <a:pt x="131" y="130"/>
                </a:lnTo>
                <a:lnTo>
                  <a:pt x="132" y="130"/>
                </a:lnTo>
                <a:lnTo>
                  <a:pt x="132" y="129"/>
                </a:lnTo>
                <a:lnTo>
                  <a:pt x="133" y="129"/>
                </a:lnTo>
                <a:lnTo>
                  <a:pt x="134" y="129"/>
                </a:lnTo>
                <a:lnTo>
                  <a:pt x="134" y="130"/>
                </a:lnTo>
                <a:lnTo>
                  <a:pt x="134" y="130"/>
                </a:lnTo>
                <a:lnTo>
                  <a:pt x="135" y="131"/>
                </a:lnTo>
                <a:lnTo>
                  <a:pt x="135" y="131"/>
                </a:lnTo>
                <a:lnTo>
                  <a:pt x="136" y="133"/>
                </a:lnTo>
                <a:lnTo>
                  <a:pt x="136" y="133"/>
                </a:lnTo>
                <a:lnTo>
                  <a:pt x="136" y="134"/>
                </a:lnTo>
                <a:lnTo>
                  <a:pt x="136" y="135"/>
                </a:lnTo>
                <a:lnTo>
                  <a:pt x="137" y="137"/>
                </a:lnTo>
                <a:lnTo>
                  <a:pt x="137" y="137"/>
                </a:lnTo>
                <a:lnTo>
                  <a:pt x="138" y="139"/>
                </a:lnTo>
                <a:lnTo>
                  <a:pt x="138" y="140"/>
                </a:lnTo>
                <a:lnTo>
                  <a:pt x="139" y="141"/>
                </a:lnTo>
                <a:lnTo>
                  <a:pt x="140" y="143"/>
                </a:lnTo>
                <a:lnTo>
                  <a:pt x="140" y="144"/>
                </a:lnTo>
                <a:lnTo>
                  <a:pt x="140" y="147"/>
                </a:lnTo>
                <a:lnTo>
                  <a:pt x="141" y="147"/>
                </a:lnTo>
                <a:lnTo>
                  <a:pt x="141" y="149"/>
                </a:lnTo>
                <a:lnTo>
                  <a:pt x="141" y="149"/>
                </a:lnTo>
                <a:lnTo>
                  <a:pt x="142" y="150"/>
                </a:lnTo>
                <a:lnTo>
                  <a:pt x="143" y="151"/>
                </a:lnTo>
                <a:lnTo>
                  <a:pt x="143" y="152"/>
                </a:lnTo>
                <a:lnTo>
                  <a:pt x="142" y="153"/>
                </a:lnTo>
                <a:lnTo>
                  <a:pt x="142" y="154"/>
                </a:lnTo>
                <a:lnTo>
                  <a:pt x="141" y="154"/>
                </a:lnTo>
                <a:lnTo>
                  <a:pt x="141" y="154"/>
                </a:lnTo>
                <a:lnTo>
                  <a:pt x="140" y="154"/>
                </a:lnTo>
                <a:lnTo>
                  <a:pt x="139" y="154"/>
                </a:lnTo>
                <a:lnTo>
                  <a:pt x="139" y="155"/>
                </a:lnTo>
                <a:lnTo>
                  <a:pt x="137" y="155"/>
                </a:lnTo>
                <a:lnTo>
                  <a:pt x="137" y="156"/>
                </a:lnTo>
                <a:lnTo>
                  <a:pt x="137" y="156"/>
                </a:lnTo>
                <a:lnTo>
                  <a:pt x="138" y="157"/>
                </a:lnTo>
                <a:lnTo>
                  <a:pt x="138" y="158"/>
                </a:lnTo>
                <a:lnTo>
                  <a:pt x="138" y="159"/>
                </a:lnTo>
                <a:lnTo>
                  <a:pt x="137" y="160"/>
                </a:lnTo>
                <a:lnTo>
                  <a:pt x="137" y="161"/>
                </a:lnTo>
                <a:lnTo>
                  <a:pt x="137" y="161"/>
                </a:lnTo>
                <a:lnTo>
                  <a:pt x="137" y="162"/>
                </a:lnTo>
                <a:lnTo>
                  <a:pt x="137" y="162"/>
                </a:lnTo>
                <a:lnTo>
                  <a:pt x="136" y="163"/>
                </a:lnTo>
                <a:lnTo>
                  <a:pt x="135" y="163"/>
                </a:lnTo>
                <a:lnTo>
                  <a:pt x="134" y="163"/>
                </a:lnTo>
                <a:lnTo>
                  <a:pt x="134" y="164"/>
                </a:lnTo>
                <a:lnTo>
                  <a:pt x="134" y="165"/>
                </a:lnTo>
                <a:lnTo>
                  <a:pt x="134" y="165"/>
                </a:lnTo>
                <a:lnTo>
                  <a:pt x="134" y="166"/>
                </a:lnTo>
                <a:lnTo>
                  <a:pt x="134" y="166"/>
                </a:lnTo>
                <a:lnTo>
                  <a:pt x="134" y="167"/>
                </a:lnTo>
                <a:lnTo>
                  <a:pt x="134" y="167"/>
                </a:lnTo>
                <a:lnTo>
                  <a:pt x="134" y="168"/>
                </a:lnTo>
                <a:lnTo>
                  <a:pt x="135" y="169"/>
                </a:lnTo>
                <a:lnTo>
                  <a:pt x="136" y="169"/>
                </a:lnTo>
                <a:lnTo>
                  <a:pt x="138" y="169"/>
                </a:lnTo>
                <a:lnTo>
                  <a:pt x="139" y="169"/>
                </a:lnTo>
                <a:lnTo>
                  <a:pt x="140" y="169"/>
                </a:lnTo>
                <a:lnTo>
                  <a:pt x="141" y="168"/>
                </a:lnTo>
                <a:lnTo>
                  <a:pt x="141" y="167"/>
                </a:lnTo>
                <a:lnTo>
                  <a:pt x="142" y="165"/>
                </a:lnTo>
                <a:lnTo>
                  <a:pt x="143" y="164"/>
                </a:lnTo>
                <a:lnTo>
                  <a:pt x="144" y="162"/>
                </a:lnTo>
                <a:lnTo>
                  <a:pt x="146" y="161"/>
                </a:lnTo>
                <a:lnTo>
                  <a:pt x="148" y="160"/>
                </a:lnTo>
                <a:lnTo>
                  <a:pt x="148" y="158"/>
                </a:lnTo>
                <a:lnTo>
                  <a:pt x="148" y="157"/>
                </a:lnTo>
                <a:lnTo>
                  <a:pt x="148" y="156"/>
                </a:lnTo>
                <a:lnTo>
                  <a:pt x="148" y="155"/>
                </a:lnTo>
                <a:lnTo>
                  <a:pt x="147" y="154"/>
                </a:lnTo>
                <a:lnTo>
                  <a:pt x="148" y="153"/>
                </a:lnTo>
                <a:lnTo>
                  <a:pt x="149" y="152"/>
                </a:lnTo>
                <a:lnTo>
                  <a:pt x="149" y="152"/>
                </a:lnTo>
                <a:lnTo>
                  <a:pt x="150" y="151"/>
                </a:lnTo>
                <a:lnTo>
                  <a:pt x="152" y="151"/>
                </a:lnTo>
                <a:lnTo>
                  <a:pt x="153" y="150"/>
                </a:lnTo>
                <a:lnTo>
                  <a:pt x="154" y="150"/>
                </a:lnTo>
                <a:lnTo>
                  <a:pt x="155" y="151"/>
                </a:lnTo>
                <a:lnTo>
                  <a:pt x="155" y="151"/>
                </a:lnTo>
                <a:lnTo>
                  <a:pt x="156" y="151"/>
                </a:lnTo>
                <a:lnTo>
                  <a:pt x="156" y="151"/>
                </a:lnTo>
                <a:lnTo>
                  <a:pt x="156" y="151"/>
                </a:lnTo>
                <a:lnTo>
                  <a:pt x="156" y="150"/>
                </a:lnTo>
                <a:lnTo>
                  <a:pt x="157" y="150"/>
                </a:lnTo>
                <a:lnTo>
                  <a:pt x="157" y="150"/>
                </a:lnTo>
                <a:lnTo>
                  <a:pt x="157" y="149"/>
                </a:lnTo>
                <a:lnTo>
                  <a:pt x="157" y="149"/>
                </a:lnTo>
                <a:lnTo>
                  <a:pt x="157" y="149"/>
                </a:lnTo>
                <a:lnTo>
                  <a:pt x="157" y="149"/>
                </a:lnTo>
                <a:lnTo>
                  <a:pt x="157" y="148"/>
                </a:lnTo>
                <a:lnTo>
                  <a:pt x="156" y="148"/>
                </a:lnTo>
                <a:lnTo>
                  <a:pt x="156" y="148"/>
                </a:lnTo>
                <a:lnTo>
                  <a:pt x="156" y="148"/>
                </a:lnTo>
                <a:lnTo>
                  <a:pt x="156" y="147"/>
                </a:lnTo>
                <a:lnTo>
                  <a:pt x="157" y="145"/>
                </a:lnTo>
                <a:lnTo>
                  <a:pt x="156" y="144"/>
                </a:lnTo>
                <a:lnTo>
                  <a:pt x="156" y="143"/>
                </a:lnTo>
                <a:lnTo>
                  <a:pt x="156" y="142"/>
                </a:lnTo>
                <a:lnTo>
                  <a:pt x="157" y="142"/>
                </a:lnTo>
                <a:lnTo>
                  <a:pt x="156" y="142"/>
                </a:lnTo>
                <a:lnTo>
                  <a:pt x="155" y="141"/>
                </a:lnTo>
                <a:lnTo>
                  <a:pt x="155" y="140"/>
                </a:lnTo>
                <a:lnTo>
                  <a:pt x="153" y="140"/>
                </a:lnTo>
                <a:lnTo>
                  <a:pt x="153" y="140"/>
                </a:lnTo>
                <a:lnTo>
                  <a:pt x="152" y="139"/>
                </a:lnTo>
                <a:lnTo>
                  <a:pt x="152" y="139"/>
                </a:lnTo>
                <a:lnTo>
                  <a:pt x="152" y="139"/>
                </a:lnTo>
                <a:lnTo>
                  <a:pt x="151" y="138"/>
                </a:lnTo>
                <a:lnTo>
                  <a:pt x="151" y="138"/>
                </a:lnTo>
                <a:lnTo>
                  <a:pt x="151" y="138"/>
                </a:lnTo>
                <a:lnTo>
                  <a:pt x="150" y="138"/>
                </a:lnTo>
                <a:lnTo>
                  <a:pt x="149" y="138"/>
                </a:lnTo>
                <a:lnTo>
                  <a:pt x="148" y="137"/>
                </a:lnTo>
                <a:lnTo>
                  <a:pt x="147" y="137"/>
                </a:lnTo>
                <a:lnTo>
                  <a:pt x="147" y="136"/>
                </a:lnTo>
                <a:lnTo>
                  <a:pt x="147" y="136"/>
                </a:lnTo>
                <a:lnTo>
                  <a:pt x="147" y="136"/>
                </a:lnTo>
                <a:lnTo>
                  <a:pt x="147" y="135"/>
                </a:lnTo>
                <a:lnTo>
                  <a:pt x="147" y="134"/>
                </a:lnTo>
                <a:lnTo>
                  <a:pt x="147" y="133"/>
                </a:lnTo>
                <a:lnTo>
                  <a:pt x="149" y="131"/>
                </a:lnTo>
                <a:lnTo>
                  <a:pt x="149" y="131"/>
                </a:lnTo>
                <a:lnTo>
                  <a:pt x="148" y="130"/>
                </a:lnTo>
                <a:lnTo>
                  <a:pt x="149" y="129"/>
                </a:lnTo>
                <a:lnTo>
                  <a:pt x="149" y="129"/>
                </a:lnTo>
                <a:lnTo>
                  <a:pt x="150" y="128"/>
                </a:lnTo>
                <a:lnTo>
                  <a:pt x="150" y="127"/>
                </a:lnTo>
                <a:lnTo>
                  <a:pt x="150" y="127"/>
                </a:lnTo>
                <a:lnTo>
                  <a:pt x="151" y="126"/>
                </a:lnTo>
                <a:lnTo>
                  <a:pt x="151" y="125"/>
                </a:lnTo>
                <a:lnTo>
                  <a:pt x="152" y="123"/>
                </a:lnTo>
                <a:lnTo>
                  <a:pt x="153" y="122"/>
                </a:lnTo>
                <a:lnTo>
                  <a:pt x="154" y="122"/>
                </a:lnTo>
                <a:lnTo>
                  <a:pt x="155" y="121"/>
                </a:lnTo>
                <a:lnTo>
                  <a:pt x="157" y="122"/>
                </a:lnTo>
                <a:lnTo>
                  <a:pt x="157" y="122"/>
                </a:lnTo>
                <a:lnTo>
                  <a:pt x="157" y="122"/>
                </a:lnTo>
                <a:lnTo>
                  <a:pt x="158" y="122"/>
                </a:lnTo>
                <a:lnTo>
                  <a:pt x="158" y="122"/>
                </a:lnTo>
                <a:lnTo>
                  <a:pt x="158" y="122"/>
                </a:lnTo>
                <a:lnTo>
                  <a:pt x="159" y="122"/>
                </a:lnTo>
                <a:lnTo>
                  <a:pt x="159" y="122"/>
                </a:lnTo>
                <a:lnTo>
                  <a:pt x="159" y="122"/>
                </a:lnTo>
                <a:lnTo>
                  <a:pt x="159" y="122"/>
                </a:lnTo>
                <a:lnTo>
                  <a:pt x="158" y="122"/>
                </a:lnTo>
                <a:lnTo>
                  <a:pt x="158" y="123"/>
                </a:lnTo>
                <a:lnTo>
                  <a:pt x="158" y="123"/>
                </a:lnTo>
                <a:lnTo>
                  <a:pt x="157" y="123"/>
                </a:lnTo>
                <a:lnTo>
                  <a:pt x="157" y="123"/>
                </a:lnTo>
                <a:lnTo>
                  <a:pt x="160" y="124"/>
                </a:lnTo>
                <a:lnTo>
                  <a:pt x="160" y="125"/>
                </a:lnTo>
                <a:lnTo>
                  <a:pt x="161" y="125"/>
                </a:lnTo>
                <a:lnTo>
                  <a:pt x="161" y="125"/>
                </a:lnTo>
                <a:lnTo>
                  <a:pt x="162" y="125"/>
                </a:lnTo>
                <a:lnTo>
                  <a:pt x="162" y="125"/>
                </a:lnTo>
                <a:lnTo>
                  <a:pt x="164" y="125"/>
                </a:lnTo>
                <a:lnTo>
                  <a:pt x="167" y="125"/>
                </a:lnTo>
                <a:lnTo>
                  <a:pt x="167" y="126"/>
                </a:lnTo>
                <a:lnTo>
                  <a:pt x="168" y="126"/>
                </a:lnTo>
                <a:lnTo>
                  <a:pt x="168" y="126"/>
                </a:lnTo>
                <a:lnTo>
                  <a:pt x="168" y="127"/>
                </a:lnTo>
                <a:lnTo>
                  <a:pt x="168" y="127"/>
                </a:lnTo>
                <a:lnTo>
                  <a:pt x="168" y="128"/>
                </a:lnTo>
                <a:lnTo>
                  <a:pt x="169" y="128"/>
                </a:lnTo>
                <a:lnTo>
                  <a:pt x="169" y="129"/>
                </a:lnTo>
                <a:lnTo>
                  <a:pt x="169" y="129"/>
                </a:lnTo>
                <a:lnTo>
                  <a:pt x="169" y="130"/>
                </a:lnTo>
                <a:lnTo>
                  <a:pt x="169" y="130"/>
                </a:lnTo>
                <a:lnTo>
                  <a:pt x="169" y="130"/>
                </a:lnTo>
                <a:lnTo>
                  <a:pt x="169" y="131"/>
                </a:lnTo>
                <a:lnTo>
                  <a:pt x="169" y="131"/>
                </a:lnTo>
                <a:lnTo>
                  <a:pt x="169" y="131"/>
                </a:lnTo>
                <a:lnTo>
                  <a:pt x="169" y="131"/>
                </a:lnTo>
                <a:lnTo>
                  <a:pt x="170" y="132"/>
                </a:lnTo>
                <a:lnTo>
                  <a:pt x="172" y="133"/>
                </a:lnTo>
                <a:lnTo>
                  <a:pt x="172" y="134"/>
                </a:lnTo>
                <a:lnTo>
                  <a:pt x="173" y="134"/>
                </a:lnTo>
                <a:lnTo>
                  <a:pt x="174" y="134"/>
                </a:lnTo>
                <a:lnTo>
                  <a:pt x="174" y="135"/>
                </a:lnTo>
                <a:lnTo>
                  <a:pt x="175" y="135"/>
                </a:lnTo>
                <a:lnTo>
                  <a:pt x="175" y="134"/>
                </a:lnTo>
                <a:lnTo>
                  <a:pt x="175" y="134"/>
                </a:lnTo>
                <a:lnTo>
                  <a:pt x="175" y="133"/>
                </a:lnTo>
                <a:lnTo>
                  <a:pt x="175" y="133"/>
                </a:lnTo>
                <a:lnTo>
                  <a:pt x="175" y="132"/>
                </a:lnTo>
                <a:lnTo>
                  <a:pt x="175" y="131"/>
                </a:lnTo>
                <a:lnTo>
                  <a:pt x="176" y="131"/>
                </a:lnTo>
                <a:lnTo>
                  <a:pt x="176" y="130"/>
                </a:lnTo>
                <a:lnTo>
                  <a:pt x="176" y="130"/>
                </a:lnTo>
                <a:lnTo>
                  <a:pt x="176" y="129"/>
                </a:lnTo>
                <a:lnTo>
                  <a:pt x="177" y="129"/>
                </a:lnTo>
                <a:lnTo>
                  <a:pt x="177" y="12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8" name="Freeform 1712">
            <a:extLst>
              <a:ext uri="{FF2B5EF4-FFF2-40B4-BE49-F238E27FC236}">
                <a16:creationId xmlns:a16="http://schemas.microsoft.com/office/drawing/2014/main" id="{42DF00DA-E258-4549-AB7C-3B4089DCB4F4}"/>
              </a:ext>
            </a:extLst>
          </xdr:cNvPr>
          <xdr:cNvSpPr>
            <a:spLocks/>
          </xdr:cNvSpPr>
        </xdr:nvSpPr>
        <xdr:spPr bwMode="auto">
          <a:xfrm>
            <a:off x="799" y="10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49" name="Freeform 1713">
            <a:extLst>
              <a:ext uri="{FF2B5EF4-FFF2-40B4-BE49-F238E27FC236}">
                <a16:creationId xmlns:a16="http://schemas.microsoft.com/office/drawing/2014/main" id="{38013436-AD3A-43FF-9A91-A1DD05B89DD7}"/>
              </a:ext>
            </a:extLst>
          </xdr:cNvPr>
          <xdr:cNvSpPr>
            <a:spLocks/>
          </xdr:cNvSpPr>
        </xdr:nvSpPr>
        <xdr:spPr bwMode="auto">
          <a:xfrm>
            <a:off x="797" y="975"/>
            <a:ext cx="26" cy="44"/>
          </a:xfrm>
          <a:custGeom>
            <a:avLst/>
            <a:gdLst>
              <a:gd name="T0" fmla="*/ 16 w 26"/>
              <a:gd name="T1" fmla="*/ 0 h 44"/>
              <a:gd name="T2" fmla="*/ 15 w 26"/>
              <a:gd name="T3" fmla="*/ 2 h 44"/>
              <a:gd name="T4" fmla="*/ 12 w 26"/>
              <a:gd name="T5" fmla="*/ 4 h 44"/>
              <a:gd name="T6" fmla="*/ 10 w 26"/>
              <a:gd name="T7" fmla="*/ 6 h 44"/>
              <a:gd name="T8" fmla="*/ 6 w 26"/>
              <a:gd name="T9" fmla="*/ 8 h 44"/>
              <a:gd name="T10" fmla="*/ 2 w 26"/>
              <a:gd name="T11" fmla="*/ 5 h 44"/>
              <a:gd name="T12" fmla="*/ 2 w 26"/>
              <a:gd name="T13" fmla="*/ 7 h 44"/>
              <a:gd name="T14" fmla="*/ 1 w 26"/>
              <a:gd name="T15" fmla="*/ 10 h 44"/>
              <a:gd name="T16" fmla="*/ 1 w 26"/>
              <a:gd name="T17" fmla="*/ 12 h 44"/>
              <a:gd name="T18" fmla="*/ 1 w 26"/>
              <a:gd name="T19" fmla="*/ 12 h 44"/>
              <a:gd name="T20" fmla="*/ 3 w 26"/>
              <a:gd name="T21" fmla="*/ 12 h 44"/>
              <a:gd name="T22" fmla="*/ 4 w 26"/>
              <a:gd name="T23" fmla="*/ 16 h 44"/>
              <a:gd name="T24" fmla="*/ 6 w 26"/>
              <a:gd name="T25" fmla="*/ 18 h 44"/>
              <a:gd name="T26" fmla="*/ 6 w 26"/>
              <a:gd name="T27" fmla="*/ 21 h 44"/>
              <a:gd name="T28" fmla="*/ 5 w 26"/>
              <a:gd name="T29" fmla="*/ 22 h 44"/>
              <a:gd name="T30" fmla="*/ 5 w 26"/>
              <a:gd name="T31" fmla="*/ 25 h 44"/>
              <a:gd name="T32" fmla="*/ 6 w 26"/>
              <a:gd name="T33" fmla="*/ 24 h 44"/>
              <a:gd name="T34" fmla="*/ 7 w 26"/>
              <a:gd name="T35" fmla="*/ 27 h 44"/>
              <a:gd name="T36" fmla="*/ 6 w 26"/>
              <a:gd name="T37" fmla="*/ 28 h 44"/>
              <a:gd name="T38" fmla="*/ 5 w 26"/>
              <a:gd name="T39" fmla="*/ 29 h 44"/>
              <a:gd name="T40" fmla="*/ 5 w 26"/>
              <a:gd name="T41" fmla="*/ 33 h 44"/>
              <a:gd name="T42" fmla="*/ 5 w 26"/>
              <a:gd name="T43" fmla="*/ 35 h 44"/>
              <a:gd name="T44" fmla="*/ 4 w 26"/>
              <a:gd name="T45" fmla="*/ 37 h 44"/>
              <a:gd name="T46" fmla="*/ 5 w 26"/>
              <a:gd name="T47" fmla="*/ 38 h 44"/>
              <a:gd name="T48" fmla="*/ 5 w 26"/>
              <a:gd name="T49" fmla="*/ 39 h 44"/>
              <a:gd name="T50" fmla="*/ 5 w 26"/>
              <a:gd name="T51" fmla="*/ 42 h 44"/>
              <a:gd name="T52" fmla="*/ 5 w 26"/>
              <a:gd name="T53" fmla="*/ 40 h 44"/>
              <a:gd name="T54" fmla="*/ 6 w 26"/>
              <a:gd name="T55" fmla="*/ 40 h 44"/>
              <a:gd name="T56" fmla="*/ 7 w 26"/>
              <a:gd name="T57" fmla="*/ 41 h 44"/>
              <a:gd name="T58" fmla="*/ 8 w 26"/>
              <a:gd name="T59" fmla="*/ 43 h 44"/>
              <a:gd name="T60" fmla="*/ 9 w 26"/>
              <a:gd name="T61" fmla="*/ 43 h 44"/>
              <a:gd name="T62" fmla="*/ 11 w 26"/>
              <a:gd name="T63" fmla="*/ 43 h 44"/>
              <a:gd name="T64" fmla="*/ 14 w 26"/>
              <a:gd name="T65" fmla="*/ 42 h 44"/>
              <a:gd name="T66" fmla="*/ 15 w 26"/>
              <a:gd name="T67" fmla="*/ 37 h 44"/>
              <a:gd name="T68" fmla="*/ 14 w 26"/>
              <a:gd name="T69" fmla="*/ 36 h 44"/>
              <a:gd name="T70" fmla="*/ 15 w 26"/>
              <a:gd name="T71" fmla="*/ 37 h 44"/>
              <a:gd name="T72" fmla="*/ 18 w 26"/>
              <a:gd name="T73" fmla="*/ 37 h 44"/>
              <a:gd name="T74" fmla="*/ 19 w 26"/>
              <a:gd name="T75" fmla="*/ 39 h 44"/>
              <a:gd name="T76" fmla="*/ 21 w 26"/>
              <a:gd name="T77" fmla="*/ 39 h 44"/>
              <a:gd name="T78" fmla="*/ 22 w 26"/>
              <a:gd name="T79" fmla="*/ 36 h 44"/>
              <a:gd name="T80" fmla="*/ 23 w 26"/>
              <a:gd name="T81" fmla="*/ 32 h 44"/>
              <a:gd name="T82" fmla="*/ 23 w 26"/>
              <a:gd name="T83" fmla="*/ 28 h 44"/>
              <a:gd name="T84" fmla="*/ 24 w 26"/>
              <a:gd name="T85" fmla="*/ 24 h 44"/>
              <a:gd name="T86" fmla="*/ 24 w 26"/>
              <a:gd name="T87" fmla="*/ 22 h 44"/>
              <a:gd name="T88" fmla="*/ 23 w 26"/>
              <a:gd name="T89" fmla="*/ 19 h 44"/>
              <a:gd name="T90" fmla="*/ 25 w 26"/>
              <a:gd name="T91" fmla="*/ 15 h 44"/>
              <a:gd name="T92" fmla="*/ 25 w 26"/>
              <a:gd name="T93" fmla="*/ 12 h 44"/>
              <a:gd name="T94" fmla="*/ 23 w 26"/>
              <a:gd name="T95" fmla="*/ 9 h 44"/>
              <a:gd name="T96" fmla="*/ 24 w 26"/>
              <a:gd name="T97" fmla="*/ 8 h 44"/>
              <a:gd name="T98" fmla="*/ 23 w 26"/>
              <a:gd name="T99" fmla="*/ 7 h 44"/>
              <a:gd name="T100" fmla="*/ 22 w 26"/>
              <a:gd name="T101" fmla="*/ 6 h 44"/>
              <a:gd name="T102" fmla="*/ 22 w 26"/>
              <a:gd name="T103" fmla="*/ 6 h 44"/>
              <a:gd name="T104" fmla="*/ 22 w 26"/>
              <a:gd name="T105" fmla="*/ 4 h 44"/>
              <a:gd name="T106" fmla="*/ 22 w 26"/>
              <a:gd name="T107" fmla="*/ 4 h 44"/>
              <a:gd name="T108" fmla="*/ 21 w 26"/>
              <a:gd name="T109" fmla="*/ 4 h 44"/>
              <a:gd name="T110" fmla="*/ 22 w 26"/>
              <a:gd name="T111" fmla="*/ 2 h 44"/>
              <a:gd name="T112" fmla="*/ 20 w 26"/>
              <a:gd name="T113" fmla="*/ 2 h 44"/>
              <a:gd name="T114" fmla="*/ 20 w 26"/>
              <a:gd name="T115" fmla="*/ 1 h 44"/>
              <a:gd name="T116" fmla="*/ 18 w 26"/>
              <a:gd name="T117" fmla="*/ 1 h 44"/>
              <a:gd name="T118" fmla="*/ 18 w 26"/>
              <a:gd name="T119" fmla="*/ 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26" h="44">
                <a:moveTo>
                  <a:pt x="17" y="0"/>
                </a:moveTo>
                <a:lnTo>
                  <a:pt x="17" y="0"/>
                </a:lnTo>
                <a:lnTo>
                  <a:pt x="17" y="0"/>
                </a:lnTo>
                <a:lnTo>
                  <a:pt x="16" y="0"/>
                </a:lnTo>
                <a:lnTo>
                  <a:pt x="16" y="0"/>
                </a:lnTo>
                <a:lnTo>
                  <a:pt x="16" y="0"/>
                </a:lnTo>
                <a:lnTo>
                  <a:pt x="16" y="0"/>
                </a:lnTo>
                <a:lnTo>
                  <a:pt x="16" y="1"/>
                </a:lnTo>
                <a:lnTo>
                  <a:pt x="16" y="1"/>
                </a:lnTo>
                <a:lnTo>
                  <a:pt x="16" y="2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  <a:lnTo>
                  <a:pt x="14" y="2"/>
                </a:lnTo>
                <a:lnTo>
                  <a:pt x="14" y="2"/>
                </a:lnTo>
                <a:lnTo>
                  <a:pt x="13" y="3"/>
                </a:lnTo>
                <a:lnTo>
                  <a:pt x="13" y="3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10" y="6"/>
                </a:lnTo>
                <a:lnTo>
                  <a:pt x="9" y="6"/>
                </a:lnTo>
                <a:lnTo>
                  <a:pt x="8" y="6"/>
                </a:lnTo>
                <a:lnTo>
                  <a:pt x="8" y="7"/>
                </a:lnTo>
                <a:lnTo>
                  <a:pt x="7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6"/>
                </a:lnTo>
                <a:lnTo>
                  <a:pt x="1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8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3"/>
                </a:lnTo>
                <a:lnTo>
                  <a:pt x="4" y="14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6"/>
                </a:lnTo>
                <a:lnTo>
                  <a:pt x="5" y="17"/>
                </a:lnTo>
                <a:lnTo>
                  <a:pt x="5" y="17"/>
                </a:lnTo>
                <a:lnTo>
                  <a:pt x="5" y="17"/>
                </a:lnTo>
                <a:lnTo>
                  <a:pt x="6" y="17"/>
                </a:lnTo>
                <a:lnTo>
                  <a:pt x="6" y="18"/>
                </a:lnTo>
                <a:lnTo>
                  <a:pt x="5" y="19"/>
                </a:lnTo>
                <a:lnTo>
                  <a:pt x="5" y="19"/>
                </a:lnTo>
                <a:lnTo>
                  <a:pt x="5" y="20"/>
                </a:lnTo>
                <a:lnTo>
                  <a:pt x="6" y="20"/>
                </a:lnTo>
                <a:lnTo>
                  <a:pt x="6" y="21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5" y="22"/>
                </a:lnTo>
                <a:lnTo>
                  <a:pt x="5" y="23"/>
                </a:lnTo>
                <a:lnTo>
                  <a:pt x="4" y="23"/>
                </a:lnTo>
                <a:lnTo>
                  <a:pt x="4" y="24"/>
                </a:lnTo>
                <a:lnTo>
                  <a:pt x="4" y="24"/>
                </a:lnTo>
                <a:lnTo>
                  <a:pt x="5" y="25"/>
                </a:lnTo>
                <a:lnTo>
                  <a:pt x="5" y="25"/>
                </a:lnTo>
                <a:lnTo>
                  <a:pt x="5" y="25"/>
                </a:lnTo>
                <a:lnTo>
                  <a:pt x="5" y="25"/>
                </a:lnTo>
                <a:lnTo>
                  <a:pt x="5" y="25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7" y="26"/>
                </a:lnTo>
                <a:lnTo>
                  <a:pt x="6" y="27"/>
                </a:lnTo>
                <a:lnTo>
                  <a:pt x="6" y="27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7" y="28"/>
                </a:lnTo>
                <a:lnTo>
                  <a:pt x="7" y="28"/>
                </a:lnTo>
                <a:lnTo>
                  <a:pt x="6" y="28"/>
                </a:lnTo>
                <a:lnTo>
                  <a:pt x="6" y="28"/>
                </a:lnTo>
                <a:lnTo>
                  <a:pt x="5" y="27"/>
                </a:lnTo>
                <a:lnTo>
                  <a:pt x="5" y="27"/>
                </a:lnTo>
                <a:lnTo>
                  <a:pt x="5" y="28"/>
                </a:lnTo>
                <a:lnTo>
                  <a:pt x="5" y="28"/>
                </a:lnTo>
                <a:lnTo>
                  <a:pt x="5" y="29"/>
                </a:lnTo>
                <a:lnTo>
                  <a:pt x="5" y="29"/>
                </a:lnTo>
                <a:lnTo>
                  <a:pt x="5" y="30"/>
                </a:lnTo>
                <a:lnTo>
                  <a:pt x="6" y="30"/>
                </a:lnTo>
                <a:lnTo>
                  <a:pt x="5" y="31"/>
                </a:lnTo>
                <a:lnTo>
                  <a:pt x="4" y="33"/>
                </a:lnTo>
                <a:lnTo>
                  <a:pt x="4" y="33"/>
                </a:lnTo>
                <a:lnTo>
                  <a:pt x="5" y="33"/>
                </a:lnTo>
                <a:lnTo>
                  <a:pt x="5" y="33"/>
                </a:lnTo>
                <a:lnTo>
                  <a:pt x="4" y="34"/>
                </a:lnTo>
                <a:lnTo>
                  <a:pt x="4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5" y="36"/>
                </a:lnTo>
                <a:lnTo>
                  <a:pt x="4" y="37"/>
                </a:lnTo>
                <a:lnTo>
                  <a:pt x="4" y="37"/>
                </a:lnTo>
                <a:lnTo>
                  <a:pt x="4" y="37"/>
                </a:lnTo>
                <a:lnTo>
                  <a:pt x="4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5" y="39"/>
                </a:lnTo>
                <a:lnTo>
                  <a:pt x="5" y="39"/>
                </a:lnTo>
                <a:lnTo>
                  <a:pt x="6" y="40"/>
                </a:lnTo>
                <a:lnTo>
                  <a:pt x="6" y="40"/>
                </a:lnTo>
                <a:lnTo>
                  <a:pt x="5" y="40"/>
                </a:lnTo>
                <a:lnTo>
                  <a:pt x="5" y="39"/>
                </a:lnTo>
                <a:lnTo>
                  <a:pt x="5" y="39"/>
                </a:lnTo>
                <a:lnTo>
                  <a:pt x="4" y="39"/>
                </a:lnTo>
                <a:lnTo>
                  <a:pt x="4" y="39"/>
                </a:lnTo>
                <a:lnTo>
                  <a:pt x="4" y="40"/>
                </a:lnTo>
                <a:lnTo>
                  <a:pt x="4" y="41"/>
                </a:lnTo>
                <a:lnTo>
                  <a:pt x="5" y="42"/>
                </a:lnTo>
                <a:lnTo>
                  <a:pt x="5" y="42"/>
                </a:lnTo>
                <a:lnTo>
                  <a:pt x="5" y="42"/>
                </a:lnTo>
                <a:lnTo>
                  <a:pt x="5" y="42"/>
                </a:lnTo>
                <a:lnTo>
                  <a:pt x="5" y="41"/>
                </a:lnTo>
                <a:lnTo>
                  <a:pt x="5" y="41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6" y="40"/>
                </a:lnTo>
                <a:lnTo>
                  <a:pt x="6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7" y="41"/>
                </a:lnTo>
                <a:lnTo>
                  <a:pt x="7" y="41"/>
                </a:lnTo>
                <a:lnTo>
                  <a:pt x="7" y="42"/>
                </a:lnTo>
                <a:lnTo>
                  <a:pt x="7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8" y="43"/>
                </a:lnTo>
                <a:lnTo>
                  <a:pt x="8" y="43"/>
                </a:lnTo>
                <a:lnTo>
                  <a:pt x="8" y="44"/>
                </a:lnTo>
                <a:lnTo>
                  <a:pt x="8" y="44"/>
                </a:lnTo>
                <a:lnTo>
                  <a:pt x="8" y="43"/>
                </a:lnTo>
                <a:lnTo>
                  <a:pt x="8" y="43"/>
                </a:lnTo>
                <a:lnTo>
                  <a:pt x="9" y="43"/>
                </a:lnTo>
                <a:lnTo>
                  <a:pt x="9" y="42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11" y="43"/>
                </a:lnTo>
                <a:lnTo>
                  <a:pt x="11" y="43"/>
                </a:lnTo>
                <a:lnTo>
                  <a:pt x="11" y="43"/>
                </a:lnTo>
                <a:lnTo>
                  <a:pt x="12" y="43"/>
                </a:lnTo>
                <a:lnTo>
                  <a:pt x="12" y="43"/>
                </a:lnTo>
                <a:lnTo>
                  <a:pt x="13" y="42"/>
                </a:lnTo>
                <a:lnTo>
                  <a:pt x="13" y="41"/>
                </a:lnTo>
                <a:lnTo>
                  <a:pt x="14" y="42"/>
                </a:lnTo>
                <a:lnTo>
                  <a:pt x="14" y="41"/>
                </a:lnTo>
                <a:lnTo>
                  <a:pt x="14" y="40"/>
                </a:lnTo>
                <a:lnTo>
                  <a:pt x="14" y="40"/>
                </a:lnTo>
                <a:lnTo>
                  <a:pt x="14" y="39"/>
                </a:lnTo>
                <a:lnTo>
                  <a:pt x="14" y="38"/>
                </a:lnTo>
                <a:lnTo>
                  <a:pt x="15" y="37"/>
                </a:lnTo>
                <a:lnTo>
                  <a:pt x="14" y="37"/>
                </a:lnTo>
                <a:lnTo>
                  <a:pt x="14" y="37"/>
                </a:lnTo>
                <a:lnTo>
                  <a:pt x="14" y="37"/>
                </a:lnTo>
                <a:lnTo>
                  <a:pt x="14" y="37"/>
                </a:lnTo>
                <a:lnTo>
                  <a:pt x="14" y="37"/>
                </a:lnTo>
                <a:lnTo>
                  <a:pt x="14" y="36"/>
                </a:lnTo>
                <a:lnTo>
                  <a:pt x="14" y="36"/>
                </a:lnTo>
                <a:lnTo>
                  <a:pt x="14" y="36"/>
                </a:lnTo>
                <a:lnTo>
                  <a:pt x="14" y="36"/>
                </a:lnTo>
                <a:lnTo>
                  <a:pt x="14" y="37"/>
                </a:lnTo>
                <a:lnTo>
                  <a:pt x="14" y="37"/>
                </a:lnTo>
                <a:lnTo>
                  <a:pt x="15" y="37"/>
                </a:lnTo>
                <a:lnTo>
                  <a:pt x="16" y="38"/>
                </a:lnTo>
                <a:lnTo>
                  <a:pt x="16" y="38"/>
                </a:lnTo>
                <a:lnTo>
                  <a:pt x="16" y="37"/>
                </a:lnTo>
                <a:lnTo>
                  <a:pt x="16" y="37"/>
                </a:lnTo>
                <a:lnTo>
                  <a:pt x="17" y="37"/>
                </a:lnTo>
                <a:lnTo>
                  <a:pt x="18" y="37"/>
                </a:lnTo>
                <a:lnTo>
                  <a:pt x="18" y="38"/>
                </a:lnTo>
                <a:lnTo>
                  <a:pt x="18" y="38"/>
                </a:lnTo>
                <a:lnTo>
                  <a:pt x="19" y="38"/>
                </a:lnTo>
                <a:lnTo>
                  <a:pt x="19" y="38"/>
                </a:lnTo>
                <a:lnTo>
                  <a:pt x="19" y="39"/>
                </a:lnTo>
                <a:lnTo>
                  <a:pt x="19" y="39"/>
                </a:lnTo>
                <a:lnTo>
                  <a:pt x="20" y="39"/>
                </a:lnTo>
                <a:lnTo>
                  <a:pt x="21" y="39"/>
                </a:lnTo>
                <a:lnTo>
                  <a:pt x="21" y="39"/>
                </a:lnTo>
                <a:lnTo>
                  <a:pt x="21" y="39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2" y="38"/>
                </a:lnTo>
                <a:lnTo>
                  <a:pt x="22" y="38"/>
                </a:lnTo>
                <a:lnTo>
                  <a:pt x="22" y="38"/>
                </a:lnTo>
                <a:lnTo>
                  <a:pt x="22" y="36"/>
                </a:lnTo>
                <a:lnTo>
                  <a:pt x="22" y="36"/>
                </a:lnTo>
                <a:lnTo>
                  <a:pt x="23" y="36"/>
                </a:lnTo>
                <a:lnTo>
                  <a:pt x="22" y="35"/>
                </a:lnTo>
                <a:lnTo>
                  <a:pt x="22" y="35"/>
                </a:lnTo>
                <a:lnTo>
                  <a:pt x="22" y="34"/>
                </a:lnTo>
                <a:lnTo>
                  <a:pt x="23" y="33"/>
                </a:lnTo>
                <a:lnTo>
                  <a:pt x="23" y="32"/>
                </a:lnTo>
                <a:lnTo>
                  <a:pt x="23" y="32"/>
                </a:lnTo>
                <a:lnTo>
                  <a:pt x="23" y="31"/>
                </a:lnTo>
                <a:lnTo>
                  <a:pt x="23" y="29"/>
                </a:lnTo>
                <a:lnTo>
                  <a:pt x="23" y="29"/>
                </a:lnTo>
                <a:lnTo>
                  <a:pt x="23" y="28"/>
                </a:lnTo>
                <a:lnTo>
                  <a:pt x="23" y="28"/>
                </a:lnTo>
                <a:lnTo>
                  <a:pt x="23" y="27"/>
                </a:lnTo>
                <a:lnTo>
                  <a:pt x="23" y="26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3"/>
                </a:lnTo>
                <a:lnTo>
                  <a:pt x="24" y="22"/>
                </a:lnTo>
                <a:lnTo>
                  <a:pt x="24" y="22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3" y="20"/>
                </a:lnTo>
                <a:lnTo>
                  <a:pt x="23" y="19"/>
                </a:lnTo>
                <a:lnTo>
                  <a:pt x="23" y="18"/>
                </a:lnTo>
                <a:lnTo>
                  <a:pt x="23" y="17"/>
                </a:lnTo>
                <a:lnTo>
                  <a:pt x="23" y="17"/>
                </a:lnTo>
                <a:lnTo>
                  <a:pt x="24" y="16"/>
                </a:lnTo>
                <a:lnTo>
                  <a:pt x="25" y="16"/>
                </a:lnTo>
                <a:lnTo>
                  <a:pt x="25" y="15"/>
                </a:lnTo>
                <a:lnTo>
                  <a:pt x="25" y="15"/>
                </a:lnTo>
                <a:lnTo>
                  <a:pt x="26" y="13"/>
                </a:lnTo>
                <a:lnTo>
                  <a:pt x="25" y="13"/>
                </a:lnTo>
                <a:lnTo>
                  <a:pt x="25" y="12"/>
                </a:lnTo>
                <a:lnTo>
                  <a:pt x="25" y="12"/>
                </a:lnTo>
                <a:lnTo>
                  <a:pt x="25" y="12"/>
                </a:lnTo>
                <a:lnTo>
                  <a:pt x="24" y="11"/>
                </a:lnTo>
                <a:lnTo>
                  <a:pt x="25" y="11"/>
                </a:lnTo>
                <a:lnTo>
                  <a:pt x="24" y="10"/>
                </a:lnTo>
                <a:lnTo>
                  <a:pt x="24" y="10"/>
                </a:lnTo>
                <a:lnTo>
                  <a:pt x="24" y="9"/>
                </a:lnTo>
                <a:lnTo>
                  <a:pt x="23" y="9"/>
                </a:lnTo>
                <a:lnTo>
                  <a:pt x="23" y="8"/>
                </a:lnTo>
                <a:lnTo>
                  <a:pt x="23" y="8"/>
                </a:lnTo>
                <a:lnTo>
                  <a:pt x="23" y="8"/>
                </a:lnTo>
                <a:lnTo>
                  <a:pt x="23" y="8"/>
                </a:lnTo>
                <a:lnTo>
                  <a:pt x="23" y="8"/>
                </a:lnTo>
                <a:lnTo>
                  <a:pt x="24" y="8"/>
                </a:lnTo>
                <a:lnTo>
                  <a:pt x="23" y="8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3" y="7"/>
                </a:lnTo>
                <a:lnTo>
                  <a:pt x="23" y="7"/>
                </a:lnTo>
                <a:lnTo>
                  <a:pt x="23" y="7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1" y="6"/>
                </a:lnTo>
                <a:lnTo>
                  <a:pt x="21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2" y="4"/>
                </a:lnTo>
                <a:lnTo>
                  <a:pt x="22" y="4"/>
                </a:lnTo>
                <a:lnTo>
                  <a:pt x="23" y="5"/>
                </a:lnTo>
                <a:lnTo>
                  <a:pt x="23" y="4"/>
                </a:lnTo>
                <a:lnTo>
                  <a:pt x="23" y="4"/>
                </a:lnTo>
                <a:lnTo>
                  <a:pt x="22" y="4"/>
                </a:lnTo>
                <a:lnTo>
                  <a:pt x="22" y="4"/>
                </a:lnTo>
                <a:lnTo>
                  <a:pt x="22" y="4"/>
                </a:lnTo>
                <a:lnTo>
                  <a:pt x="22" y="4"/>
                </a:lnTo>
                <a:lnTo>
                  <a:pt x="22" y="4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1" y="3"/>
                </a:lnTo>
                <a:lnTo>
                  <a:pt x="22" y="3"/>
                </a:lnTo>
                <a:lnTo>
                  <a:pt x="22" y="3"/>
                </a:lnTo>
                <a:lnTo>
                  <a:pt x="22" y="3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0" y="2"/>
                </a:lnTo>
                <a:lnTo>
                  <a:pt x="20" y="2"/>
                </a:lnTo>
                <a:lnTo>
                  <a:pt x="20" y="3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19" y="1"/>
                </a:lnTo>
                <a:lnTo>
                  <a:pt x="20" y="1"/>
                </a:lnTo>
                <a:lnTo>
                  <a:pt x="19" y="1"/>
                </a:lnTo>
                <a:lnTo>
                  <a:pt x="19" y="1"/>
                </a:lnTo>
                <a:lnTo>
                  <a:pt x="19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1"/>
                </a:lnTo>
                <a:lnTo>
                  <a:pt x="18" y="0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8" y="0"/>
                </a:lnTo>
                <a:lnTo>
                  <a:pt x="1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0" name="Freeform 1714">
            <a:extLst>
              <a:ext uri="{FF2B5EF4-FFF2-40B4-BE49-F238E27FC236}">
                <a16:creationId xmlns:a16="http://schemas.microsoft.com/office/drawing/2014/main" id="{9CB39C9E-32C0-4F3B-BC40-0914C9052644}"/>
              </a:ext>
            </a:extLst>
          </xdr:cNvPr>
          <xdr:cNvSpPr>
            <a:spLocks/>
          </xdr:cNvSpPr>
        </xdr:nvSpPr>
        <xdr:spPr bwMode="auto">
          <a:xfrm>
            <a:off x="817" y="975"/>
            <a:ext cx="1" cy="1"/>
          </a:xfrm>
          <a:custGeom>
            <a:avLst/>
            <a:gdLst>
              <a:gd name="T0" fmla="*/ 0 h 1"/>
              <a:gd name="T1" fmla="*/ 0 h 1"/>
              <a:gd name="T2" fmla="*/ 0 h 1"/>
              <a:gd name="T3" fmla="*/ 1 h 1"/>
              <a:gd name="T4" fmla="*/ 1 h 1"/>
              <a:gd name="T5" fmla="*/ 1 h 1"/>
              <a:gd name="T6" fmla="*/ 1 h 1"/>
              <a:gd name="T7" fmla="*/ 0 h 1"/>
              <a:gd name="T8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  <a:cxn ang="0">
                <a:pos x="0" y="T8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1" name="Freeform 1715">
            <a:extLst>
              <a:ext uri="{FF2B5EF4-FFF2-40B4-BE49-F238E27FC236}">
                <a16:creationId xmlns:a16="http://schemas.microsoft.com/office/drawing/2014/main" id="{A05FB3FD-8182-4190-BF8D-FB6A123F5D50}"/>
              </a:ext>
            </a:extLst>
          </xdr:cNvPr>
          <xdr:cNvSpPr>
            <a:spLocks/>
          </xdr:cNvSpPr>
        </xdr:nvSpPr>
        <xdr:spPr bwMode="auto">
          <a:xfrm>
            <a:off x="816" y="9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2" name="Freeform 1716">
            <a:extLst>
              <a:ext uri="{FF2B5EF4-FFF2-40B4-BE49-F238E27FC236}">
                <a16:creationId xmlns:a16="http://schemas.microsoft.com/office/drawing/2014/main" id="{318842BF-2C59-4EC0-BB2C-749AF9336611}"/>
              </a:ext>
            </a:extLst>
          </xdr:cNvPr>
          <xdr:cNvSpPr>
            <a:spLocks/>
          </xdr:cNvSpPr>
        </xdr:nvSpPr>
        <xdr:spPr bwMode="auto">
          <a:xfrm>
            <a:off x="799" y="977"/>
            <a:ext cx="2" cy="3"/>
          </a:xfrm>
          <a:custGeom>
            <a:avLst/>
            <a:gdLst>
              <a:gd name="T0" fmla="*/ 1 w 2"/>
              <a:gd name="T1" fmla="*/ 1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1 h 3"/>
              <a:gd name="T8" fmla="*/ 1 w 2"/>
              <a:gd name="T9" fmla="*/ 1 h 3"/>
              <a:gd name="T10" fmla="*/ 1 w 2"/>
              <a:gd name="T11" fmla="*/ 1 h 3"/>
              <a:gd name="T12" fmla="*/ 0 w 2"/>
              <a:gd name="T13" fmla="*/ 1 h 3"/>
              <a:gd name="T14" fmla="*/ 0 w 2"/>
              <a:gd name="T15" fmla="*/ 2 h 3"/>
              <a:gd name="T16" fmla="*/ 0 w 2"/>
              <a:gd name="T17" fmla="*/ 2 h 3"/>
              <a:gd name="T18" fmla="*/ 0 w 2"/>
              <a:gd name="T19" fmla="*/ 3 h 3"/>
              <a:gd name="T20" fmla="*/ 0 w 2"/>
              <a:gd name="T21" fmla="*/ 3 h 3"/>
              <a:gd name="T22" fmla="*/ 0 w 2"/>
              <a:gd name="T23" fmla="*/ 2 h 3"/>
              <a:gd name="T24" fmla="*/ 0 w 2"/>
              <a:gd name="T25" fmla="*/ 2 h 3"/>
              <a:gd name="T26" fmla="*/ 0 w 2"/>
              <a:gd name="T27" fmla="*/ 2 h 3"/>
              <a:gd name="T28" fmla="*/ 0 w 2"/>
              <a:gd name="T29" fmla="*/ 2 h 3"/>
              <a:gd name="T30" fmla="*/ 1 w 2"/>
              <a:gd name="T31" fmla="*/ 1 h 3"/>
              <a:gd name="T32" fmla="*/ 0 w 2"/>
              <a:gd name="T33" fmla="*/ 1 h 3"/>
              <a:gd name="T34" fmla="*/ 1 w 2"/>
              <a:gd name="T35" fmla="*/ 1 h 3"/>
              <a:gd name="T36" fmla="*/ 1 w 2"/>
              <a:gd name="T37" fmla="*/ 1 h 3"/>
              <a:gd name="T38" fmla="*/ 1 w 2"/>
              <a:gd name="T39" fmla="*/ 0 h 3"/>
              <a:gd name="T40" fmla="*/ 1 w 2"/>
              <a:gd name="T41" fmla="*/ 1 h 3"/>
              <a:gd name="T42" fmla="*/ 1 w 2"/>
              <a:gd name="T4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3">
                <a:moveTo>
                  <a:pt x="1" y="1"/>
                </a:move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3" name="Freeform 1717">
            <a:extLst>
              <a:ext uri="{FF2B5EF4-FFF2-40B4-BE49-F238E27FC236}">
                <a16:creationId xmlns:a16="http://schemas.microsoft.com/office/drawing/2014/main" id="{D91E1E9C-146C-466E-9377-7B8FEAD1C185}"/>
              </a:ext>
            </a:extLst>
          </xdr:cNvPr>
          <xdr:cNvSpPr>
            <a:spLocks/>
          </xdr:cNvSpPr>
        </xdr:nvSpPr>
        <xdr:spPr bwMode="auto">
          <a:xfrm>
            <a:off x="838" y="9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4" name="Freeform 1718">
            <a:extLst>
              <a:ext uri="{FF2B5EF4-FFF2-40B4-BE49-F238E27FC236}">
                <a16:creationId xmlns:a16="http://schemas.microsoft.com/office/drawing/2014/main" id="{46F4DA57-C06D-4DAF-8804-73FCD31C1CA2}"/>
              </a:ext>
            </a:extLst>
          </xdr:cNvPr>
          <xdr:cNvSpPr>
            <a:spLocks/>
          </xdr:cNvSpPr>
        </xdr:nvSpPr>
        <xdr:spPr bwMode="auto">
          <a:xfrm>
            <a:off x="822" y="9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5" name="Freeform 1719">
            <a:extLst>
              <a:ext uri="{FF2B5EF4-FFF2-40B4-BE49-F238E27FC236}">
                <a16:creationId xmlns:a16="http://schemas.microsoft.com/office/drawing/2014/main" id="{7428B3D2-21B1-4676-B632-9FE2925A3FE1}"/>
              </a:ext>
            </a:extLst>
          </xdr:cNvPr>
          <xdr:cNvSpPr>
            <a:spLocks/>
          </xdr:cNvSpPr>
        </xdr:nvSpPr>
        <xdr:spPr bwMode="auto">
          <a:xfrm>
            <a:off x="827" y="945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2 h 3"/>
              <a:gd name="T6" fmla="*/ 4 w 5"/>
              <a:gd name="T7" fmla="*/ 2 h 3"/>
              <a:gd name="T8" fmla="*/ 5 w 5"/>
              <a:gd name="T9" fmla="*/ 2 h 3"/>
              <a:gd name="T10" fmla="*/ 5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3 h 3"/>
              <a:gd name="T18" fmla="*/ 3 w 5"/>
              <a:gd name="T19" fmla="*/ 2 h 3"/>
              <a:gd name="T20" fmla="*/ 3 w 5"/>
              <a:gd name="T21" fmla="*/ 2 h 3"/>
              <a:gd name="T22" fmla="*/ 3 w 5"/>
              <a:gd name="T23" fmla="*/ 2 h 3"/>
              <a:gd name="T24" fmla="*/ 3 w 5"/>
              <a:gd name="T25" fmla="*/ 2 h 3"/>
              <a:gd name="T26" fmla="*/ 3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2 w 5"/>
              <a:gd name="T33" fmla="*/ 2 h 3"/>
              <a:gd name="T34" fmla="*/ 2 w 5"/>
              <a:gd name="T35" fmla="*/ 3 h 3"/>
              <a:gd name="T36" fmla="*/ 1 w 5"/>
              <a:gd name="T37" fmla="*/ 2 h 3"/>
              <a:gd name="T38" fmla="*/ 1 w 5"/>
              <a:gd name="T39" fmla="*/ 3 h 3"/>
              <a:gd name="T40" fmla="*/ 0 w 5"/>
              <a:gd name="T41" fmla="*/ 2 h 3"/>
              <a:gd name="T42" fmla="*/ 0 w 5"/>
              <a:gd name="T43" fmla="*/ 2 h 3"/>
              <a:gd name="T44" fmla="*/ 0 w 5"/>
              <a:gd name="T45" fmla="*/ 1 h 3"/>
              <a:gd name="T46" fmla="*/ 0 w 5"/>
              <a:gd name="T47" fmla="*/ 1 h 3"/>
              <a:gd name="T48" fmla="*/ 1 w 5"/>
              <a:gd name="T49" fmla="*/ 1 h 3"/>
              <a:gd name="T50" fmla="*/ 2 w 5"/>
              <a:gd name="T51" fmla="*/ 1 h 3"/>
              <a:gd name="T52" fmla="*/ 2 w 5"/>
              <a:gd name="T53" fmla="*/ 1 h 3"/>
              <a:gd name="T54" fmla="*/ 2 w 5"/>
              <a:gd name="T55" fmla="*/ 1 h 3"/>
              <a:gd name="T56" fmla="*/ 2 w 5"/>
              <a:gd name="T57" fmla="*/ 1 h 3"/>
              <a:gd name="T58" fmla="*/ 2 w 5"/>
              <a:gd name="T59" fmla="*/ 1 h 3"/>
              <a:gd name="T60" fmla="*/ 2 w 5"/>
              <a:gd name="T61" fmla="*/ 1 h 3"/>
              <a:gd name="T62" fmla="*/ 3 w 5"/>
              <a:gd name="T63" fmla="*/ 1 h 3"/>
              <a:gd name="T64" fmla="*/ 3 w 5"/>
              <a:gd name="T65" fmla="*/ 1 h 3"/>
              <a:gd name="T66" fmla="*/ 3 w 5"/>
              <a:gd name="T67" fmla="*/ 1 h 3"/>
              <a:gd name="T68" fmla="*/ 3 w 5"/>
              <a:gd name="T69" fmla="*/ 1 h 3"/>
              <a:gd name="T70" fmla="*/ 4 w 5"/>
              <a:gd name="T71" fmla="*/ 1 h 3"/>
              <a:gd name="T72" fmla="*/ 4 w 5"/>
              <a:gd name="T73" fmla="*/ 0 h 3"/>
              <a:gd name="T74" fmla="*/ 4 w 5"/>
              <a:gd name="T75" fmla="*/ 0 h 3"/>
              <a:gd name="T76" fmla="*/ 5 w 5"/>
              <a:gd name="T77" fmla="*/ 0 h 3"/>
              <a:gd name="T78" fmla="*/ 5 w 5"/>
              <a:gd name="T7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2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6" name="Freeform 1720">
            <a:extLst>
              <a:ext uri="{FF2B5EF4-FFF2-40B4-BE49-F238E27FC236}">
                <a16:creationId xmlns:a16="http://schemas.microsoft.com/office/drawing/2014/main" id="{ECEB4690-7069-4061-8A33-D96F341F50C1}"/>
              </a:ext>
            </a:extLst>
          </xdr:cNvPr>
          <xdr:cNvSpPr>
            <a:spLocks/>
          </xdr:cNvSpPr>
        </xdr:nvSpPr>
        <xdr:spPr bwMode="auto">
          <a:xfrm>
            <a:off x="882" y="98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  <a:gd name="T26" fmla="*/ 1 w 2"/>
              <a:gd name="T27" fmla="*/ 0 h 1"/>
              <a:gd name="T28" fmla="*/ 1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7" name="Freeform 1721">
            <a:extLst>
              <a:ext uri="{FF2B5EF4-FFF2-40B4-BE49-F238E27FC236}">
                <a16:creationId xmlns:a16="http://schemas.microsoft.com/office/drawing/2014/main" id="{F8256E51-D90D-4882-8930-E5E92D86B2D6}"/>
              </a:ext>
            </a:extLst>
          </xdr:cNvPr>
          <xdr:cNvSpPr>
            <a:spLocks/>
          </xdr:cNvSpPr>
        </xdr:nvSpPr>
        <xdr:spPr bwMode="auto">
          <a:xfrm>
            <a:off x="861" y="1029"/>
            <a:ext cx="48" cy="30"/>
          </a:xfrm>
          <a:custGeom>
            <a:avLst/>
            <a:gdLst>
              <a:gd name="T0" fmla="*/ 48 w 48"/>
              <a:gd name="T1" fmla="*/ 1 h 30"/>
              <a:gd name="T2" fmla="*/ 44 w 48"/>
              <a:gd name="T3" fmla="*/ 1 h 30"/>
              <a:gd name="T4" fmla="*/ 42 w 48"/>
              <a:gd name="T5" fmla="*/ 1 h 30"/>
              <a:gd name="T6" fmla="*/ 42 w 48"/>
              <a:gd name="T7" fmla="*/ 2 h 30"/>
              <a:gd name="T8" fmla="*/ 39 w 48"/>
              <a:gd name="T9" fmla="*/ 3 h 30"/>
              <a:gd name="T10" fmla="*/ 37 w 48"/>
              <a:gd name="T11" fmla="*/ 2 h 30"/>
              <a:gd name="T12" fmla="*/ 32 w 48"/>
              <a:gd name="T13" fmla="*/ 4 h 30"/>
              <a:gd name="T14" fmla="*/ 29 w 48"/>
              <a:gd name="T15" fmla="*/ 5 h 30"/>
              <a:gd name="T16" fmla="*/ 25 w 48"/>
              <a:gd name="T17" fmla="*/ 5 h 30"/>
              <a:gd name="T18" fmla="*/ 23 w 48"/>
              <a:gd name="T19" fmla="*/ 5 h 30"/>
              <a:gd name="T20" fmla="*/ 19 w 48"/>
              <a:gd name="T21" fmla="*/ 6 h 30"/>
              <a:gd name="T22" fmla="*/ 17 w 48"/>
              <a:gd name="T23" fmla="*/ 4 h 30"/>
              <a:gd name="T24" fmla="*/ 16 w 48"/>
              <a:gd name="T25" fmla="*/ 4 h 30"/>
              <a:gd name="T26" fmla="*/ 14 w 48"/>
              <a:gd name="T27" fmla="*/ 3 h 30"/>
              <a:gd name="T28" fmla="*/ 14 w 48"/>
              <a:gd name="T29" fmla="*/ 2 h 30"/>
              <a:gd name="T30" fmla="*/ 12 w 48"/>
              <a:gd name="T31" fmla="*/ 2 h 30"/>
              <a:gd name="T32" fmla="*/ 11 w 48"/>
              <a:gd name="T33" fmla="*/ 2 h 30"/>
              <a:gd name="T34" fmla="*/ 9 w 48"/>
              <a:gd name="T35" fmla="*/ 3 h 30"/>
              <a:gd name="T36" fmla="*/ 7 w 48"/>
              <a:gd name="T37" fmla="*/ 5 h 30"/>
              <a:gd name="T38" fmla="*/ 6 w 48"/>
              <a:gd name="T39" fmla="*/ 4 h 30"/>
              <a:gd name="T40" fmla="*/ 5 w 48"/>
              <a:gd name="T41" fmla="*/ 2 h 30"/>
              <a:gd name="T42" fmla="*/ 5 w 48"/>
              <a:gd name="T43" fmla="*/ 3 h 30"/>
              <a:gd name="T44" fmla="*/ 4 w 48"/>
              <a:gd name="T45" fmla="*/ 4 h 30"/>
              <a:gd name="T46" fmla="*/ 2 w 48"/>
              <a:gd name="T47" fmla="*/ 4 h 30"/>
              <a:gd name="T48" fmla="*/ 1 w 48"/>
              <a:gd name="T49" fmla="*/ 6 h 30"/>
              <a:gd name="T50" fmla="*/ 1 w 48"/>
              <a:gd name="T51" fmla="*/ 8 h 30"/>
              <a:gd name="T52" fmla="*/ 0 w 48"/>
              <a:gd name="T53" fmla="*/ 9 h 30"/>
              <a:gd name="T54" fmla="*/ 1 w 48"/>
              <a:gd name="T55" fmla="*/ 10 h 30"/>
              <a:gd name="T56" fmla="*/ 3 w 48"/>
              <a:gd name="T57" fmla="*/ 12 h 30"/>
              <a:gd name="T58" fmla="*/ 6 w 48"/>
              <a:gd name="T59" fmla="*/ 13 h 30"/>
              <a:gd name="T60" fmla="*/ 10 w 48"/>
              <a:gd name="T61" fmla="*/ 15 h 30"/>
              <a:gd name="T62" fmla="*/ 12 w 48"/>
              <a:gd name="T63" fmla="*/ 16 h 30"/>
              <a:gd name="T64" fmla="*/ 14 w 48"/>
              <a:gd name="T65" fmla="*/ 17 h 30"/>
              <a:gd name="T66" fmla="*/ 16 w 48"/>
              <a:gd name="T67" fmla="*/ 19 h 30"/>
              <a:gd name="T68" fmla="*/ 19 w 48"/>
              <a:gd name="T69" fmla="*/ 20 h 30"/>
              <a:gd name="T70" fmla="*/ 22 w 48"/>
              <a:gd name="T71" fmla="*/ 22 h 30"/>
              <a:gd name="T72" fmla="*/ 25 w 48"/>
              <a:gd name="T73" fmla="*/ 22 h 30"/>
              <a:gd name="T74" fmla="*/ 31 w 48"/>
              <a:gd name="T75" fmla="*/ 27 h 30"/>
              <a:gd name="T76" fmla="*/ 32 w 48"/>
              <a:gd name="T77" fmla="*/ 28 h 30"/>
              <a:gd name="T78" fmla="*/ 35 w 48"/>
              <a:gd name="T79" fmla="*/ 29 h 30"/>
              <a:gd name="T80" fmla="*/ 38 w 48"/>
              <a:gd name="T81" fmla="*/ 30 h 30"/>
              <a:gd name="T82" fmla="*/ 40 w 48"/>
              <a:gd name="T83" fmla="*/ 30 h 30"/>
              <a:gd name="T84" fmla="*/ 40 w 48"/>
              <a:gd name="T85" fmla="*/ 30 h 30"/>
              <a:gd name="T86" fmla="*/ 40 w 48"/>
              <a:gd name="T87" fmla="*/ 28 h 30"/>
              <a:gd name="T88" fmla="*/ 40 w 48"/>
              <a:gd name="T89" fmla="*/ 26 h 30"/>
              <a:gd name="T90" fmla="*/ 42 w 48"/>
              <a:gd name="T91" fmla="*/ 25 h 30"/>
              <a:gd name="T92" fmla="*/ 43 w 48"/>
              <a:gd name="T93" fmla="*/ 24 h 30"/>
              <a:gd name="T94" fmla="*/ 43 w 48"/>
              <a:gd name="T95" fmla="*/ 23 h 30"/>
              <a:gd name="T96" fmla="*/ 43 w 48"/>
              <a:gd name="T97" fmla="*/ 22 h 30"/>
              <a:gd name="T98" fmla="*/ 42 w 48"/>
              <a:gd name="T99" fmla="*/ 21 h 30"/>
              <a:gd name="T100" fmla="*/ 41 w 48"/>
              <a:gd name="T101" fmla="*/ 21 h 30"/>
              <a:gd name="T102" fmla="*/ 41 w 48"/>
              <a:gd name="T103" fmla="*/ 20 h 30"/>
              <a:gd name="T104" fmla="*/ 42 w 48"/>
              <a:gd name="T105" fmla="*/ 19 h 30"/>
              <a:gd name="T106" fmla="*/ 42 w 48"/>
              <a:gd name="T107" fmla="*/ 19 h 30"/>
              <a:gd name="T108" fmla="*/ 41 w 48"/>
              <a:gd name="T109" fmla="*/ 19 h 30"/>
              <a:gd name="T110" fmla="*/ 40 w 48"/>
              <a:gd name="T111" fmla="*/ 18 h 30"/>
              <a:gd name="T112" fmla="*/ 41 w 48"/>
              <a:gd name="T113" fmla="*/ 14 h 30"/>
              <a:gd name="T114" fmla="*/ 42 w 48"/>
              <a:gd name="T115" fmla="*/ 11 h 30"/>
              <a:gd name="T116" fmla="*/ 42 w 48"/>
              <a:gd name="T117" fmla="*/ 9 h 30"/>
              <a:gd name="T118" fmla="*/ 43 w 48"/>
              <a:gd name="T119" fmla="*/ 8 h 30"/>
              <a:gd name="T120" fmla="*/ 45 w 48"/>
              <a:gd name="T121" fmla="*/ 5 h 30"/>
              <a:gd name="T122" fmla="*/ 47 w 48"/>
              <a:gd name="T123" fmla="*/ 2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8" h="30">
                <a:moveTo>
                  <a:pt x="48" y="1"/>
                </a:moveTo>
                <a:lnTo>
                  <a:pt x="48" y="1"/>
                </a:lnTo>
                <a:lnTo>
                  <a:pt x="48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5" y="1"/>
                </a:lnTo>
                <a:lnTo>
                  <a:pt x="44" y="1"/>
                </a:lnTo>
                <a:lnTo>
                  <a:pt x="43" y="2"/>
                </a:lnTo>
                <a:lnTo>
                  <a:pt x="42" y="2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2" y="2"/>
                </a:lnTo>
                <a:lnTo>
                  <a:pt x="41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8" y="3"/>
                </a:lnTo>
                <a:lnTo>
                  <a:pt x="38" y="2"/>
                </a:lnTo>
                <a:lnTo>
                  <a:pt x="37" y="2"/>
                </a:lnTo>
                <a:lnTo>
                  <a:pt x="37" y="2"/>
                </a:lnTo>
                <a:lnTo>
                  <a:pt x="35" y="3"/>
                </a:lnTo>
                <a:lnTo>
                  <a:pt x="35" y="3"/>
                </a:lnTo>
                <a:lnTo>
                  <a:pt x="33" y="4"/>
                </a:lnTo>
                <a:lnTo>
                  <a:pt x="32" y="4"/>
                </a:lnTo>
                <a:lnTo>
                  <a:pt x="31" y="5"/>
                </a:lnTo>
                <a:lnTo>
                  <a:pt x="31" y="5"/>
                </a:lnTo>
                <a:lnTo>
                  <a:pt x="30" y="5"/>
                </a:lnTo>
                <a:lnTo>
                  <a:pt x="29" y="5"/>
                </a:lnTo>
                <a:lnTo>
                  <a:pt x="27" y="5"/>
                </a:lnTo>
                <a:lnTo>
                  <a:pt x="26" y="5"/>
                </a:lnTo>
                <a:lnTo>
                  <a:pt x="25" y="5"/>
                </a:lnTo>
                <a:lnTo>
                  <a:pt x="25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2" y="5"/>
                </a:lnTo>
                <a:lnTo>
                  <a:pt x="20" y="6"/>
                </a:lnTo>
                <a:lnTo>
                  <a:pt x="19" y="6"/>
                </a:lnTo>
                <a:lnTo>
                  <a:pt x="19" y="6"/>
                </a:lnTo>
                <a:lnTo>
                  <a:pt x="19" y="6"/>
                </a:lnTo>
                <a:lnTo>
                  <a:pt x="19" y="6"/>
                </a:lnTo>
                <a:lnTo>
                  <a:pt x="17" y="5"/>
                </a:lnTo>
                <a:lnTo>
                  <a:pt x="17" y="4"/>
                </a:lnTo>
                <a:lnTo>
                  <a:pt x="17" y="4"/>
                </a:lnTo>
                <a:lnTo>
                  <a:pt x="16" y="3"/>
                </a:lnTo>
                <a:lnTo>
                  <a:pt x="16" y="4"/>
                </a:lnTo>
                <a:lnTo>
                  <a:pt x="16" y="4"/>
                </a:lnTo>
                <a:lnTo>
                  <a:pt x="14" y="4"/>
                </a:lnTo>
                <a:lnTo>
                  <a:pt x="14" y="3"/>
                </a:lnTo>
                <a:lnTo>
                  <a:pt x="14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3" y="2"/>
                </a:lnTo>
                <a:lnTo>
                  <a:pt x="12" y="2"/>
                </a:lnTo>
                <a:lnTo>
                  <a:pt x="12" y="2"/>
                </a:lnTo>
                <a:lnTo>
                  <a:pt x="12" y="2"/>
                </a:lnTo>
                <a:lnTo>
                  <a:pt x="11" y="2"/>
                </a:lnTo>
                <a:lnTo>
                  <a:pt x="11" y="2"/>
                </a:lnTo>
                <a:lnTo>
                  <a:pt x="10" y="2"/>
                </a:lnTo>
                <a:lnTo>
                  <a:pt x="10" y="2"/>
                </a:lnTo>
                <a:lnTo>
                  <a:pt x="10" y="3"/>
                </a:lnTo>
                <a:lnTo>
                  <a:pt x="9" y="3"/>
                </a:lnTo>
                <a:lnTo>
                  <a:pt x="10" y="4"/>
                </a:lnTo>
                <a:lnTo>
                  <a:pt x="10" y="4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6" y="4"/>
                </a:lnTo>
                <a:lnTo>
                  <a:pt x="6" y="4"/>
                </a:lnTo>
                <a:lnTo>
                  <a:pt x="6" y="3"/>
                </a:lnTo>
                <a:lnTo>
                  <a:pt x="5" y="3"/>
                </a:lnTo>
                <a:lnTo>
                  <a:pt x="5" y="3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6"/>
                </a:lnTo>
                <a:lnTo>
                  <a:pt x="1" y="6"/>
                </a:lnTo>
                <a:lnTo>
                  <a:pt x="1" y="7"/>
                </a:lnTo>
                <a:lnTo>
                  <a:pt x="1" y="7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9"/>
                </a:lnTo>
                <a:lnTo>
                  <a:pt x="0" y="9"/>
                </a:lnTo>
                <a:lnTo>
                  <a:pt x="0" y="9"/>
                </a:lnTo>
                <a:lnTo>
                  <a:pt x="0" y="9"/>
                </a:lnTo>
                <a:lnTo>
                  <a:pt x="0" y="10"/>
                </a:lnTo>
                <a:lnTo>
                  <a:pt x="1" y="10"/>
                </a:lnTo>
                <a:lnTo>
                  <a:pt x="1" y="11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6" y="13"/>
                </a:lnTo>
                <a:lnTo>
                  <a:pt x="8" y="13"/>
                </a:lnTo>
                <a:lnTo>
                  <a:pt x="9" y="14"/>
                </a:lnTo>
                <a:lnTo>
                  <a:pt x="9" y="15"/>
                </a:lnTo>
                <a:lnTo>
                  <a:pt x="10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6"/>
                </a:lnTo>
                <a:lnTo>
                  <a:pt x="13" y="16"/>
                </a:lnTo>
                <a:lnTo>
                  <a:pt x="13" y="17"/>
                </a:lnTo>
                <a:lnTo>
                  <a:pt x="13" y="17"/>
                </a:lnTo>
                <a:lnTo>
                  <a:pt x="14" y="17"/>
                </a:lnTo>
                <a:lnTo>
                  <a:pt x="14" y="18"/>
                </a:lnTo>
                <a:lnTo>
                  <a:pt x="15" y="18"/>
                </a:lnTo>
                <a:lnTo>
                  <a:pt x="15" y="18"/>
                </a:lnTo>
                <a:lnTo>
                  <a:pt x="16" y="19"/>
                </a:lnTo>
                <a:lnTo>
                  <a:pt x="17" y="19"/>
                </a:lnTo>
                <a:lnTo>
                  <a:pt x="18" y="20"/>
                </a:lnTo>
                <a:lnTo>
                  <a:pt x="18" y="20"/>
                </a:lnTo>
                <a:lnTo>
                  <a:pt x="19" y="20"/>
                </a:lnTo>
                <a:lnTo>
                  <a:pt x="20" y="21"/>
                </a:lnTo>
                <a:lnTo>
                  <a:pt x="20" y="21"/>
                </a:lnTo>
                <a:lnTo>
                  <a:pt x="21" y="21"/>
                </a:lnTo>
                <a:lnTo>
                  <a:pt x="22" y="22"/>
                </a:lnTo>
                <a:lnTo>
                  <a:pt x="22" y="22"/>
                </a:lnTo>
                <a:lnTo>
                  <a:pt x="23" y="22"/>
                </a:lnTo>
                <a:lnTo>
                  <a:pt x="23" y="22"/>
                </a:lnTo>
                <a:lnTo>
                  <a:pt x="25" y="22"/>
                </a:lnTo>
                <a:lnTo>
                  <a:pt x="27" y="23"/>
                </a:lnTo>
                <a:lnTo>
                  <a:pt x="29" y="24"/>
                </a:lnTo>
                <a:lnTo>
                  <a:pt x="30" y="26"/>
                </a:lnTo>
                <a:lnTo>
                  <a:pt x="31" y="27"/>
                </a:lnTo>
                <a:lnTo>
                  <a:pt x="31" y="27"/>
                </a:lnTo>
                <a:lnTo>
                  <a:pt x="31" y="28"/>
                </a:lnTo>
                <a:lnTo>
                  <a:pt x="32" y="28"/>
                </a:lnTo>
                <a:lnTo>
                  <a:pt x="32" y="28"/>
                </a:lnTo>
                <a:lnTo>
                  <a:pt x="33" y="28"/>
                </a:lnTo>
                <a:lnTo>
                  <a:pt x="34" y="29"/>
                </a:lnTo>
                <a:lnTo>
                  <a:pt x="34" y="29"/>
                </a:lnTo>
                <a:lnTo>
                  <a:pt x="35" y="29"/>
                </a:lnTo>
                <a:lnTo>
                  <a:pt x="35" y="30"/>
                </a:lnTo>
                <a:lnTo>
                  <a:pt x="36" y="29"/>
                </a:lnTo>
                <a:lnTo>
                  <a:pt x="37" y="29"/>
                </a:lnTo>
                <a:lnTo>
                  <a:pt x="38" y="30"/>
                </a:lnTo>
                <a:lnTo>
                  <a:pt x="39" y="30"/>
                </a:lnTo>
                <a:lnTo>
                  <a:pt x="39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40" y="28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5"/>
                </a:lnTo>
                <a:lnTo>
                  <a:pt x="43" y="24"/>
                </a:lnTo>
                <a:lnTo>
                  <a:pt x="42" y="24"/>
                </a:lnTo>
                <a:lnTo>
                  <a:pt x="43" y="24"/>
                </a:lnTo>
                <a:lnTo>
                  <a:pt x="43" y="24"/>
                </a:lnTo>
                <a:lnTo>
                  <a:pt x="43" y="24"/>
                </a:lnTo>
                <a:lnTo>
                  <a:pt x="44" y="24"/>
                </a:lnTo>
                <a:lnTo>
                  <a:pt x="43" y="23"/>
                </a:lnTo>
                <a:lnTo>
                  <a:pt x="43" y="23"/>
                </a:lnTo>
                <a:lnTo>
                  <a:pt x="43" y="23"/>
                </a:lnTo>
                <a:lnTo>
                  <a:pt x="43" y="23"/>
                </a:lnTo>
                <a:lnTo>
                  <a:pt x="43" y="23"/>
                </a:lnTo>
                <a:lnTo>
                  <a:pt x="43" y="22"/>
                </a:lnTo>
                <a:lnTo>
                  <a:pt x="43" y="22"/>
                </a:lnTo>
                <a:lnTo>
                  <a:pt x="42" y="22"/>
                </a:lnTo>
                <a:lnTo>
                  <a:pt x="42" y="22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0"/>
                </a:lnTo>
                <a:lnTo>
                  <a:pt x="41" y="20"/>
                </a:lnTo>
                <a:lnTo>
                  <a:pt x="41" y="20"/>
                </a:lnTo>
                <a:lnTo>
                  <a:pt x="41" y="20"/>
                </a:lnTo>
                <a:lnTo>
                  <a:pt x="42" y="19"/>
                </a:lnTo>
                <a:lnTo>
                  <a:pt x="42" y="20"/>
                </a:lnTo>
                <a:lnTo>
                  <a:pt x="42" y="20"/>
                </a:lnTo>
                <a:lnTo>
                  <a:pt x="42" y="19"/>
                </a:lnTo>
                <a:lnTo>
                  <a:pt x="42" y="20"/>
                </a:lnTo>
                <a:lnTo>
                  <a:pt x="43" y="19"/>
                </a:lnTo>
                <a:lnTo>
                  <a:pt x="42" y="19"/>
                </a:lnTo>
                <a:lnTo>
                  <a:pt x="42" y="19"/>
                </a:lnTo>
                <a:lnTo>
                  <a:pt x="42" y="19"/>
                </a:lnTo>
                <a:lnTo>
                  <a:pt x="42" y="19"/>
                </a:lnTo>
                <a:lnTo>
                  <a:pt x="41" y="19"/>
                </a:lnTo>
                <a:lnTo>
                  <a:pt x="41" y="19"/>
                </a:lnTo>
                <a:lnTo>
                  <a:pt x="41" y="19"/>
                </a:lnTo>
                <a:lnTo>
                  <a:pt x="41" y="18"/>
                </a:lnTo>
                <a:lnTo>
                  <a:pt x="40" y="18"/>
                </a:lnTo>
                <a:lnTo>
                  <a:pt x="40" y="18"/>
                </a:lnTo>
                <a:lnTo>
                  <a:pt x="40" y="18"/>
                </a:lnTo>
                <a:lnTo>
                  <a:pt x="40" y="15"/>
                </a:lnTo>
                <a:lnTo>
                  <a:pt x="40" y="14"/>
                </a:lnTo>
                <a:lnTo>
                  <a:pt x="41" y="14"/>
                </a:lnTo>
                <a:lnTo>
                  <a:pt x="41" y="13"/>
                </a:lnTo>
                <a:lnTo>
                  <a:pt x="41" y="12"/>
                </a:lnTo>
                <a:lnTo>
                  <a:pt x="42" y="12"/>
                </a:lnTo>
                <a:lnTo>
                  <a:pt x="42" y="11"/>
                </a:lnTo>
                <a:lnTo>
                  <a:pt x="42" y="11"/>
                </a:lnTo>
                <a:lnTo>
                  <a:pt x="42" y="10"/>
                </a:lnTo>
                <a:lnTo>
                  <a:pt x="42" y="10"/>
                </a:lnTo>
                <a:lnTo>
                  <a:pt x="42" y="9"/>
                </a:lnTo>
                <a:lnTo>
                  <a:pt x="43" y="9"/>
                </a:lnTo>
                <a:lnTo>
                  <a:pt x="43" y="9"/>
                </a:lnTo>
                <a:lnTo>
                  <a:pt x="43" y="8"/>
                </a:lnTo>
                <a:lnTo>
                  <a:pt x="43" y="8"/>
                </a:lnTo>
                <a:lnTo>
                  <a:pt x="44" y="7"/>
                </a:lnTo>
                <a:lnTo>
                  <a:pt x="44" y="7"/>
                </a:lnTo>
                <a:lnTo>
                  <a:pt x="45" y="5"/>
                </a:lnTo>
                <a:lnTo>
                  <a:pt x="45" y="5"/>
                </a:lnTo>
                <a:lnTo>
                  <a:pt x="46" y="4"/>
                </a:lnTo>
                <a:lnTo>
                  <a:pt x="47" y="3"/>
                </a:lnTo>
                <a:lnTo>
                  <a:pt x="47" y="2"/>
                </a:lnTo>
                <a:lnTo>
                  <a:pt x="47" y="2"/>
                </a:lnTo>
                <a:lnTo>
                  <a:pt x="47" y="1"/>
                </a:lnTo>
                <a:lnTo>
                  <a:pt x="4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8" name="Freeform 1722">
            <a:extLst>
              <a:ext uri="{FF2B5EF4-FFF2-40B4-BE49-F238E27FC236}">
                <a16:creationId xmlns:a16="http://schemas.microsoft.com/office/drawing/2014/main" id="{CE991269-21F4-453A-BB2C-A9D94DAE847C}"/>
              </a:ext>
            </a:extLst>
          </xdr:cNvPr>
          <xdr:cNvSpPr>
            <a:spLocks/>
          </xdr:cNvSpPr>
        </xdr:nvSpPr>
        <xdr:spPr bwMode="auto">
          <a:xfrm>
            <a:off x="899" y="1027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59" name="Freeform 1723">
            <a:extLst>
              <a:ext uri="{FF2B5EF4-FFF2-40B4-BE49-F238E27FC236}">
                <a16:creationId xmlns:a16="http://schemas.microsoft.com/office/drawing/2014/main" id="{76855991-818B-4C4D-B4FF-ECE8E0490367}"/>
              </a:ext>
            </a:extLst>
          </xdr:cNvPr>
          <xdr:cNvSpPr>
            <a:spLocks/>
          </xdr:cNvSpPr>
        </xdr:nvSpPr>
        <xdr:spPr bwMode="auto">
          <a:xfrm>
            <a:off x="898" y="10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0" name="Freeform 1724">
            <a:extLst>
              <a:ext uri="{FF2B5EF4-FFF2-40B4-BE49-F238E27FC236}">
                <a16:creationId xmlns:a16="http://schemas.microsoft.com/office/drawing/2014/main" id="{0A2D3DC5-3198-4FC4-933A-0F7A0FC113EC}"/>
              </a:ext>
            </a:extLst>
          </xdr:cNvPr>
          <xdr:cNvSpPr>
            <a:spLocks/>
          </xdr:cNvSpPr>
        </xdr:nvSpPr>
        <xdr:spPr bwMode="auto">
          <a:xfrm>
            <a:off x="897" y="1024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1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1" name="Freeform 1725">
            <a:extLst>
              <a:ext uri="{FF2B5EF4-FFF2-40B4-BE49-F238E27FC236}">
                <a16:creationId xmlns:a16="http://schemas.microsoft.com/office/drawing/2014/main" id="{8EA6B102-BE64-4FA1-B71F-B8E634029D33}"/>
              </a:ext>
            </a:extLst>
          </xdr:cNvPr>
          <xdr:cNvSpPr>
            <a:spLocks/>
          </xdr:cNvSpPr>
        </xdr:nvSpPr>
        <xdr:spPr bwMode="auto">
          <a:xfrm>
            <a:off x="854" y="105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0 h 2"/>
              <a:gd name="T14" fmla="*/ 0 w 2"/>
              <a:gd name="T15" fmla="*/ 0 h 2"/>
              <a:gd name="T16" fmla="*/ 0 w 2"/>
              <a:gd name="T17" fmla="*/ 0 h 2"/>
              <a:gd name="T18" fmla="*/ 0 w 2"/>
              <a:gd name="T19" fmla="*/ 0 h 2"/>
              <a:gd name="T20" fmla="*/ 1 w 2"/>
              <a:gd name="T21" fmla="*/ 0 h 2"/>
              <a:gd name="T22" fmla="*/ 1 w 2"/>
              <a:gd name="T23" fmla="*/ 0 h 2"/>
              <a:gd name="T24" fmla="*/ 2 w 2"/>
              <a:gd name="T25" fmla="*/ 1 h 2"/>
              <a:gd name="T26" fmla="*/ 2 w 2"/>
              <a:gd name="T2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286" name="Group 1750">
          <a:extLst>
            <a:ext uri="{FF2B5EF4-FFF2-40B4-BE49-F238E27FC236}">
              <a16:creationId xmlns:a16="http://schemas.microsoft.com/office/drawing/2014/main" id="{A17F178D-FF7B-4F71-AAB4-0FB9519D8216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97" y="672"/>
          <a:chExt cx="105" cy="58"/>
        </a:xfrm>
      </xdr:grpSpPr>
      <xdr:sp macro="" textlink="">
        <xdr:nvSpPr>
          <xdr:cNvPr id="67263" name="Freeform 1727">
            <a:extLst>
              <a:ext uri="{FF2B5EF4-FFF2-40B4-BE49-F238E27FC236}">
                <a16:creationId xmlns:a16="http://schemas.microsoft.com/office/drawing/2014/main" id="{CF6C7632-A336-474C-96E1-7CA7EE2B645F}"/>
              </a:ext>
            </a:extLst>
          </xdr:cNvPr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7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4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5" y="12"/>
                </a:lnTo>
                <a:lnTo>
                  <a:pt x="25" y="12"/>
                </a:lnTo>
                <a:lnTo>
                  <a:pt x="25" y="11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2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7" y="14"/>
                </a:lnTo>
                <a:lnTo>
                  <a:pt x="16" y="15"/>
                </a:lnTo>
                <a:lnTo>
                  <a:pt x="16" y="15"/>
                </a:lnTo>
                <a:lnTo>
                  <a:pt x="17" y="16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6" y="19"/>
                </a:lnTo>
                <a:lnTo>
                  <a:pt x="16" y="19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8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1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5" y="17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20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1" y="26"/>
                </a:lnTo>
                <a:lnTo>
                  <a:pt x="1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7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8"/>
                </a:lnTo>
                <a:lnTo>
                  <a:pt x="6" y="49"/>
                </a:lnTo>
                <a:lnTo>
                  <a:pt x="6" y="49"/>
                </a:lnTo>
                <a:lnTo>
                  <a:pt x="7" y="48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19" y="53"/>
                </a:lnTo>
                <a:lnTo>
                  <a:pt x="20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5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28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6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8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6" y="29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4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1" y="19"/>
                </a:lnTo>
                <a:lnTo>
                  <a:pt x="32" y="19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3" y="18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9"/>
                </a:lnTo>
                <a:lnTo>
                  <a:pt x="36" y="6"/>
                </a:lnTo>
                <a:lnTo>
                  <a:pt x="36" y="6"/>
                </a:lnTo>
                <a:lnTo>
                  <a:pt x="37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0" y="48"/>
                </a:lnTo>
                <a:lnTo>
                  <a:pt x="31" y="48"/>
                </a:lnTo>
                <a:lnTo>
                  <a:pt x="31" y="48"/>
                </a:lnTo>
                <a:lnTo>
                  <a:pt x="30" y="46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7"/>
                </a:lnTo>
                <a:lnTo>
                  <a:pt x="28" y="46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7" y="45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6" y="40"/>
                </a:lnTo>
                <a:lnTo>
                  <a:pt x="36" y="40"/>
                </a:lnTo>
                <a:lnTo>
                  <a:pt x="35" y="40"/>
                </a:lnTo>
                <a:lnTo>
                  <a:pt x="35" y="40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5" y="41"/>
                </a:lnTo>
                <a:lnTo>
                  <a:pt x="35" y="42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6" y="41"/>
                </a:lnTo>
                <a:lnTo>
                  <a:pt x="38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7" y="40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1"/>
                </a:ln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5" y="39"/>
                </a:lnTo>
                <a:lnTo>
                  <a:pt x="65" y="39"/>
                </a:lnTo>
                <a:lnTo>
                  <a:pt x="64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1" y="42"/>
                </a:lnTo>
                <a:lnTo>
                  <a:pt x="64" y="43"/>
                </a:lnTo>
                <a:lnTo>
                  <a:pt x="64" y="43"/>
                </a:lnTo>
                <a:lnTo>
                  <a:pt x="64" y="44"/>
                </a:lnTo>
                <a:lnTo>
                  <a:pt x="64" y="44"/>
                </a:lnTo>
                <a:lnTo>
                  <a:pt x="65" y="45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lnTo>
                  <a:pt x="58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59" y="48"/>
                </a:lnTo>
                <a:lnTo>
                  <a:pt x="59" y="48"/>
                </a:lnTo>
                <a:lnTo>
                  <a:pt x="60" y="49"/>
                </a:lnTo>
                <a:lnTo>
                  <a:pt x="60" y="49"/>
                </a:lnTo>
                <a:lnTo>
                  <a:pt x="60" y="50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6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5" y="47"/>
                </a:lnTo>
                <a:lnTo>
                  <a:pt x="54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9" y="46"/>
                </a:lnTo>
                <a:lnTo>
                  <a:pt x="48" y="46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7" y="45"/>
                </a:lnTo>
                <a:lnTo>
                  <a:pt x="47" y="45"/>
                </a:lnTo>
                <a:lnTo>
                  <a:pt x="47" y="45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5" y="44"/>
                </a:lnTo>
                <a:lnTo>
                  <a:pt x="45" y="44"/>
                </a:lnTo>
                <a:lnTo>
                  <a:pt x="45" y="44"/>
                </a:lnTo>
                <a:lnTo>
                  <a:pt x="45" y="44"/>
                </a:lnTo>
                <a:lnTo>
                  <a:pt x="45" y="43"/>
                </a:lnTo>
                <a:lnTo>
                  <a:pt x="45" y="43"/>
                </a:lnTo>
                <a:lnTo>
                  <a:pt x="45" y="43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5" y="40"/>
                </a:lnTo>
                <a:lnTo>
                  <a:pt x="45" y="40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3" y="37"/>
                </a:lnTo>
                <a:lnTo>
                  <a:pt x="41" y="36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1" y="33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4" y="35"/>
                </a:lnTo>
                <a:lnTo>
                  <a:pt x="54" y="35"/>
                </a:lnTo>
                <a:lnTo>
                  <a:pt x="53" y="35"/>
                </a:lnTo>
                <a:lnTo>
                  <a:pt x="53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5" y="38"/>
                </a:lnTo>
                <a:lnTo>
                  <a:pt x="56" y="37"/>
                </a:lnTo>
                <a:lnTo>
                  <a:pt x="56" y="37"/>
                </a:lnTo>
                <a:lnTo>
                  <a:pt x="56" y="36"/>
                </a:lnTo>
                <a:lnTo>
                  <a:pt x="56" y="36"/>
                </a:lnTo>
                <a:lnTo>
                  <a:pt x="56" y="36"/>
                </a:lnTo>
                <a:lnTo>
                  <a:pt x="56" y="35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4"/>
                </a:lnTo>
                <a:lnTo>
                  <a:pt x="57" y="34"/>
                </a:lnTo>
                <a:lnTo>
                  <a:pt x="57" y="33"/>
                </a:lnTo>
                <a:lnTo>
                  <a:pt x="57" y="33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7"/>
                </a:lnTo>
                <a:lnTo>
                  <a:pt x="57" y="38"/>
                </a:lnTo>
                <a:lnTo>
                  <a:pt x="57" y="38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4"/>
                </a:lnTo>
                <a:lnTo>
                  <a:pt x="59" y="33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60" y="53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7" y="58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6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5" y="54"/>
                </a:lnTo>
                <a:lnTo>
                  <a:pt x="55" y="54"/>
                </a:lnTo>
                <a:lnTo>
                  <a:pt x="55" y="53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3" y="51"/>
                </a:lnTo>
                <a:lnTo>
                  <a:pt x="54" y="51"/>
                </a:lnTo>
                <a:lnTo>
                  <a:pt x="54" y="51"/>
                </a:lnTo>
                <a:lnTo>
                  <a:pt x="55" y="51"/>
                </a:lnTo>
                <a:lnTo>
                  <a:pt x="55" y="51"/>
                </a:lnTo>
                <a:lnTo>
                  <a:pt x="55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3" y="52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5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6" y="56"/>
                </a:lnTo>
                <a:lnTo>
                  <a:pt x="55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4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4" y="53"/>
                </a:lnTo>
                <a:lnTo>
                  <a:pt x="44" y="52"/>
                </a:lnTo>
                <a:lnTo>
                  <a:pt x="44" y="52"/>
                </a:lnTo>
                <a:lnTo>
                  <a:pt x="44" y="51"/>
                </a:lnTo>
                <a:lnTo>
                  <a:pt x="44" y="51"/>
                </a:lnTo>
                <a:lnTo>
                  <a:pt x="45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7" y="51"/>
                </a:lnTo>
                <a:lnTo>
                  <a:pt x="36" y="50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9"/>
                </a:lnTo>
                <a:lnTo>
                  <a:pt x="66" y="38"/>
                </a:lnTo>
                <a:lnTo>
                  <a:pt x="66" y="38"/>
                </a:lnTo>
                <a:lnTo>
                  <a:pt x="67" y="37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38" y="34"/>
                </a:lnTo>
                <a:lnTo>
                  <a:pt x="38" y="34"/>
                </a:lnTo>
                <a:lnTo>
                  <a:pt x="38" y="34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6" y="34"/>
                </a:lnTo>
                <a:lnTo>
                  <a:pt x="37" y="34"/>
                </a:lnTo>
                <a:lnTo>
                  <a:pt x="37" y="34"/>
                </a:lnTo>
                <a:lnTo>
                  <a:pt x="37" y="33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7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2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2"/>
                </a:lnTo>
                <a:lnTo>
                  <a:pt x="35" y="53"/>
                </a:lnTo>
                <a:lnTo>
                  <a:pt x="35" y="53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4" y="9"/>
                </a:lnTo>
                <a:lnTo>
                  <a:pt x="44" y="9"/>
                </a:lnTo>
                <a:lnTo>
                  <a:pt x="43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50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1"/>
                </a:lnTo>
                <a:lnTo>
                  <a:pt x="51" y="51"/>
                </a:lnTo>
                <a:lnTo>
                  <a:pt x="51" y="50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9"/>
                </a:lnTo>
                <a:lnTo>
                  <a:pt x="69" y="38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2" y="17"/>
                </a:lnTo>
                <a:lnTo>
                  <a:pt x="11" y="18"/>
                </a:lnTo>
                <a:lnTo>
                  <a:pt x="11" y="18"/>
                </a:lnTo>
                <a:lnTo>
                  <a:pt x="10" y="19"/>
                </a:lnTo>
                <a:lnTo>
                  <a:pt x="10" y="19"/>
                </a:lnTo>
                <a:lnTo>
                  <a:pt x="8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6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6" y="51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2" y="51"/>
                </a:lnTo>
                <a:lnTo>
                  <a:pt x="61" y="52"/>
                </a:lnTo>
                <a:lnTo>
                  <a:pt x="61" y="52"/>
                </a:lnTo>
                <a:lnTo>
                  <a:pt x="60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0" y="51"/>
                </a:lnTo>
                <a:lnTo>
                  <a:pt x="60" y="51"/>
                </a:lnTo>
                <a:lnTo>
                  <a:pt x="60" y="50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6" y="51"/>
                </a:lnTo>
                <a:lnTo>
                  <a:pt x="26" y="51"/>
                </a:lnTo>
                <a:lnTo>
                  <a:pt x="26" y="51"/>
                </a:lnTo>
                <a:lnTo>
                  <a:pt x="25" y="50"/>
                </a:lnTo>
                <a:lnTo>
                  <a:pt x="25" y="50"/>
                </a:lnTo>
                <a:lnTo>
                  <a:pt x="24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4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7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9" y="52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8"/>
                </a:lnTo>
                <a:lnTo>
                  <a:pt x="105" y="48"/>
                </a:lnTo>
                <a:lnTo>
                  <a:pt x="105" y="49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8"/>
                </a:lnTo>
                <a:lnTo>
                  <a:pt x="98" y="47"/>
                </a:lnTo>
                <a:lnTo>
                  <a:pt x="98" y="47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99" y="45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64" name="Freeform 1728">
            <a:extLst>
              <a:ext uri="{FF2B5EF4-FFF2-40B4-BE49-F238E27FC236}">
                <a16:creationId xmlns:a16="http://schemas.microsoft.com/office/drawing/2014/main" id="{12A6518F-85A2-4C09-8104-1389C9E6D960}"/>
              </a:ext>
            </a:extLst>
          </xdr:cNvPr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7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4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5" y="12"/>
                </a:lnTo>
                <a:lnTo>
                  <a:pt x="25" y="12"/>
                </a:lnTo>
                <a:lnTo>
                  <a:pt x="25" y="11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2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7" y="14"/>
                </a:lnTo>
                <a:lnTo>
                  <a:pt x="16" y="15"/>
                </a:lnTo>
                <a:lnTo>
                  <a:pt x="16" y="15"/>
                </a:lnTo>
                <a:lnTo>
                  <a:pt x="17" y="16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6" y="19"/>
                </a:lnTo>
                <a:lnTo>
                  <a:pt x="16" y="19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8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1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5" y="17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20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1" y="26"/>
                </a:lnTo>
                <a:lnTo>
                  <a:pt x="1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7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8"/>
                </a:lnTo>
                <a:lnTo>
                  <a:pt x="6" y="49"/>
                </a:lnTo>
                <a:lnTo>
                  <a:pt x="6" y="49"/>
                </a:lnTo>
                <a:lnTo>
                  <a:pt x="7" y="48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19" y="53"/>
                </a:lnTo>
                <a:lnTo>
                  <a:pt x="20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5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28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6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8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6" y="29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4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1" y="19"/>
                </a:lnTo>
                <a:lnTo>
                  <a:pt x="32" y="19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3" y="18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9"/>
                </a:lnTo>
                <a:lnTo>
                  <a:pt x="36" y="6"/>
                </a:lnTo>
                <a:lnTo>
                  <a:pt x="36" y="6"/>
                </a:lnTo>
                <a:lnTo>
                  <a:pt x="37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5" name="Freeform 1729">
            <a:extLst>
              <a:ext uri="{FF2B5EF4-FFF2-40B4-BE49-F238E27FC236}">
                <a16:creationId xmlns:a16="http://schemas.microsoft.com/office/drawing/2014/main" id="{F002DD66-57CB-44FC-9DED-354FF8BDCFE0}"/>
              </a:ext>
            </a:extLst>
          </xdr:cNvPr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7" y="9"/>
                </a:lnTo>
                <a:lnTo>
                  <a:pt x="7" y="9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11" y="1"/>
                </a:lnTo>
                <a:lnTo>
                  <a:pt x="12" y="2"/>
                </a:lnTo>
                <a:lnTo>
                  <a:pt x="12" y="2"/>
                </a:lnTo>
                <a:lnTo>
                  <a:pt x="11" y="2"/>
                </a:lnTo>
                <a:lnTo>
                  <a:pt x="11" y="2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2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6" name="Freeform 1730">
            <a:extLst>
              <a:ext uri="{FF2B5EF4-FFF2-40B4-BE49-F238E27FC236}">
                <a16:creationId xmlns:a16="http://schemas.microsoft.com/office/drawing/2014/main" id="{F66AACF3-EDC9-4437-B555-F46E6FCD7976}"/>
              </a:ext>
            </a:extLst>
          </xdr:cNvPr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4" y="9"/>
                </a:lnTo>
                <a:lnTo>
                  <a:pt x="24" y="9"/>
                </a:lnTo>
                <a:lnTo>
                  <a:pt x="23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2"/>
                </a:lnTo>
                <a:lnTo>
                  <a:pt x="23" y="13"/>
                </a:lnTo>
                <a:lnTo>
                  <a:pt x="23" y="13"/>
                </a:lnTo>
                <a:lnTo>
                  <a:pt x="23" y="14"/>
                </a:lnTo>
                <a:lnTo>
                  <a:pt x="23" y="14"/>
                </a:lnTo>
                <a:lnTo>
                  <a:pt x="24" y="15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8" y="17"/>
                </a:lnTo>
                <a:lnTo>
                  <a:pt x="18" y="17"/>
                </a:lnTo>
                <a:lnTo>
                  <a:pt x="18" y="17"/>
                </a:lnTo>
                <a:lnTo>
                  <a:pt x="17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8" y="18"/>
                </a:lnTo>
                <a:lnTo>
                  <a:pt x="18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3" y="18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8" y="16"/>
                </a:lnTo>
                <a:lnTo>
                  <a:pt x="7" y="16"/>
                </a:lnTo>
                <a:lnTo>
                  <a:pt x="7" y="16"/>
                </a:lnTo>
                <a:lnTo>
                  <a:pt x="7" y="16"/>
                </a:lnTo>
                <a:lnTo>
                  <a:pt x="6" y="16"/>
                </a:lnTo>
                <a:lnTo>
                  <a:pt x="6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6" y="15"/>
                </a:lnTo>
                <a:lnTo>
                  <a:pt x="6" y="15"/>
                </a:lnTo>
                <a:lnTo>
                  <a:pt x="6" y="15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4" y="13"/>
                </a:lnTo>
                <a:lnTo>
                  <a:pt x="4" y="13"/>
                </a:lnTo>
                <a:lnTo>
                  <a:pt x="4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4" y="10"/>
                </a:lnTo>
                <a:lnTo>
                  <a:pt x="4" y="10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6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4" y="2"/>
                </a:lnTo>
                <a:lnTo>
                  <a:pt x="13" y="3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3" y="5"/>
                </a:lnTo>
                <a:lnTo>
                  <a:pt x="13" y="5"/>
                </a:lnTo>
                <a:lnTo>
                  <a:pt x="12" y="5"/>
                </a:lnTo>
                <a:lnTo>
                  <a:pt x="12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4" y="8"/>
                </a:lnTo>
                <a:lnTo>
                  <a:pt x="15" y="7"/>
                </a:lnTo>
                <a:lnTo>
                  <a:pt x="15" y="7"/>
                </a:lnTo>
                <a:lnTo>
                  <a:pt x="15" y="6"/>
                </a:lnTo>
                <a:lnTo>
                  <a:pt x="15" y="6"/>
                </a:lnTo>
                <a:lnTo>
                  <a:pt x="15" y="6"/>
                </a:lnTo>
                <a:lnTo>
                  <a:pt x="15" y="5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7"/>
                </a:lnTo>
                <a:lnTo>
                  <a:pt x="16" y="8"/>
                </a:lnTo>
                <a:lnTo>
                  <a:pt x="16" y="8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4"/>
                </a:lnTo>
                <a:lnTo>
                  <a:pt x="18" y="3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7" name="Freeform 1731">
            <a:extLst>
              <a:ext uri="{FF2B5EF4-FFF2-40B4-BE49-F238E27FC236}">
                <a16:creationId xmlns:a16="http://schemas.microsoft.com/office/drawing/2014/main" id="{91157C2A-8BFE-4F8C-85EA-0933154AE0CC}"/>
              </a:ext>
            </a:extLst>
          </xdr:cNvPr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8" name="Freeform 1732">
            <a:extLst>
              <a:ext uri="{FF2B5EF4-FFF2-40B4-BE49-F238E27FC236}">
                <a16:creationId xmlns:a16="http://schemas.microsoft.com/office/drawing/2014/main" id="{C2AA4198-AB6E-495F-976E-EFDE2E39109C}"/>
              </a:ext>
            </a:extLst>
          </xdr:cNvPr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0" y="1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3" y="5"/>
                </a:lnTo>
                <a:lnTo>
                  <a:pt x="12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69" name="Freeform 1733">
            <a:extLst>
              <a:ext uri="{FF2B5EF4-FFF2-40B4-BE49-F238E27FC236}">
                <a16:creationId xmlns:a16="http://schemas.microsoft.com/office/drawing/2014/main" id="{A5C79D77-461E-4FC1-9485-796D50F2603E}"/>
              </a:ext>
            </a:extLst>
          </xdr:cNvPr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0" name="Freeform 1734">
            <a:extLst>
              <a:ext uri="{FF2B5EF4-FFF2-40B4-BE49-F238E27FC236}">
                <a16:creationId xmlns:a16="http://schemas.microsoft.com/office/drawing/2014/main" id="{57FE1DD7-22E6-4100-B53A-031AF15D4AC5}"/>
              </a:ext>
            </a:extLst>
          </xdr:cNvPr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1" name="Freeform 1735">
            <a:extLst>
              <a:ext uri="{FF2B5EF4-FFF2-40B4-BE49-F238E27FC236}">
                <a16:creationId xmlns:a16="http://schemas.microsoft.com/office/drawing/2014/main" id="{215FB4DD-7DF3-4849-8396-C22388937751}"/>
              </a:ext>
            </a:extLst>
          </xdr:cNvPr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2" name="Freeform 1736">
            <a:extLst>
              <a:ext uri="{FF2B5EF4-FFF2-40B4-BE49-F238E27FC236}">
                <a16:creationId xmlns:a16="http://schemas.microsoft.com/office/drawing/2014/main" id="{2B6C009A-2F78-41E7-AC36-7BE8E2DF468F}"/>
              </a:ext>
            </a:extLst>
          </xdr:cNvPr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3" name="Freeform 1737">
            <a:extLst>
              <a:ext uri="{FF2B5EF4-FFF2-40B4-BE49-F238E27FC236}">
                <a16:creationId xmlns:a16="http://schemas.microsoft.com/office/drawing/2014/main" id="{5237B42E-1CD1-44F4-9137-F7887F2F27F2}"/>
              </a:ext>
            </a:extLst>
          </xdr:cNvPr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4" name="Freeform 1738">
            <a:extLst>
              <a:ext uri="{FF2B5EF4-FFF2-40B4-BE49-F238E27FC236}">
                <a16:creationId xmlns:a16="http://schemas.microsoft.com/office/drawing/2014/main" id="{4321CFDF-27F5-41ED-8A0D-0EF92CAAC0B3}"/>
              </a:ext>
            </a:extLst>
          </xdr:cNvPr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5" name="Freeform 1739">
            <a:extLst>
              <a:ext uri="{FF2B5EF4-FFF2-40B4-BE49-F238E27FC236}">
                <a16:creationId xmlns:a16="http://schemas.microsoft.com/office/drawing/2014/main" id="{6B65D305-4334-4A96-B271-7FD87B9EF584}"/>
              </a:ext>
            </a:extLst>
          </xdr:cNvPr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6" name="Freeform 1740">
            <a:extLst>
              <a:ext uri="{FF2B5EF4-FFF2-40B4-BE49-F238E27FC236}">
                <a16:creationId xmlns:a16="http://schemas.microsoft.com/office/drawing/2014/main" id="{021C4870-94B0-466C-BAB0-2D5C66479E95}"/>
              </a:ext>
            </a:extLst>
          </xdr:cNvPr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0 w 1"/>
              <a:gd name="T7" fmla="*/ 0 w 1"/>
              <a:gd name="T8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7" name="Freeform 1741">
            <a:extLst>
              <a:ext uri="{FF2B5EF4-FFF2-40B4-BE49-F238E27FC236}">
                <a16:creationId xmlns:a16="http://schemas.microsoft.com/office/drawing/2014/main" id="{27E1696C-859A-4704-8332-2C166BA8F8FD}"/>
              </a:ext>
            </a:extLst>
          </xdr:cNvPr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8" name="Freeform 1742">
            <a:extLst>
              <a:ext uri="{FF2B5EF4-FFF2-40B4-BE49-F238E27FC236}">
                <a16:creationId xmlns:a16="http://schemas.microsoft.com/office/drawing/2014/main" id="{3D1475C8-0205-4433-9EE3-1086DF157115}"/>
              </a:ext>
            </a:extLst>
          </xdr:cNvPr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79" name="Freeform 1743">
            <a:extLst>
              <a:ext uri="{FF2B5EF4-FFF2-40B4-BE49-F238E27FC236}">
                <a16:creationId xmlns:a16="http://schemas.microsoft.com/office/drawing/2014/main" id="{81FD8140-EE89-47F7-94BF-16306AE2E761}"/>
              </a:ext>
            </a:extLst>
          </xdr:cNvPr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0" name="Freeform 1744">
            <a:extLst>
              <a:ext uri="{FF2B5EF4-FFF2-40B4-BE49-F238E27FC236}">
                <a16:creationId xmlns:a16="http://schemas.microsoft.com/office/drawing/2014/main" id="{9D093332-BE5C-4D14-81E6-7DDF1AA199A5}"/>
              </a:ext>
            </a:extLst>
          </xdr:cNvPr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1 h 2"/>
              <a:gd name="T1" fmla="*/ 2 h 2"/>
              <a:gd name="T2" fmla="*/ 2 h 2"/>
              <a:gd name="T3" fmla="*/ 1 h 2"/>
              <a:gd name="T4" fmla="*/ 1 h 2"/>
              <a:gd name="T5" fmla="*/ 0 h 2"/>
              <a:gd name="T6" fmla="*/ 1 h 2"/>
              <a:gd name="T7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1" name="Freeform 1745">
            <a:extLst>
              <a:ext uri="{FF2B5EF4-FFF2-40B4-BE49-F238E27FC236}">
                <a16:creationId xmlns:a16="http://schemas.microsoft.com/office/drawing/2014/main" id="{029C060A-B072-4168-9DFD-111111DB72C0}"/>
              </a:ext>
            </a:extLst>
          </xdr:cNvPr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3" y="5"/>
                </a:lnTo>
                <a:lnTo>
                  <a:pt x="3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2" name="Freeform 1746">
            <a:extLst>
              <a:ext uri="{FF2B5EF4-FFF2-40B4-BE49-F238E27FC236}">
                <a16:creationId xmlns:a16="http://schemas.microsoft.com/office/drawing/2014/main" id="{A38A4E5F-AB48-45BE-A1A5-DDE23A4BD6ED}"/>
              </a:ext>
            </a:extLst>
          </xdr:cNvPr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3" name="Freeform 1747">
            <a:extLst>
              <a:ext uri="{FF2B5EF4-FFF2-40B4-BE49-F238E27FC236}">
                <a16:creationId xmlns:a16="http://schemas.microsoft.com/office/drawing/2014/main" id="{5764BFCB-EE36-4640-93A7-4D4517259209}"/>
              </a:ext>
            </a:extLst>
          </xdr:cNvPr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4" name="Freeform 1748">
            <a:extLst>
              <a:ext uri="{FF2B5EF4-FFF2-40B4-BE49-F238E27FC236}">
                <a16:creationId xmlns:a16="http://schemas.microsoft.com/office/drawing/2014/main" id="{25B3840E-5B32-41F3-93D9-D313BC7F59F5}"/>
              </a:ext>
            </a:extLst>
          </xdr:cNvPr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5" name="Freeform 1749">
            <a:extLst>
              <a:ext uri="{FF2B5EF4-FFF2-40B4-BE49-F238E27FC236}">
                <a16:creationId xmlns:a16="http://schemas.microsoft.com/office/drawing/2014/main" id="{545D6609-3672-4D07-82E9-51429BCF3711}"/>
              </a:ext>
            </a:extLst>
          </xdr:cNvPr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309" name="Group 1773">
          <a:extLst>
            <a:ext uri="{FF2B5EF4-FFF2-40B4-BE49-F238E27FC236}">
              <a16:creationId xmlns:a16="http://schemas.microsoft.com/office/drawing/2014/main" id="{9FCE3F53-FE03-460F-ACD1-D720DB9C54EC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4" y="721"/>
          <a:chExt cx="136" cy="143"/>
        </a:xfrm>
      </xdr:grpSpPr>
      <xdr:sp macro="" textlink="">
        <xdr:nvSpPr>
          <xdr:cNvPr id="67287" name="Freeform 1751">
            <a:extLst>
              <a:ext uri="{FF2B5EF4-FFF2-40B4-BE49-F238E27FC236}">
                <a16:creationId xmlns:a16="http://schemas.microsoft.com/office/drawing/2014/main" id="{F7C681C6-E50D-4A9E-8CED-C20E5F6C7D0D}"/>
              </a:ext>
            </a:extLst>
          </xdr:cNvPr>
          <xdr:cNvSpPr>
            <a:spLocks noEditPoints="1"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120 w 136"/>
              <a:gd name="T1" fmla="*/ 18 h 143"/>
              <a:gd name="T2" fmla="*/ 124 w 136"/>
              <a:gd name="T3" fmla="*/ 22 h 143"/>
              <a:gd name="T4" fmla="*/ 29 w 136"/>
              <a:gd name="T5" fmla="*/ 24 h 143"/>
              <a:gd name="T6" fmla="*/ 19 w 136"/>
              <a:gd name="T7" fmla="*/ 25 h 143"/>
              <a:gd name="T8" fmla="*/ 37 w 136"/>
              <a:gd name="T9" fmla="*/ 0 h 143"/>
              <a:gd name="T10" fmla="*/ 55 w 136"/>
              <a:gd name="T11" fmla="*/ 3 h 143"/>
              <a:gd name="T12" fmla="*/ 61 w 136"/>
              <a:gd name="T13" fmla="*/ 10 h 143"/>
              <a:gd name="T14" fmla="*/ 72 w 136"/>
              <a:gd name="T15" fmla="*/ 14 h 143"/>
              <a:gd name="T16" fmla="*/ 77 w 136"/>
              <a:gd name="T17" fmla="*/ 19 h 143"/>
              <a:gd name="T18" fmla="*/ 84 w 136"/>
              <a:gd name="T19" fmla="*/ 18 h 143"/>
              <a:gd name="T20" fmla="*/ 99 w 136"/>
              <a:gd name="T21" fmla="*/ 11 h 143"/>
              <a:gd name="T22" fmla="*/ 97 w 136"/>
              <a:gd name="T23" fmla="*/ 14 h 143"/>
              <a:gd name="T24" fmla="*/ 103 w 136"/>
              <a:gd name="T25" fmla="*/ 12 h 143"/>
              <a:gd name="T26" fmla="*/ 112 w 136"/>
              <a:gd name="T27" fmla="*/ 16 h 143"/>
              <a:gd name="T28" fmla="*/ 118 w 136"/>
              <a:gd name="T29" fmla="*/ 22 h 143"/>
              <a:gd name="T30" fmla="*/ 127 w 136"/>
              <a:gd name="T31" fmla="*/ 31 h 143"/>
              <a:gd name="T32" fmla="*/ 130 w 136"/>
              <a:gd name="T33" fmla="*/ 46 h 143"/>
              <a:gd name="T34" fmla="*/ 131 w 136"/>
              <a:gd name="T35" fmla="*/ 58 h 143"/>
              <a:gd name="T36" fmla="*/ 136 w 136"/>
              <a:gd name="T37" fmla="*/ 71 h 143"/>
              <a:gd name="T38" fmla="*/ 129 w 136"/>
              <a:gd name="T39" fmla="*/ 74 h 143"/>
              <a:gd name="T40" fmla="*/ 123 w 136"/>
              <a:gd name="T41" fmla="*/ 77 h 143"/>
              <a:gd name="T42" fmla="*/ 112 w 136"/>
              <a:gd name="T43" fmla="*/ 81 h 143"/>
              <a:gd name="T44" fmla="*/ 98 w 136"/>
              <a:gd name="T45" fmla="*/ 86 h 143"/>
              <a:gd name="T46" fmla="*/ 94 w 136"/>
              <a:gd name="T47" fmla="*/ 91 h 143"/>
              <a:gd name="T48" fmla="*/ 99 w 136"/>
              <a:gd name="T49" fmla="*/ 100 h 143"/>
              <a:gd name="T50" fmla="*/ 108 w 136"/>
              <a:gd name="T51" fmla="*/ 108 h 143"/>
              <a:gd name="T52" fmla="*/ 118 w 136"/>
              <a:gd name="T53" fmla="*/ 116 h 143"/>
              <a:gd name="T54" fmla="*/ 108 w 136"/>
              <a:gd name="T55" fmla="*/ 124 h 143"/>
              <a:gd name="T56" fmla="*/ 107 w 136"/>
              <a:gd name="T57" fmla="*/ 137 h 143"/>
              <a:gd name="T58" fmla="*/ 99 w 136"/>
              <a:gd name="T59" fmla="*/ 136 h 143"/>
              <a:gd name="T60" fmla="*/ 81 w 136"/>
              <a:gd name="T61" fmla="*/ 140 h 143"/>
              <a:gd name="T62" fmla="*/ 68 w 136"/>
              <a:gd name="T63" fmla="*/ 138 h 143"/>
              <a:gd name="T64" fmla="*/ 62 w 136"/>
              <a:gd name="T65" fmla="*/ 141 h 143"/>
              <a:gd name="T66" fmla="*/ 44 w 136"/>
              <a:gd name="T67" fmla="*/ 135 h 143"/>
              <a:gd name="T68" fmla="*/ 38 w 136"/>
              <a:gd name="T69" fmla="*/ 135 h 143"/>
              <a:gd name="T70" fmla="*/ 37 w 136"/>
              <a:gd name="T71" fmla="*/ 137 h 143"/>
              <a:gd name="T72" fmla="*/ 25 w 136"/>
              <a:gd name="T73" fmla="*/ 133 h 143"/>
              <a:gd name="T74" fmla="*/ 34 w 136"/>
              <a:gd name="T75" fmla="*/ 113 h 143"/>
              <a:gd name="T76" fmla="*/ 20 w 136"/>
              <a:gd name="T77" fmla="*/ 109 h 143"/>
              <a:gd name="T78" fmla="*/ 13 w 136"/>
              <a:gd name="T79" fmla="*/ 107 h 143"/>
              <a:gd name="T80" fmla="*/ 10 w 136"/>
              <a:gd name="T81" fmla="*/ 98 h 143"/>
              <a:gd name="T82" fmla="*/ 4 w 136"/>
              <a:gd name="T83" fmla="*/ 93 h 143"/>
              <a:gd name="T84" fmla="*/ 7 w 136"/>
              <a:gd name="T85" fmla="*/ 85 h 143"/>
              <a:gd name="T86" fmla="*/ 2 w 136"/>
              <a:gd name="T87" fmla="*/ 78 h 143"/>
              <a:gd name="T88" fmla="*/ 4 w 136"/>
              <a:gd name="T89" fmla="*/ 71 h 143"/>
              <a:gd name="T90" fmla="*/ 2 w 136"/>
              <a:gd name="T91" fmla="*/ 60 h 143"/>
              <a:gd name="T92" fmla="*/ 12 w 136"/>
              <a:gd name="T93" fmla="*/ 55 h 143"/>
              <a:gd name="T94" fmla="*/ 13 w 136"/>
              <a:gd name="T95" fmla="*/ 44 h 143"/>
              <a:gd name="T96" fmla="*/ 18 w 136"/>
              <a:gd name="T97" fmla="*/ 32 h 143"/>
              <a:gd name="T98" fmla="*/ 33 w 136"/>
              <a:gd name="T99" fmla="*/ 28 h 143"/>
              <a:gd name="T100" fmla="*/ 39 w 136"/>
              <a:gd name="T101" fmla="*/ 31 h 143"/>
              <a:gd name="T102" fmla="*/ 59 w 136"/>
              <a:gd name="T103" fmla="*/ 28 h 143"/>
              <a:gd name="T104" fmla="*/ 46 w 136"/>
              <a:gd name="T105" fmla="*/ 19 h 143"/>
              <a:gd name="T106" fmla="*/ 41 w 136"/>
              <a:gd name="T107" fmla="*/ 13 h 143"/>
              <a:gd name="T108" fmla="*/ 41 w 136"/>
              <a:gd name="T109" fmla="*/ 3 h 143"/>
              <a:gd name="T110" fmla="*/ 37 w 136"/>
              <a:gd name="T111" fmla="*/ 8 h 143"/>
              <a:gd name="T112" fmla="*/ 41 w 136"/>
              <a:gd name="T113" fmla="*/ 10 h 143"/>
              <a:gd name="T114" fmla="*/ 82 w 136"/>
              <a:gd name="T115" fmla="*/ 20 h 143"/>
              <a:gd name="T116" fmla="*/ 110 w 136"/>
              <a:gd name="T117" fmla="*/ 12 h 143"/>
              <a:gd name="T118" fmla="*/ 112 w 136"/>
              <a:gd name="T119" fmla="*/ 10 h 143"/>
              <a:gd name="T120" fmla="*/ 109 w 136"/>
              <a:gd name="T121" fmla="*/ 8 h 143"/>
              <a:gd name="T122" fmla="*/ 116 w 136"/>
              <a:gd name="T123" fmla="*/ 13 h 143"/>
              <a:gd name="T124" fmla="*/ 109 w 136"/>
              <a:gd name="T125" fmla="*/ 14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36" h="143">
                <a:moveTo>
                  <a:pt x="124" y="22"/>
                </a:moveTo>
                <a:lnTo>
                  <a:pt x="124" y="22"/>
                </a:lnTo>
                <a:lnTo>
                  <a:pt x="124" y="21"/>
                </a:lnTo>
                <a:lnTo>
                  <a:pt x="124" y="21"/>
                </a:lnTo>
                <a:lnTo>
                  <a:pt x="124" y="21"/>
                </a:lnTo>
                <a:lnTo>
                  <a:pt x="124" y="21"/>
                </a:lnTo>
                <a:lnTo>
                  <a:pt x="124" y="20"/>
                </a:lnTo>
                <a:lnTo>
                  <a:pt x="123" y="20"/>
                </a:lnTo>
                <a:lnTo>
                  <a:pt x="121" y="18"/>
                </a:lnTo>
                <a:lnTo>
                  <a:pt x="119" y="17"/>
                </a:lnTo>
                <a:lnTo>
                  <a:pt x="118" y="17"/>
                </a:lnTo>
                <a:lnTo>
                  <a:pt x="118" y="16"/>
                </a:lnTo>
                <a:lnTo>
                  <a:pt x="117" y="16"/>
                </a:lnTo>
                <a:lnTo>
                  <a:pt x="117" y="17"/>
                </a:lnTo>
                <a:lnTo>
                  <a:pt x="118" y="17"/>
                </a:lnTo>
                <a:lnTo>
                  <a:pt x="118" y="17"/>
                </a:lnTo>
                <a:lnTo>
                  <a:pt x="118" y="17"/>
                </a:lnTo>
                <a:lnTo>
                  <a:pt x="118" y="18"/>
                </a:lnTo>
                <a:lnTo>
                  <a:pt x="117" y="19"/>
                </a:lnTo>
                <a:lnTo>
                  <a:pt x="117" y="19"/>
                </a:lnTo>
                <a:lnTo>
                  <a:pt x="118" y="19"/>
                </a:lnTo>
                <a:lnTo>
                  <a:pt x="118" y="19"/>
                </a:lnTo>
                <a:lnTo>
                  <a:pt x="119" y="18"/>
                </a:lnTo>
                <a:lnTo>
                  <a:pt x="119" y="19"/>
                </a:lnTo>
                <a:lnTo>
                  <a:pt x="119" y="19"/>
                </a:lnTo>
                <a:lnTo>
                  <a:pt x="119" y="19"/>
                </a:lnTo>
                <a:lnTo>
                  <a:pt x="119" y="19"/>
                </a:lnTo>
                <a:lnTo>
                  <a:pt x="119" y="19"/>
                </a:lnTo>
                <a:lnTo>
                  <a:pt x="119" y="19"/>
                </a:lnTo>
                <a:lnTo>
                  <a:pt x="120" y="19"/>
                </a:lnTo>
                <a:lnTo>
                  <a:pt x="120" y="18"/>
                </a:lnTo>
                <a:lnTo>
                  <a:pt x="120" y="18"/>
                </a:lnTo>
                <a:lnTo>
                  <a:pt x="120" y="18"/>
                </a:lnTo>
                <a:lnTo>
                  <a:pt x="121" y="19"/>
                </a:lnTo>
                <a:lnTo>
                  <a:pt x="121" y="19"/>
                </a:lnTo>
                <a:lnTo>
                  <a:pt x="121" y="19"/>
                </a:lnTo>
                <a:lnTo>
                  <a:pt x="122" y="19"/>
                </a:lnTo>
                <a:lnTo>
                  <a:pt x="122" y="20"/>
                </a:lnTo>
                <a:lnTo>
                  <a:pt x="121" y="20"/>
                </a:lnTo>
                <a:lnTo>
                  <a:pt x="122" y="20"/>
                </a:lnTo>
                <a:lnTo>
                  <a:pt x="121" y="20"/>
                </a:lnTo>
                <a:lnTo>
                  <a:pt x="121" y="20"/>
                </a:lnTo>
                <a:lnTo>
                  <a:pt x="120" y="20"/>
                </a:lnTo>
                <a:lnTo>
                  <a:pt x="120" y="20"/>
                </a:lnTo>
                <a:lnTo>
                  <a:pt x="120" y="20"/>
                </a:lnTo>
                <a:lnTo>
                  <a:pt x="120" y="20"/>
                </a:lnTo>
                <a:lnTo>
                  <a:pt x="120" y="20"/>
                </a:lnTo>
                <a:lnTo>
                  <a:pt x="119" y="20"/>
                </a:lnTo>
                <a:lnTo>
                  <a:pt x="119" y="20"/>
                </a:lnTo>
                <a:lnTo>
                  <a:pt x="120" y="20"/>
                </a:lnTo>
                <a:lnTo>
                  <a:pt x="120" y="21"/>
                </a:lnTo>
                <a:lnTo>
                  <a:pt x="120" y="21"/>
                </a:lnTo>
                <a:lnTo>
                  <a:pt x="118" y="22"/>
                </a:lnTo>
                <a:lnTo>
                  <a:pt x="118" y="22"/>
                </a:lnTo>
                <a:lnTo>
                  <a:pt x="119" y="22"/>
                </a:lnTo>
                <a:lnTo>
                  <a:pt x="121" y="22"/>
                </a:lnTo>
                <a:lnTo>
                  <a:pt x="122" y="22"/>
                </a:lnTo>
                <a:lnTo>
                  <a:pt x="123" y="22"/>
                </a:lnTo>
                <a:lnTo>
                  <a:pt x="124" y="22"/>
                </a:lnTo>
                <a:lnTo>
                  <a:pt x="124" y="22"/>
                </a:lnTo>
                <a:lnTo>
                  <a:pt x="124" y="22"/>
                </a:lnTo>
                <a:lnTo>
                  <a:pt x="124" y="22"/>
                </a:lnTo>
                <a:close/>
                <a:moveTo>
                  <a:pt x="76" y="11"/>
                </a:moveTo>
                <a:lnTo>
                  <a:pt x="77" y="10"/>
                </a:lnTo>
                <a:lnTo>
                  <a:pt x="77" y="9"/>
                </a:lnTo>
                <a:lnTo>
                  <a:pt x="79" y="10"/>
                </a:lnTo>
                <a:lnTo>
                  <a:pt x="79" y="10"/>
                </a:lnTo>
                <a:lnTo>
                  <a:pt x="80" y="10"/>
                </a:lnTo>
                <a:lnTo>
                  <a:pt x="81" y="12"/>
                </a:lnTo>
                <a:lnTo>
                  <a:pt x="80" y="12"/>
                </a:lnTo>
                <a:lnTo>
                  <a:pt x="79" y="12"/>
                </a:lnTo>
                <a:lnTo>
                  <a:pt x="80" y="12"/>
                </a:lnTo>
                <a:lnTo>
                  <a:pt x="79" y="12"/>
                </a:lnTo>
                <a:lnTo>
                  <a:pt x="79" y="12"/>
                </a:lnTo>
                <a:lnTo>
                  <a:pt x="79" y="12"/>
                </a:lnTo>
                <a:lnTo>
                  <a:pt x="78" y="12"/>
                </a:lnTo>
                <a:lnTo>
                  <a:pt x="78" y="12"/>
                </a:lnTo>
                <a:lnTo>
                  <a:pt x="78" y="11"/>
                </a:lnTo>
                <a:lnTo>
                  <a:pt x="78" y="11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6" y="11"/>
                </a:lnTo>
                <a:lnTo>
                  <a:pt x="76" y="11"/>
                </a:lnTo>
                <a:close/>
                <a:moveTo>
                  <a:pt x="18" y="25"/>
                </a:moveTo>
                <a:lnTo>
                  <a:pt x="15" y="25"/>
                </a:lnTo>
                <a:lnTo>
                  <a:pt x="15" y="25"/>
                </a:lnTo>
                <a:lnTo>
                  <a:pt x="18" y="25"/>
                </a:lnTo>
                <a:lnTo>
                  <a:pt x="18" y="25"/>
                </a:lnTo>
                <a:close/>
                <a:moveTo>
                  <a:pt x="29" y="24"/>
                </a:moveTo>
                <a:lnTo>
                  <a:pt x="28" y="24"/>
                </a:lnTo>
                <a:lnTo>
                  <a:pt x="27" y="24"/>
                </a:lnTo>
                <a:lnTo>
                  <a:pt x="27" y="24"/>
                </a:lnTo>
                <a:lnTo>
                  <a:pt x="27" y="24"/>
                </a:lnTo>
                <a:lnTo>
                  <a:pt x="27" y="23"/>
                </a:lnTo>
                <a:lnTo>
                  <a:pt x="27" y="23"/>
                </a:lnTo>
                <a:lnTo>
                  <a:pt x="29" y="23"/>
                </a:lnTo>
                <a:lnTo>
                  <a:pt x="29" y="23"/>
                </a:lnTo>
                <a:lnTo>
                  <a:pt x="29" y="24"/>
                </a:lnTo>
                <a:close/>
                <a:moveTo>
                  <a:pt x="31" y="23"/>
                </a:moveTo>
                <a:lnTo>
                  <a:pt x="30" y="23"/>
                </a:lnTo>
                <a:lnTo>
                  <a:pt x="30" y="23"/>
                </a:lnTo>
                <a:lnTo>
                  <a:pt x="30" y="23"/>
                </a:lnTo>
                <a:lnTo>
                  <a:pt x="29" y="23"/>
                </a:lnTo>
                <a:lnTo>
                  <a:pt x="30" y="23"/>
                </a:lnTo>
                <a:lnTo>
                  <a:pt x="31" y="23"/>
                </a:lnTo>
                <a:lnTo>
                  <a:pt x="31" y="23"/>
                </a:lnTo>
                <a:close/>
                <a:moveTo>
                  <a:pt x="14" y="27"/>
                </a:move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3" y="26"/>
                </a:lnTo>
                <a:lnTo>
                  <a:pt x="14" y="27"/>
                </a:lnTo>
                <a:lnTo>
                  <a:pt x="14" y="27"/>
                </a:lnTo>
                <a:close/>
                <a:moveTo>
                  <a:pt x="22" y="24"/>
                </a:moveTo>
                <a:lnTo>
                  <a:pt x="19" y="25"/>
                </a:lnTo>
                <a:lnTo>
                  <a:pt x="19" y="25"/>
                </a:lnTo>
                <a:lnTo>
                  <a:pt x="20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close/>
                <a:moveTo>
                  <a:pt x="26" y="24"/>
                </a:move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4" y="24"/>
                </a:lnTo>
                <a:lnTo>
                  <a:pt x="26" y="24"/>
                </a:lnTo>
                <a:lnTo>
                  <a:pt x="26" y="24"/>
                </a:lnTo>
                <a:lnTo>
                  <a:pt x="26" y="24"/>
                </a:lnTo>
                <a:close/>
                <a:moveTo>
                  <a:pt x="15" y="26"/>
                </a:moveTo>
                <a:lnTo>
                  <a:pt x="15" y="26"/>
                </a:lnTo>
                <a:lnTo>
                  <a:pt x="15" y="26"/>
                </a:lnTo>
                <a:lnTo>
                  <a:pt x="15" y="26"/>
                </a:lnTo>
                <a:lnTo>
                  <a:pt x="15" y="26"/>
                </a:lnTo>
                <a:lnTo>
                  <a:pt x="16" y="26"/>
                </a:lnTo>
                <a:lnTo>
                  <a:pt x="15" y="26"/>
                </a:lnTo>
                <a:close/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0" y="4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3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59" y="5"/>
                </a:lnTo>
                <a:lnTo>
                  <a:pt x="59" y="5"/>
                </a:lnTo>
                <a:lnTo>
                  <a:pt x="59" y="5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0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8"/>
                </a:lnTo>
                <a:lnTo>
                  <a:pt x="62" y="9"/>
                </a:lnTo>
                <a:lnTo>
                  <a:pt x="62" y="9"/>
                </a:lnTo>
                <a:lnTo>
                  <a:pt x="61" y="10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59" y="11"/>
                </a:lnTo>
                <a:lnTo>
                  <a:pt x="60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4" y="12"/>
                </a:lnTo>
                <a:lnTo>
                  <a:pt x="64" y="12"/>
                </a:lnTo>
                <a:lnTo>
                  <a:pt x="64" y="12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2"/>
                </a:lnTo>
                <a:lnTo>
                  <a:pt x="77" y="12"/>
                </a:lnTo>
                <a:lnTo>
                  <a:pt x="78" y="12"/>
                </a:lnTo>
                <a:lnTo>
                  <a:pt x="78" y="12"/>
                </a:lnTo>
                <a:lnTo>
                  <a:pt x="78" y="12"/>
                </a:lnTo>
                <a:lnTo>
                  <a:pt x="78" y="12"/>
                </a:lnTo>
                <a:lnTo>
                  <a:pt x="77" y="13"/>
                </a:lnTo>
                <a:lnTo>
                  <a:pt x="77" y="13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8"/>
                </a:lnTo>
                <a:lnTo>
                  <a:pt x="73" y="19"/>
                </a:lnTo>
                <a:lnTo>
                  <a:pt x="73" y="19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1" y="20"/>
                </a:lnTo>
                <a:lnTo>
                  <a:pt x="81" y="20"/>
                </a:lnTo>
                <a:lnTo>
                  <a:pt x="82" y="21"/>
                </a:lnTo>
                <a:lnTo>
                  <a:pt x="82" y="21"/>
                </a:lnTo>
                <a:lnTo>
                  <a:pt x="83" y="21"/>
                </a:lnTo>
                <a:lnTo>
                  <a:pt x="83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6"/>
                </a:lnTo>
                <a:lnTo>
                  <a:pt x="92" y="17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2" y="17"/>
                </a:lnTo>
                <a:lnTo>
                  <a:pt x="93" y="16"/>
                </a:lnTo>
                <a:lnTo>
                  <a:pt x="93" y="16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3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0"/>
                </a:lnTo>
                <a:lnTo>
                  <a:pt x="99" y="11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4" y="12"/>
                </a:lnTo>
                <a:lnTo>
                  <a:pt x="103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2" y="11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99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7" y="14"/>
                </a:lnTo>
                <a:lnTo>
                  <a:pt x="97" y="14"/>
                </a:lnTo>
                <a:lnTo>
                  <a:pt x="98" y="14"/>
                </a:lnTo>
                <a:lnTo>
                  <a:pt x="98" y="14"/>
                </a:lnTo>
                <a:lnTo>
                  <a:pt x="98" y="13"/>
                </a:lnTo>
                <a:lnTo>
                  <a:pt x="98" y="13"/>
                </a:lnTo>
                <a:lnTo>
                  <a:pt x="99" y="13"/>
                </a:lnTo>
                <a:lnTo>
                  <a:pt x="99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2"/>
                </a:lnTo>
                <a:lnTo>
                  <a:pt x="100" y="13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2" y="12"/>
                </a:lnTo>
                <a:lnTo>
                  <a:pt x="102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09" y="15"/>
                </a:lnTo>
                <a:lnTo>
                  <a:pt x="110" y="15"/>
                </a:lnTo>
                <a:lnTo>
                  <a:pt x="110" y="15"/>
                </a:lnTo>
                <a:lnTo>
                  <a:pt x="111" y="16"/>
                </a:lnTo>
                <a:lnTo>
                  <a:pt x="111" y="16"/>
                </a:lnTo>
                <a:lnTo>
                  <a:pt x="111" y="16"/>
                </a:lnTo>
                <a:lnTo>
                  <a:pt x="111" y="16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8" y="18"/>
                </a:lnTo>
                <a:lnTo>
                  <a:pt x="117" y="19"/>
                </a:lnTo>
                <a:lnTo>
                  <a:pt x="117" y="19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19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9" y="21"/>
                </a:lnTo>
                <a:lnTo>
                  <a:pt x="118" y="22"/>
                </a:lnTo>
                <a:lnTo>
                  <a:pt x="118" y="22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4" y="24"/>
                </a:lnTo>
                <a:lnTo>
                  <a:pt x="125" y="24"/>
                </a:lnTo>
                <a:lnTo>
                  <a:pt x="125" y="24"/>
                </a:lnTo>
                <a:lnTo>
                  <a:pt x="125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8"/>
                </a:lnTo>
                <a:lnTo>
                  <a:pt x="126" y="29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1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4"/>
                </a:lnTo>
                <a:lnTo>
                  <a:pt x="127" y="34"/>
                </a:lnTo>
                <a:lnTo>
                  <a:pt x="127" y="35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5" y="37"/>
                </a:lnTo>
                <a:lnTo>
                  <a:pt x="125" y="37"/>
                </a:lnTo>
                <a:lnTo>
                  <a:pt x="124" y="38"/>
                </a:lnTo>
                <a:lnTo>
                  <a:pt x="124" y="38"/>
                </a:lnTo>
                <a:lnTo>
                  <a:pt x="123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39"/>
                </a:lnTo>
                <a:lnTo>
                  <a:pt x="123" y="39"/>
                </a:lnTo>
                <a:lnTo>
                  <a:pt x="123" y="40"/>
                </a:lnTo>
                <a:lnTo>
                  <a:pt x="123" y="40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6"/>
                </a:lnTo>
                <a:lnTo>
                  <a:pt x="130" y="46"/>
                </a:lnTo>
                <a:lnTo>
                  <a:pt x="130" y="47"/>
                </a:lnTo>
                <a:lnTo>
                  <a:pt x="130" y="47"/>
                </a:lnTo>
                <a:lnTo>
                  <a:pt x="129" y="48"/>
                </a:lnTo>
                <a:lnTo>
                  <a:pt x="129" y="48"/>
                </a:lnTo>
                <a:lnTo>
                  <a:pt x="129" y="49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3"/>
                </a:lnTo>
                <a:lnTo>
                  <a:pt x="131" y="54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5"/>
                </a:lnTo>
                <a:lnTo>
                  <a:pt x="132" y="55"/>
                </a:lnTo>
                <a:lnTo>
                  <a:pt x="132" y="55"/>
                </a:lnTo>
                <a:lnTo>
                  <a:pt x="132" y="56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7"/>
                </a:lnTo>
                <a:lnTo>
                  <a:pt x="135" y="68"/>
                </a:lnTo>
                <a:lnTo>
                  <a:pt x="135" y="68"/>
                </a:lnTo>
                <a:lnTo>
                  <a:pt x="135" y="68"/>
                </a:lnTo>
                <a:lnTo>
                  <a:pt x="136" y="69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1"/>
                </a:lnTo>
                <a:lnTo>
                  <a:pt x="136" y="71"/>
                </a:lnTo>
                <a:lnTo>
                  <a:pt x="136" y="72"/>
                </a:lnTo>
                <a:lnTo>
                  <a:pt x="136" y="72"/>
                </a:lnTo>
                <a:lnTo>
                  <a:pt x="136" y="72"/>
                </a:lnTo>
                <a:lnTo>
                  <a:pt x="135" y="73"/>
                </a:lnTo>
                <a:lnTo>
                  <a:pt x="135" y="73"/>
                </a:lnTo>
                <a:lnTo>
                  <a:pt x="135" y="73"/>
                </a:lnTo>
                <a:lnTo>
                  <a:pt x="135" y="73"/>
                </a:lnTo>
                <a:lnTo>
                  <a:pt x="135" y="74"/>
                </a:lnTo>
                <a:lnTo>
                  <a:pt x="135" y="74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2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9" y="74"/>
                </a:lnTo>
                <a:lnTo>
                  <a:pt x="129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5"/>
                </a:lnTo>
                <a:lnTo>
                  <a:pt x="125" y="75"/>
                </a:lnTo>
                <a:lnTo>
                  <a:pt x="126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7" y="76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4" y="77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2" y="78"/>
                </a:lnTo>
                <a:lnTo>
                  <a:pt x="121" y="78"/>
                </a:lnTo>
                <a:lnTo>
                  <a:pt x="121" y="78"/>
                </a:lnTo>
                <a:lnTo>
                  <a:pt x="121" y="78"/>
                </a:lnTo>
                <a:lnTo>
                  <a:pt x="121" y="78"/>
                </a:lnTo>
                <a:lnTo>
                  <a:pt x="120" y="78"/>
                </a:lnTo>
                <a:lnTo>
                  <a:pt x="120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79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79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0"/>
                </a:lnTo>
                <a:lnTo>
                  <a:pt x="114" y="80"/>
                </a:lnTo>
                <a:lnTo>
                  <a:pt x="114" y="81"/>
                </a:lnTo>
                <a:lnTo>
                  <a:pt x="114" y="81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2" y="81"/>
                </a:lnTo>
                <a:lnTo>
                  <a:pt x="112" y="81"/>
                </a:lnTo>
                <a:lnTo>
                  <a:pt x="111" y="82"/>
                </a:lnTo>
                <a:lnTo>
                  <a:pt x="111" y="82"/>
                </a:lnTo>
                <a:lnTo>
                  <a:pt x="110" y="82"/>
                </a:lnTo>
                <a:lnTo>
                  <a:pt x="110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7" y="84"/>
                </a:lnTo>
                <a:lnTo>
                  <a:pt x="107" y="84"/>
                </a:lnTo>
                <a:lnTo>
                  <a:pt x="106" y="84"/>
                </a:lnTo>
                <a:lnTo>
                  <a:pt x="106" y="84"/>
                </a:lnTo>
                <a:lnTo>
                  <a:pt x="106" y="85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3" y="85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7" y="87"/>
                </a:lnTo>
                <a:lnTo>
                  <a:pt x="97" y="87"/>
                </a:lnTo>
                <a:lnTo>
                  <a:pt x="96" y="88"/>
                </a:lnTo>
                <a:lnTo>
                  <a:pt x="96" y="88"/>
                </a:lnTo>
                <a:lnTo>
                  <a:pt x="96" y="89"/>
                </a:lnTo>
                <a:lnTo>
                  <a:pt x="96" y="89"/>
                </a:lnTo>
                <a:lnTo>
                  <a:pt x="96" y="89"/>
                </a:lnTo>
                <a:lnTo>
                  <a:pt x="96" y="90"/>
                </a:lnTo>
                <a:lnTo>
                  <a:pt x="96" y="90"/>
                </a:lnTo>
                <a:lnTo>
                  <a:pt x="95" y="89"/>
                </a:lnTo>
                <a:lnTo>
                  <a:pt x="95" y="89"/>
                </a:lnTo>
                <a:lnTo>
                  <a:pt x="95" y="88"/>
                </a:lnTo>
                <a:lnTo>
                  <a:pt x="95" y="88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3" y="88"/>
                </a:lnTo>
                <a:lnTo>
                  <a:pt x="93" y="88"/>
                </a:lnTo>
                <a:lnTo>
                  <a:pt x="92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5" y="92"/>
                </a:lnTo>
                <a:lnTo>
                  <a:pt x="96" y="92"/>
                </a:lnTo>
                <a:lnTo>
                  <a:pt x="96" y="92"/>
                </a:lnTo>
                <a:lnTo>
                  <a:pt x="96" y="92"/>
                </a:lnTo>
                <a:lnTo>
                  <a:pt x="97" y="93"/>
                </a:lnTo>
                <a:lnTo>
                  <a:pt x="97" y="93"/>
                </a:lnTo>
                <a:lnTo>
                  <a:pt x="97" y="93"/>
                </a:lnTo>
                <a:lnTo>
                  <a:pt x="98" y="93"/>
                </a:lnTo>
                <a:lnTo>
                  <a:pt x="98" y="93"/>
                </a:lnTo>
                <a:lnTo>
                  <a:pt x="98" y="93"/>
                </a:lnTo>
                <a:lnTo>
                  <a:pt x="98" y="94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7" y="98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99"/>
                </a:lnTo>
                <a:lnTo>
                  <a:pt x="99" y="99"/>
                </a:lnTo>
                <a:lnTo>
                  <a:pt x="99" y="100"/>
                </a:lnTo>
                <a:lnTo>
                  <a:pt x="99" y="100"/>
                </a:lnTo>
                <a:lnTo>
                  <a:pt x="99" y="100"/>
                </a:lnTo>
                <a:lnTo>
                  <a:pt x="100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2"/>
                </a:lnTo>
                <a:lnTo>
                  <a:pt x="101" y="103"/>
                </a:lnTo>
                <a:lnTo>
                  <a:pt x="101" y="103"/>
                </a:lnTo>
                <a:lnTo>
                  <a:pt x="101" y="103"/>
                </a:lnTo>
                <a:lnTo>
                  <a:pt x="102" y="104"/>
                </a:lnTo>
                <a:lnTo>
                  <a:pt x="102" y="104"/>
                </a:lnTo>
                <a:lnTo>
                  <a:pt x="102" y="104"/>
                </a:lnTo>
                <a:lnTo>
                  <a:pt x="103" y="105"/>
                </a:lnTo>
                <a:lnTo>
                  <a:pt x="103" y="105"/>
                </a:lnTo>
                <a:lnTo>
                  <a:pt x="103" y="105"/>
                </a:lnTo>
                <a:lnTo>
                  <a:pt x="104" y="105"/>
                </a:lnTo>
                <a:lnTo>
                  <a:pt x="104" y="105"/>
                </a:lnTo>
                <a:lnTo>
                  <a:pt x="104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6" y="106"/>
                </a:lnTo>
                <a:lnTo>
                  <a:pt x="106" y="106"/>
                </a:lnTo>
                <a:lnTo>
                  <a:pt x="107" y="107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8" y="108"/>
                </a:lnTo>
                <a:lnTo>
                  <a:pt x="108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4" y="112"/>
                </a:lnTo>
                <a:lnTo>
                  <a:pt x="115" y="112"/>
                </a:lnTo>
                <a:lnTo>
                  <a:pt x="115" y="112"/>
                </a:lnTo>
                <a:lnTo>
                  <a:pt x="115" y="112"/>
                </a:lnTo>
                <a:lnTo>
                  <a:pt x="116" y="113"/>
                </a:lnTo>
                <a:lnTo>
                  <a:pt x="116" y="113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5"/>
                </a:lnTo>
                <a:lnTo>
                  <a:pt x="118" y="115"/>
                </a:lnTo>
                <a:lnTo>
                  <a:pt x="118" y="116"/>
                </a:lnTo>
                <a:lnTo>
                  <a:pt x="118" y="116"/>
                </a:lnTo>
                <a:lnTo>
                  <a:pt x="118" y="116"/>
                </a:lnTo>
                <a:lnTo>
                  <a:pt x="118" y="117"/>
                </a:lnTo>
                <a:lnTo>
                  <a:pt x="118" y="117"/>
                </a:lnTo>
                <a:lnTo>
                  <a:pt x="118" y="117"/>
                </a:lnTo>
                <a:lnTo>
                  <a:pt x="118" y="118"/>
                </a:lnTo>
                <a:lnTo>
                  <a:pt x="118" y="118"/>
                </a:lnTo>
                <a:lnTo>
                  <a:pt x="118" y="119"/>
                </a:lnTo>
                <a:lnTo>
                  <a:pt x="118" y="119"/>
                </a:lnTo>
                <a:lnTo>
                  <a:pt x="118" y="119"/>
                </a:lnTo>
                <a:lnTo>
                  <a:pt x="117" y="119"/>
                </a:lnTo>
                <a:lnTo>
                  <a:pt x="117" y="119"/>
                </a:lnTo>
                <a:lnTo>
                  <a:pt x="117" y="120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4" y="119"/>
                </a:lnTo>
                <a:lnTo>
                  <a:pt x="114" y="119"/>
                </a:lnTo>
                <a:lnTo>
                  <a:pt x="114" y="119"/>
                </a:lnTo>
                <a:lnTo>
                  <a:pt x="113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2" y="123"/>
                </a:lnTo>
                <a:lnTo>
                  <a:pt x="110" y="124"/>
                </a:lnTo>
                <a:lnTo>
                  <a:pt x="110" y="124"/>
                </a:lnTo>
                <a:lnTo>
                  <a:pt x="108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3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5" y="131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6" y="132"/>
                </a:lnTo>
                <a:lnTo>
                  <a:pt x="105" y="134"/>
                </a:lnTo>
                <a:lnTo>
                  <a:pt x="105" y="134"/>
                </a:lnTo>
                <a:lnTo>
                  <a:pt x="105" y="135"/>
                </a:lnTo>
                <a:lnTo>
                  <a:pt x="105" y="135"/>
                </a:lnTo>
                <a:lnTo>
                  <a:pt x="106" y="135"/>
                </a:lnTo>
                <a:lnTo>
                  <a:pt x="106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7"/>
                </a:lnTo>
                <a:lnTo>
                  <a:pt x="107" y="137"/>
                </a:lnTo>
                <a:lnTo>
                  <a:pt x="107" y="138"/>
                </a:lnTo>
                <a:lnTo>
                  <a:pt x="107" y="138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6" y="139"/>
                </a:lnTo>
                <a:lnTo>
                  <a:pt x="106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4" y="138"/>
                </a:lnTo>
                <a:lnTo>
                  <a:pt x="104" y="138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3" y="137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3" y="136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100" y="136"/>
                </a:lnTo>
                <a:lnTo>
                  <a:pt x="99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4" y="137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6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1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1"/>
                </a:lnTo>
                <a:lnTo>
                  <a:pt x="76" y="140"/>
                </a:lnTo>
                <a:lnTo>
                  <a:pt x="76" y="140"/>
                </a:lnTo>
                <a:lnTo>
                  <a:pt x="75" y="139"/>
                </a:lnTo>
                <a:lnTo>
                  <a:pt x="75" y="139"/>
                </a:lnTo>
                <a:lnTo>
                  <a:pt x="74" y="139"/>
                </a:lnTo>
                <a:lnTo>
                  <a:pt x="74" y="139"/>
                </a:lnTo>
                <a:lnTo>
                  <a:pt x="75" y="138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3" y="138"/>
                </a:lnTo>
                <a:lnTo>
                  <a:pt x="73" y="138"/>
                </a:lnTo>
                <a:lnTo>
                  <a:pt x="72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70" y="138"/>
                </a:lnTo>
                <a:lnTo>
                  <a:pt x="70" y="138"/>
                </a:lnTo>
                <a:lnTo>
                  <a:pt x="69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8"/>
                </a:lnTo>
                <a:lnTo>
                  <a:pt x="68" y="138"/>
                </a:lnTo>
                <a:lnTo>
                  <a:pt x="68" y="139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4" y="143"/>
                </a:lnTo>
                <a:lnTo>
                  <a:pt x="64" y="143"/>
                </a:lnTo>
                <a:lnTo>
                  <a:pt x="64" y="143"/>
                </a:lnTo>
                <a:lnTo>
                  <a:pt x="65" y="142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5" y="141"/>
                </a:lnTo>
                <a:lnTo>
                  <a:pt x="64" y="141"/>
                </a:lnTo>
                <a:lnTo>
                  <a:pt x="64" y="141"/>
                </a:lnTo>
                <a:lnTo>
                  <a:pt x="63" y="141"/>
                </a:lnTo>
                <a:lnTo>
                  <a:pt x="63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9"/>
                </a:lnTo>
                <a:lnTo>
                  <a:pt x="61" y="138"/>
                </a:lnTo>
                <a:lnTo>
                  <a:pt x="61" y="138"/>
                </a:lnTo>
                <a:lnTo>
                  <a:pt x="61" y="138"/>
                </a:lnTo>
                <a:lnTo>
                  <a:pt x="60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8"/>
                </a:lnTo>
                <a:lnTo>
                  <a:pt x="59" y="137"/>
                </a:lnTo>
                <a:lnTo>
                  <a:pt x="59" y="137"/>
                </a:lnTo>
                <a:lnTo>
                  <a:pt x="58" y="137"/>
                </a:lnTo>
                <a:lnTo>
                  <a:pt x="58" y="137"/>
                </a:lnTo>
                <a:lnTo>
                  <a:pt x="57" y="138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7" y="135"/>
                </a:lnTo>
                <a:lnTo>
                  <a:pt x="45" y="136"/>
                </a:lnTo>
                <a:lnTo>
                  <a:pt x="45" y="136"/>
                </a:lnTo>
                <a:lnTo>
                  <a:pt x="45" y="136"/>
                </a:lnTo>
                <a:lnTo>
                  <a:pt x="44" y="135"/>
                </a:lnTo>
                <a:lnTo>
                  <a:pt x="44" y="135"/>
                </a:lnTo>
                <a:lnTo>
                  <a:pt x="45" y="135"/>
                </a:lnTo>
                <a:lnTo>
                  <a:pt x="45" y="135"/>
                </a:lnTo>
                <a:lnTo>
                  <a:pt x="44" y="135"/>
                </a:lnTo>
                <a:lnTo>
                  <a:pt x="44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3" y="134"/>
                </a:lnTo>
                <a:lnTo>
                  <a:pt x="42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4"/>
                </a:lnTo>
                <a:lnTo>
                  <a:pt x="41" y="134"/>
                </a:lnTo>
                <a:lnTo>
                  <a:pt x="41" y="134"/>
                </a:lnTo>
                <a:lnTo>
                  <a:pt x="41" y="133"/>
                </a:lnTo>
                <a:lnTo>
                  <a:pt x="41" y="133"/>
                </a:lnTo>
                <a:lnTo>
                  <a:pt x="40" y="133"/>
                </a:lnTo>
                <a:lnTo>
                  <a:pt x="40" y="133"/>
                </a:lnTo>
                <a:lnTo>
                  <a:pt x="40" y="134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5"/>
                </a:lnTo>
                <a:lnTo>
                  <a:pt x="38" y="135"/>
                </a:lnTo>
                <a:lnTo>
                  <a:pt x="38" y="136"/>
                </a:lnTo>
                <a:lnTo>
                  <a:pt x="38" y="136"/>
                </a:lnTo>
                <a:lnTo>
                  <a:pt x="39" y="136"/>
                </a:lnTo>
                <a:lnTo>
                  <a:pt x="39" y="136"/>
                </a:lnTo>
                <a:lnTo>
                  <a:pt x="40" y="136"/>
                </a:lnTo>
                <a:lnTo>
                  <a:pt x="40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7" y="137"/>
                </a:lnTo>
                <a:lnTo>
                  <a:pt x="37" y="137"/>
                </a:lnTo>
                <a:lnTo>
                  <a:pt x="36" y="137"/>
                </a:lnTo>
                <a:lnTo>
                  <a:pt x="36" y="137"/>
                </a:lnTo>
                <a:lnTo>
                  <a:pt x="35" y="137"/>
                </a:lnTo>
                <a:lnTo>
                  <a:pt x="35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7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4"/>
                </a:lnTo>
                <a:lnTo>
                  <a:pt x="25" y="134"/>
                </a:lnTo>
                <a:lnTo>
                  <a:pt x="25" y="133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5" y="131"/>
                </a:lnTo>
                <a:lnTo>
                  <a:pt x="26" y="130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5" y="128"/>
                </a:lnTo>
                <a:lnTo>
                  <a:pt x="26" y="127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5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6" y="110"/>
                </a:lnTo>
                <a:lnTo>
                  <a:pt x="25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9"/>
                </a:lnTo>
                <a:lnTo>
                  <a:pt x="24" y="108"/>
                </a:lnTo>
                <a:lnTo>
                  <a:pt x="24" y="108"/>
                </a:lnTo>
                <a:lnTo>
                  <a:pt x="23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1" y="109"/>
                </a:lnTo>
                <a:lnTo>
                  <a:pt x="21" y="109"/>
                </a:lnTo>
                <a:lnTo>
                  <a:pt x="20" y="109"/>
                </a:lnTo>
                <a:lnTo>
                  <a:pt x="20" y="109"/>
                </a:lnTo>
                <a:lnTo>
                  <a:pt x="19" y="109"/>
                </a:lnTo>
                <a:lnTo>
                  <a:pt x="19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8"/>
                </a:lnTo>
                <a:lnTo>
                  <a:pt x="18" y="109"/>
                </a:lnTo>
                <a:lnTo>
                  <a:pt x="18" y="109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7" y="108"/>
                </a:lnTo>
                <a:lnTo>
                  <a:pt x="17" y="108"/>
                </a:lnTo>
                <a:lnTo>
                  <a:pt x="16" y="107"/>
                </a:lnTo>
                <a:lnTo>
                  <a:pt x="16" y="107"/>
                </a:lnTo>
                <a:lnTo>
                  <a:pt x="15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7"/>
                </a:lnTo>
                <a:lnTo>
                  <a:pt x="13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1" y="105"/>
                </a:lnTo>
                <a:lnTo>
                  <a:pt x="10" y="105"/>
                </a:lnTo>
                <a:lnTo>
                  <a:pt x="10" y="105"/>
                </a:lnTo>
                <a:lnTo>
                  <a:pt x="11" y="105"/>
                </a:lnTo>
                <a:lnTo>
                  <a:pt x="11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4"/>
                </a:lnTo>
                <a:lnTo>
                  <a:pt x="10" y="104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9" y="103"/>
                </a:lnTo>
                <a:lnTo>
                  <a:pt x="8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9" y="98"/>
                </a:lnTo>
                <a:lnTo>
                  <a:pt x="10" y="97"/>
                </a:lnTo>
                <a:lnTo>
                  <a:pt x="10" y="97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9" y="96"/>
                </a:lnTo>
                <a:lnTo>
                  <a:pt x="8" y="96"/>
                </a:lnTo>
                <a:lnTo>
                  <a:pt x="8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6" y="95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4"/>
                </a:lnTo>
                <a:lnTo>
                  <a:pt x="5" y="93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1"/>
                </a:lnTo>
                <a:lnTo>
                  <a:pt x="4" y="91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5" y="89"/>
                </a:lnTo>
                <a:lnTo>
                  <a:pt x="5" y="89"/>
                </a:lnTo>
                <a:lnTo>
                  <a:pt x="4" y="89"/>
                </a:lnTo>
                <a:lnTo>
                  <a:pt x="4" y="89"/>
                </a:lnTo>
                <a:lnTo>
                  <a:pt x="5" y="88"/>
                </a:lnTo>
                <a:lnTo>
                  <a:pt x="5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7" y="87"/>
                </a:lnTo>
                <a:lnTo>
                  <a:pt x="8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7" y="84"/>
                </a:lnTo>
                <a:lnTo>
                  <a:pt x="7" y="84"/>
                </a:lnTo>
                <a:lnTo>
                  <a:pt x="6" y="84"/>
                </a:lnTo>
                <a:lnTo>
                  <a:pt x="6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4" y="83"/>
                </a:lnTo>
                <a:lnTo>
                  <a:pt x="4" y="83"/>
                </a:lnTo>
                <a:lnTo>
                  <a:pt x="5" y="82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lnTo>
                  <a:pt x="4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9"/>
                </a:lnTo>
                <a:lnTo>
                  <a:pt x="2" y="79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7"/>
                </a:lnTo>
                <a:lnTo>
                  <a:pt x="2" y="77"/>
                </a:lnTo>
                <a:lnTo>
                  <a:pt x="3" y="77"/>
                </a:lnTo>
                <a:lnTo>
                  <a:pt x="3" y="77"/>
                </a:lnTo>
                <a:lnTo>
                  <a:pt x="3" y="76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2" y="75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5"/>
                </a:lnTo>
                <a:lnTo>
                  <a:pt x="0" y="74"/>
                </a:lnTo>
                <a:lnTo>
                  <a:pt x="0" y="74"/>
                </a:lnTo>
                <a:lnTo>
                  <a:pt x="0" y="74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1" y="74"/>
                </a:lnTo>
                <a:lnTo>
                  <a:pt x="2" y="73"/>
                </a:lnTo>
                <a:lnTo>
                  <a:pt x="2" y="73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4" y="71"/>
                </a:lnTo>
                <a:lnTo>
                  <a:pt x="4" y="71"/>
                </a:lnTo>
                <a:lnTo>
                  <a:pt x="3" y="71"/>
                </a:lnTo>
                <a:lnTo>
                  <a:pt x="3" y="71"/>
                </a:lnTo>
                <a:lnTo>
                  <a:pt x="3" y="70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8"/>
                </a:lnTo>
                <a:lnTo>
                  <a:pt x="5" y="67"/>
                </a:lnTo>
                <a:lnTo>
                  <a:pt x="5" y="67"/>
                </a:lnTo>
                <a:lnTo>
                  <a:pt x="5" y="67"/>
                </a:lnTo>
                <a:lnTo>
                  <a:pt x="5" y="66"/>
                </a:lnTo>
                <a:lnTo>
                  <a:pt x="5" y="66"/>
                </a:lnTo>
                <a:lnTo>
                  <a:pt x="5" y="65"/>
                </a:lnTo>
                <a:lnTo>
                  <a:pt x="5" y="65"/>
                </a:lnTo>
                <a:lnTo>
                  <a:pt x="4" y="64"/>
                </a:lnTo>
                <a:lnTo>
                  <a:pt x="4" y="64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2"/>
                </a:lnTo>
                <a:lnTo>
                  <a:pt x="2" y="61"/>
                </a:lnTo>
                <a:lnTo>
                  <a:pt x="2" y="61"/>
                </a:lnTo>
                <a:lnTo>
                  <a:pt x="1" y="61"/>
                </a:lnTo>
                <a:lnTo>
                  <a:pt x="1" y="61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7"/>
                </a:lnTo>
                <a:lnTo>
                  <a:pt x="14" y="56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4"/>
                </a:lnTo>
                <a:lnTo>
                  <a:pt x="15" y="53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8" y="49"/>
                </a:lnTo>
                <a:lnTo>
                  <a:pt x="17" y="48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2" y="46"/>
                </a:lnTo>
                <a:lnTo>
                  <a:pt x="13" y="46"/>
                </a:lnTo>
                <a:lnTo>
                  <a:pt x="13" y="46"/>
                </a:lnTo>
                <a:lnTo>
                  <a:pt x="13" y="46"/>
                </a:lnTo>
                <a:lnTo>
                  <a:pt x="13" y="45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4"/>
                </a:lnTo>
                <a:lnTo>
                  <a:pt x="18" y="41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7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3"/>
                </a:lnTo>
                <a:lnTo>
                  <a:pt x="20" y="33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2" y="32"/>
                </a:lnTo>
                <a:lnTo>
                  <a:pt x="22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8" y="28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8" y="27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5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3" y="29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5" y="30"/>
                </a:lnTo>
                <a:lnTo>
                  <a:pt x="35" y="30"/>
                </a:lnTo>
                <a:lnTo>
                  <a:pt x="35" y="30"/>
                </a:lnTo>
                <a:lnTo>
                  <a:pt x="36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6" y="28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6" y="26"/>
                </a:lnTo>
                <a:lnTo>
                  <a:pt x="37" y="27"/>
                </a:lnTo>
                <a:lnTo>
                  <a:pt x="37" y="27"/>
                </a:lnTo>
                <a:lnTo>
                  <a:pt x="40" y="28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31"/>
                </a:lnTo>
                <a:lnTo>
                  <a:pt x="39" y="31"/>
                </a:lnTo>
                <a:lnTo>
                  <a:pt x="39" y="29"/>
                </a:lnTo>
                <a:lnTo>
                  <a:pt x="39" y="29"/>
                </a:lnTo>
                <a:lnTo>
                  <a:pt x="40" y="28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9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5" y="20"/>
                </a:lnTo>
                <a:lnTo>
                  <a:pt x="45" y="20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5" y="18"/>
                </a:lnTo>
                <a:lnTo>
                  <a:pt x="46" y="19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7" y="18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4" y="17"/>
                </a:lnTo>
                <a:lnTo>
                  <a:pt x="44" y="17"/>
                </a:lnTo>
                <a:lnTo>
                  <a:pt x="44" y="16"/>
                </a:lnTo>
                <a:lnTo>
                  <a:pt x="44" y="16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5" y="14"/>
                </a:lnTo>
                <a:lnTo>
                  <a:pt x="45" y="14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2" y="14"/>
                </a:lnTo>
                <a:lnTo>
                  <a:pt x="42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1" y="13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1" y="12"/>
                </a:lnTo>
                <a:lnTo>
                  <a:pt x="41" y="12"/>
                </a:lnTo>
                <a:lnTo>
                  <a:pt x="42" y="12"/>
                </a:lnTo>
                <a:lnTo>
                  <a:pt x="42" y="12"/>
                </a:lnTo>
                <a:lnTo>
                  <a:pt x="44" y="12"/>
                </a:lnTo>
                <a:lnTo>
                  <a:pt x="44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7" y="3"/>
                </a:lnTo>
                <a:lnTo>
                  <a:pt x="37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5"/>
                </a:lnTo>
                <a:lnTo>
                  <a:pt x="36" y="6"/>
                </a:lnTo>
                <a:lnTo>
                  <a:pt x="36" y="6"/>
                </a:lnTo>
                <a:lnTo>
                  <a:pt x="36" y="5"/>
                </a:lnTo>
                <a:close/>
                <a:moveTo>
                  <a:pt x="46" y="10"/>
                </a:moveTo>
                <a:lnTo>
                  <a:pt x="45" y="10"/>
                </a:lnTo>
                <a:lnTo>
                  <a:pt x="45" y="11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4" y="10"/>
                </a:lnTo>
                <a:lnTo>
                  <a:pt x="44" y="10"/>
                </a:lnTo>
                <a:lnTo>
                  <a:pt x="45" y="10"/>
                </a:lnTo>
                <a:lnTo>
                  <a:pt x="46" y="10"/>
                </a:lnTo>
                <a:lnTo>
                  <a:pt x="46" y="10"/>
                </a:lnTo>
                <a:lnTo>
                  <a:pt x="46" y="10"/>
                </a:lnTo>
                <a:close/>
                <a:moveTo>
                  <a:pt x="37" y="6"/>
                </a:moveTo>
                <a:lnTo>
                  <a:pt x="37" y="7"/>
                </a:lnTo>
                <a:lnTo>
                  <a:pt x="37" y="7"/>
                </a:lnTo>
                <a:lnTo>
                  <a:pt x="37" y="8"/>
                </a:lnTo>
                <a:lnTo>
                  <a:pt x="37" y="8"/>
                </a:lnTo>
                <a:lnTo>
                  <a:pt x="37" y="8"/>
                </a:lnTo>
                <a:lnTo>
                  <a:pt x="37" y="8"/>
                </a:lnTo>
                <a:lnTo>
                  <a:pt x="37" y="8"/>
                </a:lnTo>
                <a:lnTo>
                  <a:pt x="36" y="7"/>
                </a:lnTo>
                <a:lnTo>
                  <a:pt x="36" y="6"/>
                </a:lnTo>
                <a:lnTo>
                  <a:pt x="37" y="6"/>
                </a:lnTo>
                <a:lnTo>
                  <a:pt x="37" y="6"/>
                </a:lnTo>
                <a:lnTo>
                  <a:pt x="37" y="6"/>
                </a:lnTo>
                <a:close/>
                <a:moveTo>
                  <a:pt x="37" y="6"/>
                </a:moveTo>
                <a:lnTo>
                  <a:pt x="38" y="6"/>
                </a:lnTo>
                <a:lnTo>
                  <a:pt x="39" y="5"/>
                </a:lnTo>
                <a:lnTo>
                  <a:pt x="39" y="6"/>
                </a:lnTo>
                <a:lnTo>
                  <a:pt x="40" y="5"/>
                </a:lnTo>
                <a:lnTo>
                  <a:pt x="40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7" y="6"/>
                </a:lnTo>
                <a:lnTo>
                  <a:pt x="37" y="6"/>
                </a:lnTo>
                <a:close/>
                <a:moveTo>
                  <a:pt x="39" y="11"/>
                </a:moveTo>
                <a:lnTo>
                  <a:pt x="39" y="11"/>
                </a:lnTo>
                <a:lnTo>
                  <a:pt x="39" y="12"/>
                </a:lnTo>
                <a:lnTo>
                  <a:pt x="38" y="11"/>
                </a:lnTo>
                <a:lnTo>
                  <a:pt x="38" y="11"/>
                </a:lnTo>
                <a:lnTo>
                  <a:pt x="39" y="11"/>
                </a:lnTo>
                <a:lnTo>
                  <a:pt x="39" y="11"/>
                </a:lnTo>
                <a:close/>
                <a:moveTo>
                  <a:pt x="42" y="9"/>
                </a:moveTo>
                <a:lnTo>
                  <a:pt x="42" y="10"/>
                </a:lnTo>
                <a:lnTo>
                  <a:pt x="42" y="10"/>
                </a:lnTo>
                <a:lnTo>
                  <a:pt x="41" y="10"/>
                </a:lnTo>
                <a:lnTo>
                  <a:pt x="40" y="10"/>
                </a:lnTo>
                <a:lnTo>
                  <a:pt x="41" y="10"/>
                </a:lnTo>
                <a:lnTo>
                  <a:pt x="41" y="9"/>
                </a:lnTo>
                <a:lnTo>
                  <a:pt x="41" y="9"/>
                </a:lnTo>
                <a:lnTo>
                  <a:pt x="42" y="9"/>
                </a:lnTo>
                <a:lnTo>
                  <a:pt x="42" y="9"/>
                </a:lnTo>
                <a:close/>
                <a:moveTo>
                  <a:pt x="40" y="9"/>
                </a:moveTo>
                <a:lnTo>
                  <a:pt x="40" y="9"/>
                </a:lnTo>
                <a:lnTo>
                  <a:pt x="40" y="9"/>
                </a:lnTo>
                <a:lnTo>
                  <a:pt x="39" y="9"/>
                </a:lnTo>
                <a:lnTo>
                  <a:pt x="39" y="9"/>
                </a:lnTo>
                <a:lnTo>
                  <a:pt x="40" y="9"/>
                </a:lnTo>
                <a:close/>
                <a:moveTo>
                  <a:pt x="41" y="7"/>
                </a:moveTo>
                <a:lnTo>
                  <a:pt x="41" y="7"/>
                </a:lnTo>
                <a:lnTo>
                  <a:pt x="40" y="7"/>
                </a:lnTo>
                <a:lnTo>
                  <a:pt x="40" y="8"/>
                </a:lnTo>
                <a:lnTo>
                  <a:pt x="40" y="8"/>
                </a:lnTo>
                <a:lnTo>
                  <a:pt x="40" y="7"/>
                </a:lnTo>
                <a:lnTo>
                  <a:pt x="41" y="7"/>
                </a:lnTo>
                <a:lnTo>
                  <a:pt x="41" y="7"/>
                </a:lnTo>
                <a:lnTo>
                  <a:pt x="41" y="7"/>
                </a:lnTo>
                <a:close/>
                <a:moveTo>
                  <a:pt x="82" y="20"/>
                </a:moveTo>
                <a:lnTo>
                  <a:pt x="82" y="19"/>
                </a:lnTo>
                <a:lnTo>
                  <a:pt x="83" y="19"/>
                </a:lnTo>
                <a:lnTo>
                  <a:pt x="83" y="19"/>
                </a:lnTo>
                <a:lnTo>
                  <a:pt x="84" y="19"/>
                </a:lnTo>
                <a:lnTo>
                  <a:pt x="83" y="20"/>
                </a:lnTo>
                <a:lnTo>
                  <a:pt x="83" y="20"/>
                </a:lnTo>
                <a:lnTo>
                  <a:pt x="83" y="20"/>
                </a:lnTo>
                <a:lnTo>
                  <a:pt x="83" y="19"/>
                </a:lnTo>
                <a:lnTo>
                  <a:pt x="83" y="20"/>
                </a:lnTo>
                <a:lnTo>
                  <a:pt x="83" y="20"/>
                </a:lnTo>
                <a:lnTo>
                  <a:pt x="82" y="20"/>
                </a:lnTo>
                <a:close/>
                <a:moveTo>
                  <a:pt x="107" y="10"/>
                </a:moveTo>
                <a:lnTo>
                  <a:pt x="107" y="10"/>
                </a:lnTo>
                <a:lnTo>
                  <a:pt x="107" y="9"/>
                </a:lnTo>
                <a:lnTo>
                  <a:pt x="107" y="8"/>
                </a:lnTo>
                <a:lnTo>
                  <a:pt x="108" y="8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8" y="8"/>
                </a:lnTo>
                <a:lnTo>
                  <a:pt x="108" y="9"/>
                </a:lnTo>
                <a:lnTo>
                  <a:pt x="108" y="9"/>
                </a:lnTo>
                <a:lnTo>
                  <a:pt x="108" y="9"/>
                </a:lnTo>
                <a:lnTo>
                  <a:pt x="108" y="9"/>
                </a:lnTo>
                <a:lnTo>
                  <a:pt x="107" y="10"/>
                </a:lnTo>
                <a:lnTo>
                  <a:pt x="107" y="10"/>
                </a:lnTo>
                <a:lnTo>
                  <a:pt x="107" y="11"/>
                </a:lnTo>
                <a:lnTo>
                  <a:pt x="107" y="10"/>
                </a:lnTo>
                <a:close/>
                <a:moveTo>
                  <a:pt x="108" y="11"/>
                </a:moveTo>
                <a:lnTo>
                  <a:pt x="108" y="10"/>
                </a:lnTo>
                <a:lnTo>
                  <a:pt x="108" y="10"/>
                </a:lnTo>
                <a:lnTo>
                  <a:pt x="109" y="10"/>
                </a:lnTo>
                <a:lnTo>
                  <a:pt x="109" y="10"/>
                </a:lnTo>
                <a:lnTo>
                  <a:pt x="108" y="11"/>
                </a:lnTo>
                <a:lnTo>
                  <a:pt x="108" y="11"/>
                </a:lnTo>
                <a:close/>
                <a:moveTo>
                  <a:pt x="108" y="13"/>
                </a:moveTo>
                <a:lnTo>
                  <a:pt x="108" y="12"/>
                </a:lnTo>
                <a:lnTo>
                  <a:pt x="109" y="12"/>
                </a:lnTo>
                <a:lnTo>
                  <a:pt x="109" y="12"/>
                </a:lnTo>
                <a:lnTo>
                  <a:pt x="110" y="12"/>
                </a:lnTo>
                <a:lnTo>
                  <a:pt x="110" y="12"/>
                </a:lnTo>
                <a:lnTo>
                  <a:pt x="109" y="12"/>
                </a:lnTo>
                <a:lnTo>
                  <a:pt x="110" y="12"/>
                </a:lnTo>
                <a:lnTo>
                  <a:pt x="109" y="12"/>
                </a:lnTo>
                <a:lnTo>
                  <a:pt x="109" y="11"/>
                </a:lnTo>
                <a:lnTo>
                  <a:pt x="108" y="12"/>
                </a:lnTo>
                <a:lnTo>
                  <a:pt x="108" y="11"/>
                </a:lnTo>
                <a:lnTo>
                  <a:pt x="109" y="11"/>
                </a:lnTo>
                <a:lnTo>
                  <a:pt x="109" y="11"/>
                </a:lnTo>
                <a:lnTo>
                  <a:pt x="109" y="11"/>
                </a:lnTo>
                <a:lnTo>
                  <a:pt x="110" y="11"/>
                </a:lnTo>
                <a:lnTo>
                  <a:pt x="110" y="11"/>
                </a:lnTo>
                <a:lnTo>
                  <a:pt x="110" y="10"/>
                </a:lnTo>
                <a:lnTo>
                  <a:pt x="109" y="10"/>
                </a:lnTo>
                <a:lnTo>
                  <a:pt x="109" y="10"/>
                </a:lnTo>
                <a:lnTo>
                  <a:pt x="109" y="10"/>
                </a:lnTo>
                <a:lnTo>
                  <a:pt x="108" y="10"/>
                </a:lnTo>
                <a:lnTo>
                  <a:pt x="108" y="9"/>
                </a:lnTo>
                <a:lnTo>
                  <a:pt x="108" y="9"/>
                </a:lnTo>
                <a:lnTo>
                  <a:pt x="108" y="9"/>
                </a:lnTo>
                <a:lnTo>
                  <a:pt x="110" y="9"/>
                </a:lnTo>
                <a:lnTo>
                  <a:pt x="110" y="9"/>
                </a:lnTo>
                <a:lnTo>
                  <a:pt x="110" y="10"/>
                </a:lnTo>
                <a:lnTo>
                  <a:pt x="111" y="10"/>
                </a:lnTo>
                <a:lnTo>
                  <a:pt x="111" y="9"/>
                </a:lnTo>
                <a:lnTo>
                  <a:pt x="112" y="9"/>
                </a:lnTo>
                <a:lnTo>
                  <a:pt x="111" y="9"/>
                </a:lnTo>
                <a:lnTo>
                  <a:pt x="111" y="9"/>
                </a:lnTo>
                <a:lnTo>
                  <a:pt x="111" y="9"/>
                </a:lnTo>
                <a:lnTo>
                  <a:pt x="111" y="10"/>
                </a:lnTo>
                <a:lnTo>
                  <a:pt x="111" y="10"/>
                </a:lnTo>
                <a:lnTo>
                  <a:pt x="112" y="10"/>
                </a:lnTo>
                <a:lnTo>
                  <a:pt x="112" y="9"/>
                </a:lnTo>
                <a:lnTo>
                  <a:pt x="111" y="9"/>
                </a:lnTo>
                <a:lnTo>
                  <a:pt x="112" y="9"/>
                </a:lnTo>
                <a:lnTo>
                  <a:pt x="112" y="10"/>
                </a:lnTo>
                <a:lnTo>
                  <a:pt x="112" y="10"/>
                </a:lnTo>
                <a:lnTo>
                  <a:pt x="112" y="10"/>
                </a:lnTo>
                <a:lnTo>
                  <a:pt x="113" y="10"/>
                </a:lnTo>
                <a:lnTo>
                  <a:pt x="113" y="10"/>
                </a:lnTo>
                <a:lnTo>
                  <a:pt x="113" y="10"/>
                </a:lnTo>
                <a:lnTo>
                  <a:pt x="114" y="10"/>
                </a:lnTo>
                <a:lnTo>
                  <a:pt x="113" y="10"/>
                </a:lnTo>
                <a:lnTo>
                  <a:pt x="114" y="10"/>
                </a:lnTo>
                <a:lnTo>
                  <a:pt x="114" y="10"/>
                </a:lnTo>
                <a:lnTo>
                  <a:pt x="114" y="9"/>
                </a:lnTo>
                <a:lnTo>
                  <a:pt x="113" y="9"/>
                </a:lnTo>
                <a:lnTo>
                  <a:pt x="114" y="9"/>
                </a:lnTo>
                <a:lnTo>
                  <a:pt x="114" y="9"/>
                </a:lnTo>
                <a:lnTo>
                  <a:pt x="113" y="9"/>
                </a:lnTo>
                <a:lnTo>
                  <a:pt x="113" y="9"/>
                </a:lnTo>
                <a:lnTo>
                  <a:pt x="112" y="9"/>
                </a:lnTo>
                <a:lnTo>
                  <a:pt x="112" y="9"/>
                </a:lnTo>
                <a:lnTo>
                  <a:pt x="112" y="8"/>
                </a:lnTo>
                <a:lnTo>
                  <a:pt x="112" y="8"/>
                </a:lnTo>
                <a:lnTo>
                  <a:pt x="111" y="9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10" y="8"/>
                </a:lnTo>
                <a:lnTo>
                  <a:pt x="110" y="7"/>
                </a:lnTo>
                <a:lnTo>
                  <a:pt x="110" y="7"/>
                </a:lnTo>
                <a:lnTo>
                  <a:pt x="109" y="8"/>
                </a:lnTo>
                <a:lnTo>
                  <a:pt x="109" y="7"/>
                </a:lnTo>
                <a:lnTo>
                  <a:pt x="110" y="7"/>
                </a:lnTo>
                <a:lnTo>
                  <a:pt x="112" y="7"/>
                </a:lnTo>
                <a:lnTo>
                  <a:pt x="113" y="7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2" y="8"/>
                </a:lnTo>
                <a:lnTo>
                  <a:pt x="112" y="9"/>
                </a:lnTo>
                <a:lnTo>
                  <a:pt x="113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10"/>
                </a:lnTo>
                <a:lnTo>
                  <a:pt x="115" y="11"/>
                </a:lnTo>
                <a:lnTo>
                  <a:pt x="115" y="11"/>
                </a:lnTo>
                <a:lnTo>
                  <a:pt x="115" y="12"/>
                </a:lnTo>
                <a:lnTo>
                  <a:pt x="116" y="12"/>
                </a:lnTo>
                <a:lnTo>
                  <a:pt x="116" y="12"/>
                </a:lnTo>
                <a:lnTo>
                  <a:pt x="117" y="13"/>
                </a:lnTo>
                <a:lnTo>
                  <a:pt x="117" y="13"/>
                </a:lnTo>
                <a:lnTo>
                  <a:pt x="117" y="13"/>
                </a:lnTo>
                <a:lnTo>
                  <a:pt x="117" y="13"/>
                </a:lnTo>
                <a:lnTo>
                  <a:pt x="117" y="14"/>
                </a:lnTo>
                <a:lnTo>
                  <a:pt x="117" y="14"/>
                </a:lnTo>
                <a:lnTo>
                  <a:pt x="116" y="14"/>
                </a:lnTo>
                <a:lnTo>
                  <a:pt x="117" y="14"/>
                </a:lnTo>
                <a:lnTo>
                  <a:pt x="117" y="14"/>
                </a:lnTo>
                <a:lnTo>
                  <a:pt x="116" y="14"/>
                </a:lnTo>
                <a:lnTo>
                  <a:pt x="116" y="14"/>
                </a:lnTo>
                <a:lnTo>
                  <a:pt x="116" y="13"/>
                </a:lnTo>
                <a:lnTo>
                  <a:pt x="117" y="13"/>
                </a:lnTo>
                <a:lnTo>
                  <a:pt x="116" y="13"/>
                </a:lnTo>
                <a:lnTo>
                  <a:pt x="115" y="13"/>
                </a:lnTo>
                <a:lnTo>
                  <a:pt x="116" y="13"/>
                </a:lnTo>
                <a:lnTo>
                  <a:pt x="116" y="13"/>
                </a:lnTo>
                <a:lnTo>
                  <a:pt x="116" y="13"/>
                </a:lnTo>
                <a:lnTo>
                  <a:pt x="115" y="13"/>
                </a:lnTo>
                <a:lnTo>
                  <a:pt x="115" y="13"/>
                </a:lnTo>
                <a:lnTo>
                  <a:pt x="114" y="13"/>
                </a:lnTo>
                <a:lnTo>
                  <a:pt x="114" y="13"/>
                </a:lnTo>
                <a:lnTo>
                  <a:pt x="112" y="14"/>
                </a:lnTo>
                <a:lnTo>
                  <a:pt x="112" y="14"/>
                </a:lnTo>
                <a:lnTo>
                  <a:pt x="112" y="14"/>
                </a:lnTo>
                <a:lnTo>
                  <a:pt x="111" y="14"/>
                </a:lnTo>
                <a:lnTo>
                  <a:pt x="111" y="15"/>
                </a:lnTo>
                <a:lnTo>
                  <a:pt x="112" y="15"/>
                </a:lnTo>
                <a:lnTo>
                  <a:pt x="111" y="14"/>
                </a:lnTo>
                <a:lnTo>
                  <a:pt x="112" y="14"/>
                </a:lnTo>
                <a:lnTo>
                  <a:pt x="112" y="14"/>
                </a:lnTo>
                <a:lnTo>
                  <a:pt x="112" y="15"/>
                </a:lnTo>
                <a:lnTo>
                  <a:pt x="112" y="15"/>
                </a:lnTo>
                <a:lnTo>
                  <a:pt x="112" y="15"/>
                </a:lnTo>
                <a:lnTo>
                  <a:pt x="111" y="15"/>
                </a:lnTo>
                <a:lnTo>
                  <a:pt x="110" y="15"/>
                </a:lnTo>
                <a:lnTo>
                  <a:pt x="111" y="15"/>
                </a:lnTo>
                <a:lnTo>
                  <a:pt x="111" y="14"/>
                </a:lnTo>
                <a:lnTo>
                  <a:pt x="111" y="14"/>
                </a:lnTo>
                <a:lnTo>
                  <a:pt x="111" y="14"/>
                </a:lnTo>
                <a:lnTo>
                  <a:pt x="111" y="14"/>
                </a:lnTo>
                <a:lnTo>
                  <a:pt x="110" y="14"/>
                </a:lnTo>
                <a:lnTo>
                  <a:pt x="109" y="14"/>
                </a:lnTo>
                <a:lnTo>
                  <a:pt x="109" y="14"/>
                </a:lnTo>
                <a:lnTo>
                  <a:pt x="109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4"/>
                </a:lnTo>
                <a:lnTo>
                  <a:pt x="108" y="13"/>
                </a:lnTo>
                <a:lnTo>
                  <a:pt x="108" y="1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288" name="Freeform 1752">
            <a:extLst>
              <a:ext uri="{FF2B5EF4-FFF2-40B4-BE49-F238E27FC236}">
                <a16:creationId xmlns:a16="http://schemas.microsoft.com/office/drawing/2014/main" id="{A2084BEE-60E4-43E0-9475-9D18A85F091C}"/>
              </a:ext>
            </a:extLst>
          </xdr:cNvPr>
          <xdr:cNvSpPr>
            <a:spLocks/>
          </xdr:cNvSpPr>
        </xdr:nvSpPr>
        <xdr:spPr bwMode="auto">
          <a:xfrm>
            <a:off x="881" y="737"/>
            <a:ext cx="7" cy="6"/>
          </a:xfrm>
          <a:custGeom>
            <a:avLst/>
            <a:gdLst>
              <a:gd name="T0" fmla="*/ 7 w 7"/>
              <a:gd name="T1" fmla="*/ 6 h 6"/>
              <a:gd name="T2" fmla="*/ 7 w 7"/>
              <a:gd name="T3" fmla="*/ 6 h 6"/>
              <a:gd name="T4" fmla="*/ 7 w 7"/>
              <a:gd name="T5" fmla="*/ 5 h 6"/>
              <a:gd name="T6" fmla="*/ 7 w 7"/>
              <a:gd name="T7" fmla="*/ 5 h 6"/>
              <a:gd name="T8" fmla="*/ 7 w 7"/>
              <a:gd name="T9" fmla="*/ 5 h 6"/>
              <a:gd name="T10" fmla="*/ 7 w 7"/>
              <a:gd name="T11" fmla="*/ 5 h 6"/>
              <a:gd name="T12" fmla="*/ 7 w 7"/>
              <a:gd name="T13" fmla="*/ 4 h 6"/>
              <a:gd name="T14" fmla="*/ 6 w 7"/>
              <a:gd name="T15" fmla="*/ 4 h 6"/>
              <a:gd name="T16" fmla="*/ 4 w 7"/>
              <a:gd name="T17" fmla="*/ 2 h 6"/>
              <a:gd name="T18" fmla="*/ 2 w 7"/>
              <a:gd name="T19" fmla="*/ 1 h 6"/>
              <a:gd name="T20" fmla="*/ 1 w 7"/>
              <a:gd name="T21" fmla="*/ 1 h 6"/>
              <a:gd name="T22" fmla="*/ 1 w 7"/>
              <a:gd name="T23" fmla="*/ 0 h 6"/>
              <a:gd name="T24" fmla="*/ 0 w 7"/>
              <a:gd name="T25" fmla="*/ 0 h 6"/>
              <a:gd name="T26" fmla="*/ 0 w 7"/>
              <a:gd name="T27" fmla="*/ 1 h 6"/>
              <a:gd name="T28" fmla="*/ 1 w 7"/>
              <a:gd name="T29" fmla="*/ 1 h 6"/>
              <a:gd name="T30" fmla="*/ 1 w 7"/>
              <a:gd name="T31" fmla="*/ 1 h 6"/>
              <a:gd name="T32" fmla="*/ 1 w 7"/>
              <a:gd name="T33" fmla="*/ 1 h 6"/>
              <a:gd name="T34" fmla="*/ 1 w 7"/>
              <a:gd name="T35" fmla="*/ 2 h 6"/>
              <a:gd name="T36" fmla="*/ 0 w 7"/>
              <a:gd name="T37" fmla="*/ 3 h 6"/>
              <a:gd name="T38" fmla="*/ 0 w 7"/>
              <a:gd name="T39" fmla="*/ 3 h 6"/>
              <a:gd name="T40" fmla="*/ 1 w 7"/>
              <a:gd name="T41" fmla="*/ 3 h 6"/>
              <a:gd name="T42" fmla="*/ 1 w 7"/>
              <a:gd name="T43" fmla="*/ 3 h 6"/>
              <a:gd name="T44" fmla="*/ 2 w 7"/>
              <a:gd name="T45" fmla="*/ 2 h 6"/>
              <a:gd name="T46" fmla="*/ 2 w 7"/>
              <a:gd name="T47" fmla="*/ 3 h 6"/>
              <a:gd name="T48" fmla="*/ 2 w 7"/>
              <a:gd name="T49" fmla="*/ 3 h 6"/>
              <a:gd name="T50" fmla="*/ 2 w 7"/>
              <a:gd name="T51" fmla="*/ 3 h 6"/>
              <a:gd name="T52" fmla="*/ 2 w 7"/>
              <a:gd name="T53" fmla="*/ 3 h 6"/>
              <a:gd name="T54" fmla="*/ 2 w 7"/>
              <a:gd name="T55" fmla="*/ 3 h 6"/>
              <a:gd name="T56" fmla="*/ 2 w 7"/>
              <a:gd name="T57" fmla="*/ 3 h 6"/>
              <a:gd name="T58" fmla="*/ 3 w 7"/>
              <a:gd name="T59" fmla="*/ 3 h 6"/>
              <a:gd name="T60" fmla="*/ 3 w 7"/>
              <a:gd name="T61" fmla="*/ 2 h 6"/>
              <a:gd name="T62" fmla="*/ 3 w 7"/>
              <a:gd name="T63" fmla="*/ 2 h 6"/>
              <a:gd name="T64" fmla="*/ 3 w 7"/>
              <a:gd name="T65" fmla="*/ 2 h 6"/>
              <a:gd name="T66" fmla="*/ 4 w 7"/>
              <a:gd name="T67" fmla="*/ 3 h 6"/>
              <a:gd name="T68" fmla="*/ 4 w 7"/>
              <a:gd name="T69" fmla="*/ 3 h 6"/>
              <a:gd name="T70" fmla="*/ 4 w 7"/>
              <a:gd name="T71" fmla="*/ 3 h 6"/>
              <a:gd name="T72" fmla="*/ 5 w 7"/>
              <a:gd name="T73" fmla="*/ 3 h 6"/>
              <a:gd name="T74" fmla="*/ 5 w 7"/>
              <a:gd name="T75" fmla="*/ 4 h 6"/>
              <a:gd name="T76" fmla="*/ 4 w 7"/>
              <a:gd name="T77" fmla="*/ 4 h 6"/>
              <a:gd name="T78" fmla="*/ 5 w 7"/>
              <a:gd name="T79" fmla="*/ 4 h 6"/>
              <a:gd name="T80" fmla="*/ 4 w 7"/>
              <a:gd name="T81" fmla="*/ 4 h 6"/>
              <a:gd name="T82" fmla="*/ 4 w 7"/>
              <a:gd name="T83" fmla="*/ 4 h 6"/>
              <a:gd name="T84" fmla="*/ 3 w 7"/>
              <a:gd name="T85" fmla="*/ 4 h 6"/>
              <a:gd name="T86" fmla="*/ 3 w 7"/>
              <a:gd name="T87" fmla="*/ 4 h 6"/>
              <a:gd name="T88" fmla="*/ 3 w 7"/>
              <a:gd name="T89" fmla="*/ 4 h 6"/>
              <a:gd name="T90" fmla="*/ 3 w 7"/>
              <a:gd name="T91" fmla="*/ 4 h 6"/>
              <a:gd name="T92" fmla="*/ 3 w 7"/>
              <a:gd name="T93" fmla="*/ 4 h 6"/>
              <a:gd name="T94" fmla="*/ 2 w 7"/>
              <a:gd name="T95" fmla="*/ 4 h 6"/>
              <a:gd name="T96" fmla="*/ 2 w 7"/>
              <a:gd name="T97" fmla="*/ 4 h 6"/>
              <a:gd name="T98" fmla="*/ 3 w 7"/>
              <a:gd name="T99" fmla="*/ 4 h 6"/>
              <a:gd name="T100" fmla="*/ 3 w 7"/>
              <a:gd name="T101" fmla="*/ 5 h 6"/>
              <a:gd name="T102" fmla="*/ 3 w 7"/>
              <a:gd name="T103" fmla="*/ 5 h 6"/>
              <a:gd name="T104" fmla="*/ 1 w 7"/>
              <a:gd name="T105" fmla="*/ 6 h 6"/>
              <a:gd name="T106" fmla="*/ 1 w 7"/>
              <a:gd name="T107" fmla="*/ 6 h 6"/>
              <a:gd name="T108" fmla="*/ 2 w 7"/>
              <a:gd name="T109" fmla="*/ 6 h 6"/>
              <a:gd name="T110" fmla="*/ 4 w 7"/>
              <a:gd name="T111" fmla="*/ 6 h 6"/>
              <a:gd name="T112" fmla="*/ 5 w 7"/>
              <a:gd name="T113" fmla="*/ 6 h 6"/>
              <a:gd name="T114" fmla="*/ 6 w 7"/>
              <a:gd name="T115" fmla="*/ 6 h 6"/>
              <a:gd name="T116" fmla="*/ 7 w 7"/>
              <a:gd name="T117" fmla="*/ 6 h 6"/>
              <a:gd name="T118" fmla="*/ 7 w 7"/>
              <a:gd name="T119" fmla="*/ 6 h 6"/>
              <a:gd name="T120" fmla="*/ 7 w 7"/>
              <a:gd name="T121" fmla="*/ 6 h 6"/>
              <a:gd name="T122" fmla="*/ 7 w 7"/>
              <a:gd name="T123" fmla="*/ 6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7" h="6">
                <a:moveTo>
                  <a:pt x="7" y="6"/>
                </a:moveTo>
                <a:lnTo>
                  <a:pt x="7" y="6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6" y="4"/>
                </a:lnTo>
                <a:lnTo>
                  <a:pt x="4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5"/>
                </a:lnTo>
                <a:lnTo>
                  <a:pt x="3" y="5"/>
                </a:lnTo>
                <a:lnTo>
                  <a:pt x="1" y="6"/>
                </a:lnTo>
                <a:lnTo>
                  <a:pt x="1" y="6"/>
                </a:lnTo>
                <a:lnTo>
                  <a:pt x="2" y="6"/>
                </a:lnTo>
                <a:lnTo>
                  <a:pt x="4" y="6"/>
                </a:lnTo>
                <a:lnTo>
                  <a:pt x="5" y="6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89" name="Freeform 1753">
            <a:extLst>
              <a:ext uri="{FF2B5EF4-FFF2-40B4-BE49-F238E27FC236}">
                <a16:creationId xmlns:a16="http://schemas.microsoft.com/office/drawing/2014/main" id="{C2A19892-42AE-458F-9BCA-A7291D081CF4}"/>
              </a:ext>
            </a:extLst>
          </xdr:cNvPr>
          <xdr:cNvSpPr>
            <a:spLocks/>
          </xdr:cNvSpPr>
        </xdr:nvSpPr>
        <xdr:spPr bwMode="auto">
          <a:xfrm>
            <a:off x="840" y="730"/>
            <a:ext cx="5" cy="3"/>
          </a:xfrm>
          <a:custGeom>
            <a:avLst/>
            <a:gdLst>
              <a:gd name="T0" fmla="*/ 0 w 5"/>
              <a:gd name="T1" fmla="*/ 2 h 3"/>
              <a:gd name="T2" fmla="*/ 1 w 5"/>
              <a:gd name="T3" fmla="*/ 1 h 3"/>
              <a:gd name="T4" fmla="*/ 1 w 5"/>
              <a:gd name="T5" fmla="*/ 0 h 3"/>
              <a:gd name="T6" fmla="*/ 3 w 5"/>
              <a:gd name="T7" fmla="*/ 1 h 3"/>
              <a:gd name="T8" fmla="*/ 3 w 5"/>
              <a:gd name="T9" fmla="*/ 1 h 3"/>
              <a:gd name="T10" fmla="*/ 4 w 5"/>
              <a:gd name="T11" fmla="*/ 1 h 3"/>
              <a:gd name="T12" fmla="*/ 5 w 5"/>
              <a:gd name="T13" fmla="*/ 3 h 3"/>
              <a:gd name="T14" fmla="*/ 4 w 5"/>
              <a:gd name="T15" fmla="*/ 3 h 3"/>
              <a:gd name="T16" fmla="*/ 3 w 5"/>
              <a:gd name="T17" fmla="*/ 3 h 3"/>
              <a:gd name="T18" fmla="*/ 4 w 5"/>
              <a:gd name="T19" fmla="*/ 3 h 3"/>
              <a:gd name="T20" fmla="*/ 3 w 5"/>
              <a:gd name="T21" fmla="*/ 3 h 3"/>
              <a:gd name="T22" fmla="*/ 3 w 5"/>
              <a:gd name="T23" fmla="*/ 3 h 3"/>
              <a:gd name="T24" fmla="*/ 3 w 5"/>
              <a:gd name="T25" fmla="*/ 3 h 3"/>
              <a:gd name="T26" fmla="*/ 2 w 5"/>
              <a:gd name="T27" fmla="*/ 3 h 3"/>
              <a:gd name="T28" fmla="*/ 2 w 5"/>
              <a:gd name="T29" fmla="*/ 3 h 3"/>
              <a:gd name="T30" fmla="*/ 2 w 5"/>
              <a:gd name="T31" fmla="*/ 2 h 3"/>
              <a:gd name="T32" fmla="*/ 2 w 5"/>
              <a:gd name="T33" fmla="*/ 2 h 3"/>
              <a:gd name="T34" fmla="*/ 1 w 5"/>
              <a:gd name="T35" fmla="*/ 2 h 3"/>
              <a:gd name="T36" fmla="*/ 1 w 5"/>
              <a:gd name="T37" fmla="*/ 2 h 3"/>
              <a:gd name="T38" fmla="*/ 1 w 5"/>
              <a:gd name="T39" fmla="*/ 2 h 3"/>
              <a:gd name="T40" fmla="*/ 1 w 5"/>
              <a:gd name="T41" fmla="*/ 2 h 3"/>
              <a:gd name="T42" fmla="*/ 1 w 5"/>
              <a:gd name="T43" fmla="*/ 2 h 3"/>
              <a:gd name="T44" fmla="*/ 1 w 5"/>
              <a:gd name="T45" fmla="*/ 2 h 3"/>
              <a:gd name="T46" fmla="*/ 0 w 5"/>
              <a:gd name="T47" fmla="*/ 2 h 3"/>
              <a:gd name="T48" fmla="*/ 0 w 5"/>
              <a:gd name="T49" fmla="*/ 2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5" h="3">
                <a:moveTo>
                  <a:pt x="0" y="2"/>
                </a:move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0" name="Rectangle 1754">
            <a:extLst>
              <a:ext uri="{FF2B5EF4-FFF2-40B4-BE49-F238E27FC236}">
                <a16:creationId xmlns:a16="http://schemas.microsoft.com/office/drawing/2014/main" id="{D49EE41E-1D91-4D80-BAE0-9EB9C09E88DE}"/>
              </a:ext>
            </a:extLst>
          </xdr:cNvPr>
          <xdr:cNvSpPr>
            <a:spLocks noChangeArrowheads="1"/>
          </xdr:cNvSpPr>
        </xdr:nvSpPr>
        <xdr:spPr bwMode="auto">
          <a:xfrm>
            <a:off x="779" y="746"/>
            <a:ext cx="3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1" name="Freeform 1755">
            <a:extLst>
              <a:ext uri="{FF2B5EF4-FFF2-40B4-BE49-F238E27FC236}">
                <a16:creationId xmlns:a16="http://schemas.microsoft.com/office/drawing/2014/main" id="{65892B70-5149-4A80-B27F-AA640A5200DA}"/>
              </a:ext>
            </a:extLst>
          </xdr:cNvPr>
          <xdr:cNvSpPr>
            <a:spLocks/>
          </xdr:cNvSpPr>
        </xdr:nvSpPr>
        <xdr:spPr bwMode="auto">
          <a:xfrm>
            <a:off x="791" y="744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2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2" name="Freeform 1756">
            <a:extLst>
              <a:ext uri="{FF2B5EF4-FFF2-40B4-BE49-F238E27FC236}">
                <a16:creationId xmlns:a16="http://schemas.microsoft.com/office/drawing/2014/main" id="{DF7298EB-5247-4A39-BA4B-61ADAEA47D7D}"/>
              </a:ext>
            </a:extLst>
          </xdr:cNvPr>
          <xdr:cNvSpPr>
            <a:spLocks/>
          </xdr:cNvSpPr>
        </xdr:nvSpPr>
        <xdr:spPr bwMode="auto">
          <a:xfrm>
            <a:off x="793" y="744"/>
            <a:ext cx="2" cy="1"/>
          </a:xfrm>
          <a:custGeom>
            <a:avLst/>
            <a:gdLst>
              <a:gd name="T0" fmla="*/ 2 w 2"/>
              <a:gd name="T1" fmla="*/ 1 w 2"/>
              <a:gd name="T2" fmla="*/ 1 w 2"/>
              <a:gd name="T3" fmla="*/ 1 w 2"/>
              <a:gd name="T4" fmla="*/ 0 w 2"/>
              <a:gd name="T5" fmla="*/ 1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3" name="Freeform 1757">
            <a:extLst>
              <a:ext uri="{FF2B5EF4-FFF2-40B4-BE49-F238E27FC236}">
                <a16:creationId xmlns:a16="http://schemas.microsoft.com/office/drawing/2014/main" id="{D686FA04-E840-4EF4-8666-D4790ECE34B7}"/>
              </a:ext>
            </a:extLst>
          </xdr:cNvPr>
          <xdr:cNvSpPr>
            <a:spLocks/>
          </xdr:cNvSpPr>
        </xdr:nvSpPr>
        <xdr:spPr bwMode="auto">
          <a:xfrm>
            <a:off x="776" y="747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1 h 1"/>
              <a:gd name="T22" fmla="*/ 2 w 2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4" name="Freeform 1758">
            <a:extLst>
              <a:ext uri="{FF2B5EF4-FFF2-40B4-BE49-F238E27FC236}">
                <a16:creationId xmlns:a16="http://schemas.microsoft.com/office/drawing/2014/main" id="{AF7B9C36-5CB3-40DA-8895-04637BA98820}"/>
              </a:ext>
            </a:extLst>
          </xdr:cNvPr>
          <xdr:cNvSpPr>
            <a:spLocks/>
          </xdr:cNvSpPr>
        </xdr:nvSpPr>
        <xdr:spPr bwMode="auto">
          <a:xfrm>
            <a:off x="783" y="745"/>
            <a:ext cx="3" cy="1"/>
          </a:xfrm>
          <a:custGeom>
            <a:avLst/>
            <a:gdLst>
              <a:gd name="T0" fmla="*/ 3 w 3"/>
              <a:gd name="T1" fmla="*/ 0 h 1"/>
              <a:gd name="T2" fmla="*/ 0 w 3"/>
              <a:gd name="T3" fmla="*/ 1 h 1"/>
              <a:gd name="T4" fmla="*/ 0 w 3"/>
              <a:gd name="T5" fmla="*/ 1 h 1"/>
              <a:gd name="T6" fmla="*/ 1 w 3"/>
              <a:gd name="T7" fmla="*/ 0 h 1"/>
              <a:gd name="T8" fmla="*/ 3 w 3"/>
              <a:gd name="T9" fmla="*/ 0 h 1"/>
              <a:gd name="T10" fmla="*/ 3 w 3"/>
              <a:gd name="T11" fmla="*/ 0 h 1"/>
              <a:gd name="T12" fmla="*/ 3 w 3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5" name="Freeform 1759">
            <a:extLst>
              <a:ext uri="{FF2B5EF4-FFF2-40B4-BE49-F238E27FC236}">
                <a16:creationId xmlns:a16="http://schemas.microsoft.com/office/drawing/2014/main" id="{9760B467-B072-4909-B0E3-7DBD12ED0D51}"/>
              </a:ext>
            </a:extLst>
          </xdr:cNvPr>
          <xdr:cNvSpPr>
            <a:spLocks/>
          </xdr:cNvSpPr>
        </xdr:nvSpPr>
        <xdr:spPr bwMode="auto">
          <a:xfrm>
            <a:off x="788" y="745"/>
            <a:ext cx="2" cy="1"/>
          </a:xfrm>
          <a:custGeom>
            <a:avLst/>
            <a:gdLst>
              <a:gd name="T0" fmla="*/ 2 w 2"/>
              <a:gd name="T1" fmla="*/ 0 w 2"/>
              <a:gd name="T2" fmla="*/ 0 w 2"/>
              <a:gd name="T3" fmla="*/ 0 w 2"/>
              <a:gd name="T4" fmla="*/ 0 w 2"/>
              <a:gd name="T5" fmla="*/ 0 w 2"/>
              <a:gd name="T6" fmla="*/ 0 w 2"/>
              <a:gd name="T7" fmla="*/ 0 w 2"/>
              <a:gd name="T8" fmla="*/ 0 w 2"/>
              <a:gd name="T9" fmla="*/ 2 w 2"/>
              <a:gd name="T10" fmla="*/ 2 w 2"/>
              <a:gd name="T11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  <a:cxn ang="0">
                <a:pos x="T11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6" name="Freeform 1760">
            <a:extLst>
              <a:ext uri="{FF2B5EF4-FFF2-40B4-BE49-F238E27FC236}">
                <a16:creationId xmlns:a16="http://schemas.microsoft.com/office/drawing/2014/main" id="{3611393C-2041-4614-AAC0-AC5E81A6F0EF}"/>
              </a:ext>
            </a:extLst>
          </xdr:cNvPr>
          <xdr:cNvSpPr>
            <a:spLocks/>
          </xdr:cNvSpPr>
        </xdr:nvSpPr>
        <xdr:spPr bwMode="auto">
          <a:xfrm>
            <a:off x="779" y="747"/>
            <a:ext cx="1" cy="1"/>
          </a:xfrm>
          <a:custGeom>
            <a:avLst/>
            <a:gdLst>
              <a:gd name="T0" fmla="*/ 0 w 1"/>
              <a:gd name="T1" fmla="*/ 0 w 1"/>
              <a:gd name="T2" fmla="*/ 0 w 1"/>
              <a:gd name="T3" fmla="*/ 0 w 1"/>
              <a:gd name="T4" fmla="*/ 0 w 1"/>
              <a:gd name="T5" fmla="*/ 1 w 1"/>
              <a:gd name="T6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7" name="Freeform 1761">
            <a:extLst>
              <a:ext uri="{FF2B5EF4-FFF2-40B4-BE49-F238E27FC236}">
                <a16:creationId xmlns:a16="http://schemas.microsoft.com/office/drawing/2014/main" id="{6E9987B1-F683-4DDD-AFC7-FEBB7578754E}"/>
              </a:ext>
            </a:extLst>
          </xdr:cNvPr>
          <xdr:cNvSpPr>
            <a:spLocks/>
          </xdr:cNvSpPr>
        </xdr:nvSpPr>
        <xdr:spPr bwMode="auto">
          <a:xfrm>
            <a:off x="764" y="721"/>
            <a:ext cx="136" cy="143"/>
          </a:xfrm>
          <a:custGeom>
            <a:avLst/>
            <a:gdLst>
              <a:gd name="T0" fmla="*/ 50 w 136"/>
              <a:gd name="T1" fmla="*/ 4 h 143"/>
              <a:gd name="T2" fmla="*/ 60 w 136"/>
              <a:gd name="T3" fmla="*/ 5 h 143"/>
              <a:gd name="T4" fmla="*/ 60 w 136"/>
              <a:gd name="T5" fmla="*/ 11 h 143"/>
              <a:gd name="T6" fmla="*/ 72 w 136"/>
              <a:gd name="T7" fmla="*/ 14 h 143"/>
              <a:gd name="T8" fmla="*/ 73 w 136"/>
              <a:gd name="T9" fmla="*/ 19 h 143"/>
              <a:gd name="T10" fmla="*/ 84 w 136"/>
              <a:gd name="T11" fmla="*/ 19 h 143"/>
              <a:gd name="T12" fmla="*/ 92 w 136"/>
              <a:gd name="T13" fmla="*/ 17 h 143"/>
              <a:gd name="T14" fmla="*/ 103 w 136"/>
              <a:gd name="T15" fmla="*/ 12 h 143"/>
              <a:gd name="T16" fmla="*/ 97 w 136"/>
              <a:gd name="T17" fmla="*/ 14 h 143"/>
              <a:gd name="T18" fmla="*/ 102 w 136"/>
              <a:gd name="T19" fmla="*/ 12 h 143"/>
              <a:gd name="T20" fmla="*/ 108 w 136"/>
              <a:gd name="T21" fmla="*/ 14 h 143"/>
              <a:gd name="T22" fmla="*/ 116 w 136"/>
              <a:gd name="T23" fmla="*/ 17 h 143"/>
              <a:gd name="T24" fmla="*/ 124 w 136"/>
              <a:gd name="T25" fmla="*/ 24 h 143"/>
              <a:gd name="T26" fmla="*/ 127 w 136"/>
              <a:gd name="T27" fmla="*/ 32 h 143"/>
              <a:gd name="T28" fmla="*/ 125 w 136"/>
              <a:gd name="T29" fmla="*/ 42 h 143"/>
              <a:gd name="T30" fmla="*/ 132 w 136"/>
              <a:gd name="T31" fmla="*/ 54 h 143"/>
              <a:gd name="T32" fmla="*/ 132 w 136"/>
              <a:gd name="T33" fmla="*/ 64 h 143"/>
              <a:gd name="T34" fmla="*/ 135 w 136"/>
              <a:gd name="T35" fmla="*/ 74 h 143"/>
              <a:gd name="T36" fmla="*/ 128 w 136"/>
              <a:gd name="T37" fmla="*/ 74 h 143"/>
              <a:gd name="T38" fmla="*/ 124 w 136"/>
              <a:gd name="T39" fmla="*/ 77 h 143"/>
              <a:gd name="T40" fmla="*/ 114 w 136"/>
              <a:gd name="T41" fmla="*/ 80 h 143"/>
              <a:gd name="T42" fmla="*/ 106 w 136"/>
              <a:gd name="T43" fmla="*/ 85 h 143"/>
              <a:gd name="T44" fmla="*/ 96 w 136"/>
              <a:gd name="T45" fmla="*/ 90 h 143"/>
              <a:gd name="T46" fmla="*/ 96 w 136"/>
              <a:gd name="T47" fmla="*/ 92 h 143"/>
              <a:gd name="T48" fmla="*/ 99 w 136"/>
              <a:gd name="T49" fmla="*/ 100 h 143"/>
              <a:gd name="T50" fmla="*/ 105 w 136"/>
              <a:gd name="T51" fmla="*/ 105 h 143"/>
              <a:gd name="T52" fmla="*/ 114 w 136"/>
              <a:gd name="T53" fmla="*/ 112 h 143"/>
              <a:gd name="T54" fmla="*/ 117 w 136"/>
              <a:gd name="T55" fmla="*/ 119 h 143"/>
              <a:gd name="T56" fmla="*/ 104 w 136"/>
              <a:gd name="T57" fmla="*/ 126 h 143"/>
              <a:gd name="T58" fmla="*/ 107 w 136"/>
              <a:gd name="T59" fmla="*/ 136 h 143"/>
              <a:gd name="T60" fmla="*/ 103 w 136"/>
              <a:gd name="T61" fmla="*/ 136 h 143"/>
              <a:gd name="T62" fmla="*/ 89 w 136"/>
              <a:gd name="T63" fmla="*/ 137 h 143"/>
              <a:gd name="T64" fmla="*/ 76 w 136"/>
              <a:gd name="T65" fmla="*/ 140 h 143"/>
              <a:gd name="T66" fmla="*/ 68 w 136"/>
              <a:gd name="T67" fmla="*/ 138 h 143"/>
              <a:gd name="T68" fmla="*/ 62 w 136"/>
              <a:gd name="T69" fmla="*/ 141 h 143"/>
              <a:gd name="T70" fmla="*/ 48 w 136"/>
              <a:gd name="T71" fmla="*/ 135 h 143"/>
              <a:gd name="T72" fmla="*/ 41 w 136"/>
              <a:gd name="T73" fmla="*/ 134 h 143"/>
              <a:gd name="T74" fmla="*/ 41 w 136"/>
              <a:gd name="T75" fmla="*/ 136 h 143"/>
              <a:gd name="T76" fmla="*/ 34 w 136"/>
              <a:gd name="T77" fmla="*/ 137 h 143"/>
              <a:gd name="T78" fmla="*/ 25 w 136"/>
              <a:gd name="T79" fmla="*/ 133 h 143"/>
              <a:gd name="T80" fmla="*/ 32 w 136"/>
              <a:gd name="T81" fmla="*/ 115 h 143"/>
              <a:gd name="T82" fmla="*/ 24 w 136"/>
              <a:gd name="T83" fmla="*/ 109 h 143"/>
              <a:gd name="T84" fmla="*/ 17 w 136"/>
              <a:gd name="T85" fmla="*/ 108 h 143"/>
              <a:gd name="T86" fmla="*/ 10 w 136"/>
              <a:gd name="T87" fmla="*/ 105 h 143"/>
              <a:gd name="T88" fmla="*/ 10 w 136"/>
              <a:gd name="T89" fmla="*/ 98 h 143"/>
              <a:gd name="T90" fmla="*/ 4 w 136"/>
              <a:gd name="T91" fmla="*/ 93 h 143"/>
              <a:gd name="T92" fmla="*/ 6 w 136"/>
              <a:gd name="T93" fmla="*/ 88 h 143"/>
              <a:gd name="T94" fmla="*/ 4 w 136"/>
              <a:gd name="T95" fmla="*/ 83 h 143"/>
              <a:gd name="T96" fmla="*/ 3 w 136"/>
              <a:gd name="T97" fmla="*/ 76 h 143"/>
              <a:gd name="T98" fmla="*/ 3 w 136"/>
              <a:gd name="T99" fmla="*/ 70 h 143"/>
              <a:gd name="T100" fmla="*/ 2 w 136"/>
              <a:gd name="T101" fmla="*/ 60 h 143"/>
              <a:gd name="T102" fmla="*/ 11 w 136"/>
              <a:gd name="T103" fmla="*/ 58 h 143"/>
              <a:gd name="T104" fmla="*/ 17 w 136"/>
              <a:gd name="T105" fmla="*/ 48 h 143"/>
              <a:gd name="T106" fmla="*/ 19 w 136"/>
              <a:gd name="T107" fmla="*/ 40 h 143"/>
              <a:gd name="T108" fmla="*/ 18 w 136"/>
              <a:gd name="T109" fmla="*/ 28 h 143"/>
              <a:gd name="T110" fmla="*/ 34 w 136"/>
              <a:gd name="T111" fmla="*/ 28 h 143"/>
              <a:gd name="T112" fmla="*/ 36 w 136"/>
              <a:gd name="T113" fmla="*/ 26 h 143"/>
              <a:gd name="T114" fmla="*/ 44 w 136"/>
              <a:gd name="T115" fmla="*/ 22 h 143"/>
              <a:gd name="T116" fmla="*/ 54 w 136"/>
              <a:gd name="T117" fmla="*/ 25 h 143"/>
              <a:gd name="T118" fmla="*/ 46 w 136"/>
              <a:gd name="T119" fmla="*/ 17 h 143"/>
              <a:gd name="T120" fmla="*/ 41 w 136"/>
              <a:gd name="T121" fmla="*/ 13 h 143"/>
              <a:gd name="T122" fmla="*/ 44 w 136"/>
              <a:gd name="T123" fmla="*/ 8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36" h="143">
                <a:moveTo>
                  <a:pt x="36" y="5"/>
                </a:moveTo>
                <a:lnTo>
                  <a:pt x="36" y="3"/>
                </a:lnTo>
                <a:lnTo>
                  <a:pt x="36" y="2"/>
                </a:lnTo>
                <a:lnTo>
                  <a:pt x="37" y="0"/>
                </a:lnTo>
                <a:lnTo>
                  <a:pt x="37" y="0"/>
                </a:lnTo>
                <a:lnTo>
                  <a:pt x="38" y="0"/>
                </a:lnTo>
                <a:lnTo>
                  <a:pt x="37" y="0"/>
                </a:lnTo>
                <a:lnTo>
                  <a:pt x="38" y="0"/>
                </a:lnTo>
                <a:lnTo>
                  <a:pt x="37" y="1"/>
                </a:lnTo>
                <a:lnTo>
                  <a:pt x="37" y="1"/>
                </a:lnTo>
                <a:lnTo>
                  <a:pt x="37" y="3"/>
                </a:lnTo>
                <a:lnTo>
                  <a:pt x="38" y="3"/>
                </a:lnTo>
                <a:lnTo>
                  <a:pt x="40" y="3"/>
                </a:lnTo>
                <a:lnTo>
                  <a:pt x="41" y="3"/>
                </a:lnTo>
                <a:lnTo>
                  <a:pt x="41" y="2"/>
                </a:lnTo>
                <a:lnTo>
                  <a:pt x="42" y="3"/>
                </a:lnTo>
                <a:lnTo>
                  <a:pt x="42" y="3"/>
                </a:lnTo>
                <a:lnTo>
                  <a:pt x="44" y="2"/>
                </a:lnTo>
                <a:lnTo>
                  <a:pt x="46" y="3"/>
                </a:lnTo>
                <a:lnTo>
                  <a:pt x="47" y="3"/>
                </a:lnTo>
                <a:lnTo>
                  <a:pt x="48" y="3"/>
                </a:lnTo>
                <a:lnTo>
                  <a:pt x="50" y="3"/>
                </a:lnTo>
                <a:lnTo>
                  <a:pt x="50" y="4"/>
                </a:lnTo>
                <a:lnTo>
                  <a:pt x="50" y="4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3" y="4"/>
                </a:lnTo>
                <a:lnTo>
                  <a:pt x="53" y="4"/>
                </a:lnTo>
                <a:lnTo>
                  <a:pt x="53" y="5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5" y="4"/>
                </a:lnTo>
                <a:lnTo>
                  <a:pt x="55" y="3"/>
                </a:lnTo>
                <a:lnTo>
                  <a:pt x="55" y="4"/>
                </a:lnTo>
                <a:lnTo>
                  <a:pt x="55" y="4"/>
                </a:lnTo>
                <a:lnTo>
                  <a:pt x="56" y="4"/>
                </a:lnTo>
                <a:lnTo>
                  <a:pt x="57" y="4"/>
                </a:lnTo>
                <a:lnTo>
                  <a:pt x="58" y="5"/>
                </a:lnTo>
                <a:lnTo>
                  <a:pt x="59" y="5"/>
                </a:lnTo>
                <a:lnTo>
                  <a:pt x="59" y="5"/>
                </a:lnTo>
                <a:lnTo>
                  <a:pt x="59" y="5"/>
                </a:lnTo>
                <a:lnTo>
                  <a:pt x="59" y="5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61" y="5"/>
                </a:lnTo>
                <a:lnTo>
                  <a:pt x="61" y="6"/>
                </a:lnTo>
                <a:lnTo>
                  <a:pt x="62" y="6"/>
                </a:lnTo>
                <a:lnTo>
                  <a:pt x="61" y="6"/>
                </a:lnTo>
                <a:lnTo>
                  <a:pt x="61" y="6"/>
                </a:lnTo>
                <a:lnTo>
                  <a:pt x="61" y="7"/>
                </a:lnTo>
                <a:lnTo>
                  <a:pt x="60" y="7"/>
                </a:lnTo>
                <a:lnTo>
                  <a:pt x="60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1" y="7"/>
                </a:lnTo>
                <a:lnTo>
                  <a:pt x="62" y="7"/>
                </a:lnTo>
                <a:lnTo>
                  <a:pt x="62" y="8"/>
                </a:lnTo>
                <a:lnTo>
                  <a:pt x="62" y="8"/>
                </a:lnTo>
                <a:lnTo>
                  <a:pt x="62" y="9"/>
                </a:lnTo>
                <a:lnTo>
                  <a:pt x="62" y="9"/>
                </a:lnTo>
                <a:lnTo>
                  <a:pt x="61" y="10"/>
                </a:lnTo>
                <a:lnTo>
                  <a:pt x="61" y="10"/>
                </a:lnTo>
                <a:lnTo>
                  <a:pt x="60" y="10"/>
                </a:lnTo>
                <a:lnTo>
                  <a:pt x="59" y="10"/>
                </a:lnTo>
                <a:lnTo>
                  <a:pt x="59" y="11"/>
                </a:lnTo>
                <a:lnTo>
                  <a:pt x="59" y="11"/>
                </a:lnTo>
                <a:lnTo>
                  <a:pt x="60" y="11"/>
                </a:lnTo>
                <a:lnTo>
                  <a:pt x="60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4" y="12"/>
                </a:lnTo>
                <a:lnTo>
                  <a:pt x="64" y="12"/>
                </a:lnTo>
                <a:lnTo>
                  <a:pt x="64" y="12"/>
                </a:lnTo>
                <a:lnTo>
                  <a:pt x="64" y="12"/>
                </a:lnTo>
                <a:lnTo>
                  <a:pt x="63" y="12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5" y="12"/>
                </a:lnTo>
                <a:lnTo>
                  <a:pt x="66" y="12"/>
                </a:lnTo>
                <a:lnTo>
                  <a:pt x="66" y="11"/>
                </a:lnTo>
                <a:lnTo>
                  <a:pt x="66" y="11"/>
                </a:lnTo>
                <a:lnTo>
                  <a:pt x="67" y="11"/>
                </a:lnTo>
                <a:lnTo>
                  <a:pt x="68" y="12"/>
                </a:lnTo>
                <a:lnTo>
                  <a:pt x="70" y="13"/>
                </a:lnTo>
                <a:lnTo>
                  <a:pt x="71" y="13"/>
                </a:lnTo>
                <a:lnTo>
                  <a:pt x="72" y="13"/>
                </a:lnTo>
                <a:lnTo>
                  <a:pt x="72" y="14"/>
                </a:lnTo>
                <a:lnTo>
                  <a:pt x="73" y="14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2"/>
                </a:lnTo>
                <a:lnTo>
                  <a:pt x="77" y="12"/>
                </a:lnTo>
                <a:lnTo>
                  <a:pt x="78" y="12"/>
                </a:lnTo>
                <a:lnTo>
                  <a:pt x="78" y="12"/>
                </a:lnTo>
                <a:lnTo>
                  <a:pt x="78" y="12"/>
                </a:lnTo>
                <a:lnTo>
                  <a:pt x="78" y="12"/>
                </a:lnTo>
                <a:lnTo>
                  <a:pt x="77" y="13"/>
                </a:lnTo>
                <a:lnTo>
                  <a:pt x="77" y="13"/>
                </a:lnTo>
                <a:lnTo>
                  <a:pt x="77" y="13"/>
                </a:lnTo>
                <a:lnTo>
                  <a:pt x="78" y="14"/>
                </a:lnTo>
                <a:lnTo>
                  <a:pt x="77" y="15"/>
                </a:lnTo>
                <a:lnTo>
                  <a:pt x="78" y="16"/>
                </a:lnTo>
                <a:lnTo>
                  <a:pt x="77" y="16"/>
                </a:lnTo>
                <a:lnTo>
                  <a:pt x="77" y="16"/>
                </a:lnTo>
                <a:lnTo>
                  <a:pt x="76" y="17"/>
                </a:lnTo>
                <a:lnTo>
                  <a:pt x="74" y="18"/>
                </a:lnTo>
                <a:lnTo>
                  <a:pt x="73" y="17"/>
                </a:lnTo>
                <a:lnTo>
                  <a:pt x="73" y="18"/>
                </a:lnTo>
                <a:lnTo>
                  <a:pt x="73" y="18"/>
                </a:lnTo>
                <a:lnTo>
                  <a:pt x="73" y="19"/>
                </a:lnTo>
                <a:lnTo>
                  <a:pt x="73" y="19"/>
                </a:lnTo>
                <a:lnTo>
                  <a:pt x="73" y="19"/>
                </a:lnTo>
                <a:lnTo>
                  <a:pt x="74" y="20"/>
                </a:lnTo>
                <a:lnTo>
                  <a:pt x="75" y="20"/>
                </a:lnTo>
                <a:lnTo>
                  <a:pt x="74" y="20"/>
                </a:lnTo>
                <a:lnTo>
                  <a:pt x="75" y="20"/>
                </a:lnTo>
                <a:lnTo>
                  <a:pt x="77" y="19"/>
                </a:lnTo>
                <a:lnTo>
                  <a:pt x="79" y="19"/>
                </a:lnTo>
                <a:lnTo>
                  <a:pt x="79" y="19"/>
                </a:lnTo>
                <a:lnTo>
                  <a:pt x="79" y="20"/>
                </a:lnTo>
                <a:lnTo>
                  <a:pt x="80" y="20"/>
                </a:lnTo>
                <a:lnTo>
                  <a:pt x="80" y="20"/>
                </a:lnTo>
                <a:lnTo>
                  <a:pt x="80" y="20"/>
                </a:lnTo>
                <a:lnTo>
                  <a:pt x="80" y="21"/>
                </a:lnTo>
                <a:lnTo>
                  <a:pt x="81" y="20"/>
                </a:lnTo>
                <a:lnTo>
                  <a:pt x="81" y="20"/>
                </a:lnTo>
                <a:lnTo>
                  <a:pt x="81" y="20"/>
                </a:lnTo>
                <a:lnTo>
                  <a:pt x="82" y="21"/>
                </a:lnTo>
                <a:lnTo>
                  <a:pt x="82" y="21"/>
                </a:lnTo>
                <a:lnTo>
                  <a:pt x="83" y="21"/>
                </a:lnTo>
                <a:lnTo>
                  <a:pt x="83" y="21"/>
                </a:lnTo>
                <a:lnTo>
                  <a:pt x="83" y="21"/>
                </a:lnTo>
                <a:lnTo>
                  <a:pt x="84" y="20"/>
                </a:lnTo>
                <a:lnTo>
                  <a:pt x="83" y="20"/>
                </a:lnTo>
                <a:lnTo>
                  <a:pt x="84" y="20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4" y="19"/>
                </a:lnTo>
                <a:lnTo>
                  <a:pt x="85" y="19"/>
                </a:lnTo>
                <a:lnTo>
                  <a:pt x="85" y="18"/>
                </a:lnTo>
                <a:lnTo>
                  <a:pt x="85" y="18"/>
                </a:lnTo>
                <a:lnTo>
                  <a:pt x="86" y="18"/>
                </a:lnTo>
                <a:lnTo>
                  <a:pt x="85" y="17"/>
                </a:lnTo>
                <a:lnTo>
                  <a:pt x="84" y="17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5" y="17"/>
                </a:lnTo>
                <a:lnTo>
                  <a:pt x="86" y="17"/>
                </a:lnTo>
                <a:lnTo>
                  <a:pt x="87" y="16"/>
                </a:lnTo>
                <a:lnTo>
                  <a:pt x="89" y="17"/>
                </a:lnTo>
                <a:lnTo>
                  <a:pt x="92" y="16"/>
                </a:lnTo>
                <a:lnTo>
                  <a:pt x="92" y="16"/>
                </a:lnTo>
                <a:lnTo>
                  <a:pt x="92" y="17"/>
                </a:lnTo>
                <a:lnTo>
                  <a:pt x="92" y="17"/>
                </a:lnTo>
                <a:lnTo>
                  <a:pt x="93" y="17"/>
                </a:lnTo>
                <a:lnTo>
                  <a:pt x="92" y="17"/>
                </a:lnTo>
                <a:lnTo>
                  <a:pt x="92" y="17"/>
                </a:lnTo>
                <a:lnTo>
                  <a:pt x="93" y="16"/>
                </a:lnTo>
                <a:lnTo>
                  <a:pt x="93" y="16"/>
                </a:lnTo>
                <a:lnTo>
                  <a:pt x="93" y="16"/>
                </a:lnTo>
                <a:lnTo>
                  <a:pt x="92" y="16"/>
                </a:lnTo>
                <a:lnTo>
                  <a:pt x="93" y="16"/>
                </a:lnTo>
                <a:lnTo>
                  <a:pt x="93" y="16"/>
                </a:lnTo>
                <a:lnTo>
                  <a:pt x="93" y="16"/>
                </a:lnTo>
                <a:lnTo>
                  <a:pt x="94" y="15"/>
                </a:lnTo>
                <a:lnTo>
                  <a:pt x="96" y="14"/>
                </a:lnTo>
                <a:lnTo>
                  <a:pt x="96" y="14"/>
                </a:lnTo>
                <a:lnTo>
                  <a:pt x="97" y="12"/>
                </a:lnTo>
                <a:lnTo>
                  <a:pt x="98" y="12"/>
                </a:lnTo>
                <a:lnTo>
                  <a:pt x="99" y="11"/>
                </a:lnTo>
                <a:lnTo>
                  <a:pt x="99" y="10"/>
                </a:lnTo>
                <a:lnTo>
                  <a:pt x="99" y="10"/>
                </a:lnTo>
                <a:lnTo>
                  <a:pt x="99" y="11"/>
                </a:lnTo>
                <a:lnTo>
                  <a:pt x="99" y="11"/>
                </a:lnTo>
                <a:lnTo>
                  <a:pt x="101" y="11"/>
                </a:lnTo>
                <a:lnTo>
                  <a:pt x="104" y="11"/>
                </a:lnTo>
                <a:lnTo>
                  <a:pt x="105" y="11"/>
                </a:lnTo>
                <a:lnTo>
                  <a:pt x="105" y="12"/>
                </a:lnTo>
                <a:lnTo>
                  <a:pt x="104" y="12"/>
                </a:lnTo>
                <a:lnTo>
                  <a:pt x="104" y="12"/>
                </a:lnTo>
                <a:lnTo>
                  <a:pt x="103" y="12"/>
                </a:lnTo>
                <a:lnTo>
                  <a:pt x="103" y="12"/>
                </a:lnTo>
                <a:lnTo>
                  <a:pt x="102" y="12"/>
                </a:lnTo>
                <a:lnTo>
                  <a:pt x="102" y="11"/>
                </a:lnTo>
                <a:lnTo>
                  <a:pt x="102" y="11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99" y="12"/>
                </a:lnTo>
                <a:lnTo>
                  <a:pt x="99" y="12"/>
                </a:lnTo>
                <a:lnTo>
                  <a:pt x="98" y="12"/>
                </a:lnTo>
                <a:lnTo>
                  <a:pt x="97" y="12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7" y="13"/>
                </a:lnTo>
                <a:lnTo>
                  <a:pt x="96" y="14"/>
                </a:lnTo>
                <a:lnTo>
                  <a:pt x="97" y="14"/>
                </a:lnTo>
                <a:lnTo>
                  <a:pt x="97" y="14"/>
                </a:lnTo>
                <a:lnTo>
                  <a:pt x="97" y="15"/>
                </a:lnTo>
                <a:lnTo>
                  <a:pt x="98" y="15"/>
                </a:lnTo>
                <a:lnTo>
                  <a:pt x="97" y="14"/>
                </a:lnTo>
                <a:lnTo>
                  <a:pt x="97" y="14"/>
                </a:lnTo>
                <a:lnTo>
                  <a:pt x="97" y="14"/>
                </a:lnTo>
                <a:lnTo>
                  <a:pt x="98" y="14"/>
                </a:lnTo>
                <a:lnTo>
                  <a:pt x="98" y="14"/>
                </a:lnTo>
                <a:lnTo>
                  <a:pt x="98" y="13"/>
                </a:lnTo>
                <a:lnTo>
                  <a:pt x="98" y="13"/>
                </a:lnTo>
                <a:lnTo>
                  <a:pt x="99" y="13"/>
                </a:lnTo>
                <a:lnTo>
                  <a:pt x="99" y="13"/>
                </a:lnTo>
                <a:lnTo>
                  <a:pt x="99" y="13"/>
                </a:lnTo>
                <a:lnTo>
                  <a:pt x="100" y="12"/>
                </a:lnTo>
                <a:lnTo>
                  <a:pt x="100" y="12"/>
                </a:lnTo>
                <a:lnTo>
                  <a:pt x="100" y="13"/>
                </a:lnTo>
                <a:lnTo>
                  <a:pt x="100" y="13"/>
                </a:lnTo>
                <a:lnTo>
                  <a:pt x="100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2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2"/>
                </a:lnTo>
                <a:lnTo>
                  <a:pt x="102" y="12"/>
                </a:lnTo>
                <a:lnTo>
                  <a:pt x="102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2"/>
                </a:lnTo>
                <a:lnTo>
                  <a:pt x="106" y="11"/>
                </a:lnTo>
                <a:lnTo>
                  <a:pt x="106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4"/>
                </a:lnTo>
                <a:lnTo>
                  <a:pt x="109" y="15"/>
                </a:lnTo>
                <a:lnTo>
                  <a:pt x="109" y="15"/>
                </a:lnTo>
                <a:lnTo>
                  <a:pt x="110" y="15"/>
                </a:lnTo>
                <a:lnTo>
                  <a:pt x="110" y="15"/>
                </a:lnTo>
                <a:lnTo>
                  <a:pt x="111" y="16"/>
                </a:lnTo>
                <a:lnTo>
                  <a:pt x="111" y="16"/>
                </a:lnTo>
                <a:lnTo>
                  <a:pt x="111" y="16"/>
                </a:lnTo>
                <a:lnTo>
                  <a:pt x="111" y="16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2" y="17"/>
                </a:lnTo>
                <a:lnTo>
                  <a:pt x="112" y="17"/>
                </a:lnTo>
                <a:lnTo>
                  <a:pt x="112" y="16"/>
                </a:lnTo>
                <a:lnTo>
                  <a:pt x="112" y="17"/>
                </a:lnTo>
                <a:lnTo>
                  <a:pt x="113" y="17"/>
                </a:lnTo>
                <a:lnTo>
                  <a:pt x="113" y="18"/>
                </a:lnTo>
                <a:lnTo>
                  <a:pt x="114" y="18"/>
                </a:lnTo>
                <a:lnTo>
                  <a:pt x="113" y="17"/>
                </a:lnTo>
                <a:lnTo>
                  <a:pt x="116" y="17"/>
                </a:lnTo>
                <a:lnTo>
                  <a:pt x="117" y="16"/>
                </a:lnTo>
                <a:lnTo>
                  <a:pt x="117" y="16"/>
                </a:lnTo>
                <a:lnTo>
                  <a:pt x="116" y="17"/>
                </a:lnTo>
                <a:lnTo>
                  <a:pt x="117" y="17"/>
                </a:lnTo>
                <a:lnTo>
                  <a:pt x="118" y="17"/>
                </a:lnTo>
                <a:lnTo>
                  <a:pt x="118" y="18"/>
                </a:lnTo>
                <a:lnTo>
                  <a:pt x="118" y="18"/>
                </a:lnTo>
                <a:lnTo>
                  <a:pt x="117" y="19"/>
                </a:lnTo>
                <a:lnTo>
                  <a:pt x="117" y="19"/>
                </a:lnTo>
                <a:lnTo>
                  <a:pt x="117" y="19"/>
                </a:lnTo>
                <a:lnTo>
                  <a:pt x="118" y="20"/>
                </a:lnTo>
                <a:lnTo>
                  <a:pt x="119" y="20"/>
                </a:lnTo>
                <a:lnTo>
                  <a:pt x="119" y="20"/>
                </a:lnTo>
                <a:lnTo>
                  <a:pt x="119" y="20"/>
                </a:lnTo>
                <a:lnTo>
                  <a:pt x="120" y="21"/>
                </a:lnTo>
                <a:lnTo>
                  <a:pt x="119" y="21"/>
                </a:lnTo>
                <a:lnTo>
                  <a:pt x="119" y="21"/>
                </a:lnTo>
                <a:lnTo>
                  <a:pt x="118" y="22"/>
                </a:lnTo>
                <a:lnTo>
                  <a:pt x="118" y="22"/>
                </a:lnTo>
                <a:lnTo>
                  <a:pt x="118" y="22"/>
                </a:lnTo>
                <a:lnTo>
                  <a:pt x="119" y="22"/>
                </a:lnTo>
                <a:lnTo>
                  <a:pt x="119" y="23"/>
                </a:lnTo>
                <a:lnTo>
                  <a:pt x="120" y="23"/>
                </a:lnTo>
                <a:lnTo>
                  <a:pt x="120" y="23"/>
                </a:lnTo>
                <a:lnTo>
                  <a:pt x="121" y="24"/>
                </a:lnTo>
                <a:lnTo>
                  <a:pt x="122" y="24"/>
                </a:lnTo>
                <a:lnTo>
                  <a:pt x="123" y="24"/>
                </a:lnTo>
                <a:lnTo>
                  <a:pt x="124" y="24"/>
                </a:lnTo>
                <a:lnTo>
                  <a:pt x="124" y="24"/>
                </a:lnTo>
                <a:lnTo>
                  <a:pt x="125" y="24"/>
                </a:lnTo>
                <a:lnTo>
                  <a:pt x="125" y="24"/>
                </a:lnTo>
                <a:lnTo>
                  <a:pt x="125" y="24"/>
                </a:lnTo>
                <a:lnTo>
                  <a:pt x="125" y="24"/>
                </a:lnTo>
                <a:lnTo>
                  <a:pt x="124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5"/>
                </a:lnTo>
                <a:lnTo>
                  <a:pt x="125" y="26"/>
                </a:lnTo>
                <a:lnTo>
                  <a:pt x="126" y="27"/>
                </a:lnTo>
                <a:lnTo>
                  <a:pt x="126" y="27"/>
                </a:lnTo>
                <a:lnTo>
                  <a:pt x="125" y="28"/>
                </a:lnTo>
                <a:lnTo>
                  <a:pt x="126" y="28"/>
                </a:lnTo>
                <a:lnTo>
                  <a:pt x="126" y="28"/>
                </a:lnTo>
                <a:lnTo>
                  <a:pt x="126" y="29"/>
                </a:lnTo>
                <a:lnTo>
                  <a:pt x="126" y="29"/>
                </a:lnTo>
                <a:lnTo>
                  <a:pt x="127" y="29"/>
                </a:lnTo>
                <a:lnTo>
                  <a:pt x="127" y="30"/>
                </a:lnTo>
                <a:lnTo>
                  <a:pt x="127" y="31"/>
                </a:lnTo>
                <a:lnTo>
                  <a:pt x="127" y="31"/>
                </a:lnTo>
                <a:lnTo>
                  <a:pt x="127" y="31"/>
                </a:lnTo>
                <a:lnTo>
                  <a:pt x="127" y="32"/>
                </a:lnTo>
                <a:lnTo>
                  <a:pt x="127" y="33"/>
                </a:lnTo>
                <a:lnTo>
                  <a:pt x="128" y="33"/>
                </a:lnTo>
                <a:lnTo>
                  <a:pt x="128" y="33"/>
                </a:lnTo>
                <a:lnTo>
                  <a:pt x="127" y="34"/>
                </a:lnTo>
                <a:lnTo>
                  <a:pt x="127" y="34"/>
                </a:lnTo>
                <a:lnTo>
                  <a:pt x="127" y="34"/>
                </a:lnTo>
                <a:lnTo>
                  <a:pt x="127" y="35"/>
                </a:lnTo>
                <a:lnTo>
                  <a:pt x="127" y="35"/>
                </a:lnTo>
                <a:lnTo>
                  <a:pt x="126" y="37"/>
                </a:lnTo>
                <a:lnTo>
                  <a:pt x="125" y="37"/>
                </a:lnTo>
                <a:lnTo>
                  <a:pt x="125" y="37"/>
                </a:lnTo>
                <a:lnTo>
                  <a:pt x="125" y="37"/>
                </a:lnTo>
                <a:lnTo>
                  <a:pt x="124" y="38"/>
                </a:lnTo>
                <a:lnTo>
                  <a:pt x="124" y="38"/>
                </a:lnTo>
                <a:lnTo>
                  <a:pt x="123" y="38"/>
                </a:lnTo>
                <a:lnTo>
                  <a:pt x="123" y="38"/>
                </a:lnTo>
                <a:lnTo>
                  <a:pt x="123" y="39"/>
                </a:lnTo>
                <a:lnTo>
                  <a:pt x="123" y="39"/>
                </a:lnTo>
                <a:lnTo>
                  <a:pt x="123" y="39"/>
                </a:lnTo>
                <a:lnTo>
                  <a:pt x="123" y="40"/>
                </a:lnTo>
                <a:lnTo>
                  <a:pt x="123" y="40"/>
                </a:lnTo>
                <a:lnTo>
                  <a:pt x="123" y="40"/>
                </a:lnTo>
                <a:lnTo>
                  <a:pt x="123" y="41"/>
                </a:lnTo>
                <a:lnTo>
                  <a:pt x="124" y="41"/>
                </a:lnTo>
                <a:lnTo>
                  <a:pt x="125" y="42"/>
                </a:lnTo>
                <a:lnTo>
                  <a:pt x="126" y="42"/>
                </a:lnTo>
                <a:lnTo>
                  <a:pt x="128" y="44"/>
                </a:lnTo>
                <a:lnTo>
                  <a:pt x="130" y="45"/>
                </a:lnTo>
                <a:lnTo>
                  <a:pt x="130" y="46"/>
                </a:lnTo>
                <a:lnTo>
                  <a:pt x="130" y="46"/>
                </a:lnTo>
                <a:lnTo>
                  <a:pt x="130" y="46"/>
                </a:lnTo>
                <a:lnTo>
                  <a:pt x="130" y="47"/>
                </a:lnTo>
                <a:lnTo>
                  <a:pt x="130" y="47"/>
                </a:lnTo>
                <a:lnTo>
                  <a:pt x="129" y="48"/>
                </a:lnTo>
                <a:lnTo>
                  <a:pt x="129" y="48"/>
                </a:lnTo>
                <a:lnTo>
                  <a:pt x="129" y="49"/>
                </a:lnTo>
                <a:lnTo>
                  <a:pt x="129" y="49"/>
                </a:lnTo>
                <a:lnTo>
                  <a:pt x="129" y="50"/>
                </a:lnTo>
                <a:lnTo>
                  <a:pt x="130" y="51"/>
                </a:lnTo>
                <a:lnTo>
                  <a:pt x="129" y="51"/>
                </a:lnTo>
                <a:lnTo>
                  <a:pt x="130" y="51"/>
                </a:lnTo>
                <a:lnTo>
                  <a:pt x="131" y="51"/>
                </a:lnTo>
                <a:lnTo>
                  <a:pt x="132" y="52"/>
                </a:lnTo>
                <a:lnTo>
                  <a:pt x="132" y="52"/>
                </a:lnTo>
                <a:lnTo>
                  <a:pt x="131" y="52"/>
                </a:lnTo>
                <a:lnTo>
                  <a:pt x="131" y="53"/>
                </a:lnTo>
                <a:lnTo>
                  <a:pt x="131" y="53"/>
                </a:lnTo>
                <a:lnTo>
                  <a:pt x="131" y="54"/>
                </a:lnTo>
                <a:lnTo>
                  <a:pt x="131" y="54"/>
                </a:lnTo>
                <a:lnTo>
                  <a:pt x="132" y="54"/>
                </a:lnTo>
                <a:lnTo>
                  <a:pt x="132" y="55"/>
                </a:lnTo>
                <a:lnTo>
                  <a:pt x="132" y="55"/>
                </a:lnTo>
                <a:lnTo>
                  <a:pt x="132" y="55"/>
                </a:lnTo>
                <a:lnTo>
                  <a:pt x="132" y="55"/>
                </a:lnTo>
                <a:lnTo>
                  <a:pt x="132" y="56"/>
                </a:lnTo>
                <a:lnTo>
                  <a:pt x="132" y="56"/>
                </a:lnTo>
                <a:lnTo>
                  <a:pt x="131" y="56"/>
                </a:lnTo>
                <a:lnTo>
                  <a:pt x="132" y="57"/>
                </a:lnTo>
                <a:lnTo>
                  <a:pt x="131" y="57"/>
                </a:lnTo>
                <a:lnTo>
                  <a:pt x="131" y="58"/>
                </a:lnTo>
                <a:lnTo>
                  <a:pt x="131" y="58"/>
                </a:lnTo>
                <a:lnTo>
                  <a:pt x="131" y="59"/>
                </a:lnTo>
                <a:lnTo>
                  <a:pt x="130" y="59"/>
                </a:lnTo>
                <a:lnTo>
                  <a:pt x="130" y="59"/>
                </a:lnTo>
                <a:lnTo>
                  <a:pt x="130" y="60"/>
                </a:lnTo>
                <a:lnTo>
                  <a:pt x="131" y="60"/>
                </a:lnTo>
                <a:lnTo>
                  <a:pt x="131" y="60"/>
                </a:lnTo>
                <a:lnTo>
                  <a:pt x="131" y="61"/>
                </a:lnTo>
                <a:lnTo>
                  <a:pt x="131" y="61"/>
                </a:lnTo>
                <a:lnTo>
                  <a:pt x="131" y="62"/>
                </a:lnTo>
                <a:lnTo>
                  <a:pt x="132" y="62"/>
                </a:lnTo>
                <a:lnTo>
                  <a:pt x="132" y="62"/>
                </a:lnTo>
                <a:lnTo>
                  <a:pt x="132" y="63"/>
                </a:lnTo>
                <a:lnTo>
                  <a:pt x="132" y="64"/>
                </a:lnTo>
                <a:lnTo>
                  <a:pt x="132" y="64"/>
                </a:lnTo>
                <a:lnTo>
                  <a:pt x="132" y="65"/>
                </a:lnTo>
                <a:lnTo>
                  <a:pt x="133" y="65"/>
                </a:lnTo>
                <a:lnTo>
                  <a:pt x="134" y="66"/>
                </a:lnTo>
                <a:lnTo>
                  <a:pt x="135" y="66"/>
                </a:lnTo>
                <a:lnTo>
                  <a:pt x="135" y="66"/>
                </a:lnTo>
                <a:lnTo>
                  <a:pt x="135" y="66"/>
                </a:lnTo>
                <a:lnTo>
                  <a:pt x="135" y="67"/>
                </a:lnTo>
                <a:lnTo>
                  <a:pt x="135" y="67"/>
                </a:lnTo>
                <a:lnTo>
                  <a:pt x="135" y="68"/>
                </a:lnTo>
                <a:lnTo>
                  <a:pt x="135" y="68"/>
                </a:lnTo>
                <a:lnTo>
                  <a:pt x="135" y="68"/>
                </a:lnTo>
                <a:lnTo>
                  <a:pt x="136" y="69"/>
                </a:lnTo>
                <a:lnTo>
                  <a:pt x="136" y="69"/>
                </a:lnTo>
                <a:lnTo>
                  <a:pt x="136" y="70"/>
                </a:lnTo>
                <a:lnTo>
                  <a:pt x="136" y="71"/>
                </a:lnTo>
                <a:lnTo>
                  <a:pt x="136" y="71"/>
                </a:lnTo>
                <a:lnTo>
                  <a:pt x="136" y="71"/>
                </a:lnTo>
                <a:lnTo>
                  <a:pt x="136" y="72"/>
                </a:lnTo>
                <a:lnTo>
                  <a:pt x="136" y="72"/>
                </a:lnTo>
                <a:lnTo>
                  <a:pt x="136" y="72"/>
                </a:lnTo>
                <a:lnTo>
                  <a:pt x="135" y="73"/>
                </a:lnTo>
                <a:lnTo>
                  <a:pt x="135" y="73"/>
                </a:lnTo>
                <a:lnTo>
                  <a:pt x="135" y="73"/>
                </a:lnTo>
                <a:lnTo>
                  <a:pt x="135" y="73"/>
                </a:lnTo>
                <a:lnTo>
                  <a:pt x="135" y="74"/>
                </a:lnTo>
                <a:lnTo>
                  <a:pt x="135" y="74"/>
                </a:lnTo>
                <a:lnTo>
                  <a:pt x="135" y="74"/>
                </a:lnTo>
                <a:lnTo>
                  <a:pt x="134" y="75"/>
                </a:lnTo>
                <a:lnTo>
                  <a:pt x="134" y="76"/>
                </a:lnTo>
                <a:lnTo>
                  <a:pt x="133" y="77"/>
                </a:lnTo>
                <a:lnTo>
                  <a:pt x="133" y="77"/>
                </a:lnTo>
                <a:lnTo>
                  <a:pt x="133" y="78"/>
                </a:lnTo>
                <a:lnTo>
                  <a:pt x="132" y="78"/>
                </a:lnTo>
                <a:lnTo>
                  <a:pt x="132" y="78"/>
                </a:lnTo>
                <a:lnTo>
                  <a:pt x="132" y="78"/>
                </a:lnTo>
                <a:lnTo>
                  <a:pt x="130" y="77"/>
                </a:lnTo>
                <a:lnTo>
                  <a:pt x="130" y="77"/>
                </a:lnTo>
                <a:lnTo>
                  <a:pt x="130" y="76"/>
                </a:lnTo>
                <a:lnTo>
                  <a:pt x="131" y="76"/>
                </a:lnTo>
                <a:lnTo>
                  <a:pt x="131" y="76"/>
                </a:lnTo>
                <a:lnTo>
                  <a:pt x="130" y="76"/>
                </a:lnTo>
                <a:lnTo>
                  <a:pt x="129" y="76"/>
                </a:lnTo>
                <a:lnTo>
                  <a:pt x="130" y="75"/>
                </a:lnTo>
                <a:lnTo>
                  <a:pt x="130" y="75"/>
                </a:lnTo>
                <a:lnTo>
                  <a:pt x="129" y="75"/>
                </a:lnTo>
                <a:lnTo>
                  <a:pt x="129" y="74"/>
                </a:lnTo>
                <a:lnTo>
                  <a:pt x="129" y="74"/>
                </a:lnTo>
                <a:lnTo>
                  <a:pt x="129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4"/>
                </a:lnTo>
                <a:lnTo>
                  <a:pt x="127" y="74"/>
                </a:lnTo>
                <a:lnTo>
                  <a:pt x="126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4"/>
                </a:lnTo>
                <a:lnTo>
                  <a:pt x="125" y="75"/>
                </a:lnTo>
                <a:lnTo>
                  <a:pt x="125" y="75"/>
                </a:lnTo>
                <a:lnTo>
                  <a:pt x="126" y="75"/>
                </a:lnTo>
                <a:lnTo>
                  <a:pt x="126" y="75"/>
                </a:lnTo>
                <a:lnTo>
                  <a:pt x="125" y="75"/>
                </a:lnTo>
                <a:lnTo>
                  <a:pt x="126" y="75"/>
                </a:lnTo>
                <a:lnTo>
                  <a:pt x="127" y="76"/>
                </a:lnTo>
                <a:lnTo>
                  <a:pt x="127" y="76"/>
                </a:lnTo>
                <a:lnTo>
                  <a:pt x="127" y="76"/>
                </a:lnTo>
                <a:lnTo>
                  <a:pt x="126" y="76"/>
                </a:lnTo>
                <a:lnTo>
                  <a:pt x="126" y="77"/>
                </a:lnTo>
                <a:lnTo>
                  <a:pt x="125" y="76"/>
                </a:lnTo>
                <a:lnTo>
                  <a:pt x="124" y="77"/>
                </a:lnTo>
                <a:lnTo>
                  <a:pt x="124" y="77"/>
                </a:lnTo>
                <a:lnTo>
                  <a:pt x="124" y="77"/>
                </a:lnTo>
                <a:lnTo>
                  <a:pt x="123" y="77"/>
                </a:lnTo>
                <a:lnTo>
                  <a:pt x="122" y="78"/>
                </a:lnTo>
                <a:lnTo>
                  <a:pt x="122" y="78"/>
                </a:lnTo>
                <a:lnTo>
                  <a:pt x="121" y="78"/>
                </a:lnTo>
                <a:lnTo>
                  <a:pt x="121" y="78"/>
                </a:lnTo>
                <a:lnTo>
                  <a:pt x="121" y="78"/>
                </a:lnTo>
                <a:lnTo>
                  <a:pt x="121" y="78"/>
                </a:lnTo>
                <a:lnTo>
                  <a:pt x="120" y="78"/>
                </a:lnTo>
                <a:lnTo>
                  <a:pt x="120" y="78"/>
                </a:lnTo>
                <a:lnTo>
                  <a:pt x="120" y="78"/>
                </a:lnTo>
                <a:lnTo>
                  <a:pt x="119" y="79"/>
                </a:lnTo>
                <a:lnTo>
                  <a:pt x="119" y="79"/>
                </a:lnTo>
                <a:lnTo>
                  <a:pt x="119" y="79"/>
                </a:lnTo>
                <a:lnTo>
                  <a:pt x="119" y="80"/>
                </a:lnTo>
                <a:lnTo>
                  <a:pt x="117" y="79"/>
                </a:lnTo>
                <a:lnTo>
                  <a:pt x="117" y="79"/>
                </a:lnTo>
                <a:lnTo>
                  <a:pt x="117" y="79"/>
                </a:lnTo>
                <a:lnTo>
                  <a:pt x="117" y="80"/>
                </a:lnTo>
                <a:lnTo>
                  <a:pt x="116" y="79"/>
                </a:lnTo>
                <a:lnTo>
                  <a:pt x="116" y="80"/>
                </a:lnTo>
                <a:lnTo>
                  <a:pt x="115" y="80"/>
                </a:lnTo>
                <a:lnTo>
                  <a:pt x="114" y="80"/>
                </a:lnTo>
                <a:lnTo>
                  <a:pt x="114" y="80"/>
                </a:lnTo>
                <a:lnTo>
                  <a:pt x="114" y="80"/>
                </a:lnTo>
                <a:lnTo>
                  <a:pt x="114" y="81"/>
                </a:lnTo>
                <a:lnTo>
                  <a:pt x="114" y="81"/>
                </a:lnTo>
                <a:lnTo>
                  <a:pt x="114" y="81"/>
                </a:lnTo>
                <a:lnTo>
                  <a:pt x="113" y="82"/>
                </a:lnTo>
                <a:lnTo>
                  <a:pt x="112" y="82"/>
                </a:lnTo>
                <a:lnTo>
                  <a:pt x="112" y="81"/>
                </a:lnTo>
                <a:lnTo>
                  <a:pt x="112" y="81"/>
                </a:lnTo>
                <a:lnTo>
                  <a:pt x="112" y="81"/>
                </a:lnTo>
                <a:lnTo>
                  <a:pt x="111" y="82"/>
                </a:lnTo>
                <a:lnTo>
                  <a:pt x="111" y="82"/>
                </a:lnTo>
                <a:lnTo>
                  <a:pt x="110" y="82"/>
                </a:lnTo>
                <a:lnTo>
                  <a:pt x="110" y="82"/>
                </a:lnTo>
                <a:lnTo>
                  <a:pt x="110" y="82"/>
                </a:lnTo>
                <a:lnTo>
                  <a:pt x="109" y="82"/>
                </a:lnTo>
                <a:lnTo>
                  <a:pt x="109" y="83"/>
                </a:lnTo>
                <a:lnTo>
                  <a:pt x="109" y="84"/>
                </a:lnTo>
                <a:lnTo>
                  <a:pt x="108" y="84"/>
                </a:lnTo>
                <a:lnTo>
                  <a:pt x="108" y="83"/>
                </a:lnTo>
                <a:lnTo>
                  <a:pt x="107" y="84"/>
                </a:lnTo>
                <a:lnTo>
                  <a:pt x="107" y="84"/>
                </a:lnTo>
                <a:lnTo>
                  <a:pt x="107" y="84"/>
                </a:lnTo>
                <a:lnTo>
                  <a:pt x="106" y="84"/>
                </a:lnTo>
                <a:lnTo>
                  <a:pt x="106" y="84"/>
                </a:lnTo>
                <a:lnTo>
                  <a:pt x="106" y="85"/>
                </a:lnTo>
                <a:lnTo>
                  <a:pt x="106" y="85"/>
                </a:lnTo>
                <a:lnTo>
                  <a:pt x="105" y="85"/>
                </a:lnTo>
                <a:lnTo>
                  <a:pt x="103" y="84"/>
                </a:lnTo>
                <a:lnTo>
                  <a:pt x="103" y="85"/>
                </a:lnTo>
                <a:lnTo>
                  <a:pt x="103" y="85"/>
                </a:lnTo>
                <a:lnTo>
                  <a:pt x="103" y="85"/>
                </a:lnTo>
                <a:lnTo>
                  <a:pt x="102" y="85"/>
                </a:lnTo>
                <a:lnTo>
                  <a:pt x="102" y="86"/>
                </a:lnTo>
                <a:lnTo>
                  <a:pt x="101" y="85"/>
                </a:lnTo>
                <a:lnTo>
                  <a:pt x="100" y="85"/>
                </a:lnTo>
                <a:lnTo>
                  <a:pt x="100" y="85"/>
                </a:lnTo>
                <a:lnTo>
                  <a:pt x="100" y="86"/>
                </a:lnTo>
                <a:lnTo>
                  <a:pt x="99" y="86"/>
                </a:lnTo>
                <a:lnTo>
                  <a:pt x="98" y="86"/>
                </a:lnTo>
                <a:lnTo>
                  <a:pt x="98" y="86"/>
                </a:lnTo>
                <a:lnTo>
                  <a:pt x="98" y="87"/>
                </a:lnTo>
                <a:lnTo>
                  <a:pt x="97" y="87"/>
                </a:lnTo>
                <a:lnTo>
                  <a:pt x="97" y="87"/>
                </a:lnTo>
                <a:lnTo>
                  <a:pt x="97" y="87"/>
                </a:lnTo>
                <a:lnTo>
                  <a:pt x="96" y="88"/>
                </a:lnTo>
                <a:lnTo>
                  <a:pt x="96" y="88"/>
                </a:lnTo>
                <a:lnTo>
                  <a:pt x="96" y="89"/>
                </a:lnTo>
                <a:lnTo>
                  <a:pt x="96" y="89"/>
                </a:lnTo>
                <a:lnTo>
                  <a:pt x="96" y="89"/>
                </a:lnTo>
                <a:lnTo>
                  <a:pt x="96" y="90"/>
                </a:lnTo>
                <a:lnTo>
                  <a:pt x="96" y="90"/>
                </a:lnTo>
                <a:lnTo>
                  <a:pt x="95" y="89"/>
                </a:lnTo>
                <a:lnTo>
                  <a:pt x="95" y="89"/>
                </a:lnTo>
                <a:lnTo>
                  <a:pt x="95" y="88"/>
                </a:lnTo>
                <a:lnTo>
                  <a:pt x="95" y="88"/>
                </a:lnTo>
                <a:lnTo>
                  <a:pt x="95" y="88"/>
                </a:lnTo>
                <a:lnTo>
                  <a:pt x="94" y="88"/>
                </a:lnTo>
                <a:lnTo>
                  <a:pt x="94" y="87"/>
                </a:lnTo>
                <a:lnTo>
                  <a:pt x="94" y="87"/>
                </a:lnTo>
                <a:lnTo>
                  <a:pt x="92" y="87"/>
                </a:lnTo>
                <a:lnTo>
                  <a:pt x="93" y="87"/>
                </a:lnTo>
                <a:lnTo>
                  <a:pt x="93" y="88"/>
                </a:lnTo>
                <a:lnTo>
                  <a:pt x="93" y="88"/>
                </a:lnTo>
                <a:lnTo>
                  <a:pt x="93" y="88"/>
                </a:lnTo>
                <a:lnTo>
                  <a:pt x="92" y="88"/>
                </a:lnTo>
                <a:lnTo>
                  <a:pt x="92" y="88"/>
                </a:lnTo>
                <a:lnTo>
                  <a:pt x="93" y="89"/>
                </a:lnTo>
                <a:lnTo>
                  <a:pt x="94" y="89"/>
                </a:lnTo>
                <a:lnTo>
                  <a:pt x="94" y="90"/>
                </a:lnTo>
                <a:lnTo>
                  <a:pt x="94" y="90"/>
                </a:lnTo>
                <a:lnTo>
                  <a:pt x="94" y="91"/>
                </a:lnTo>
                <a:lnTo>
                  <a:pt x="95" y="91"/>
                </a:lnTo>
                <a:lnTo>
                  <a:pt x="95" y="92"/>
                </a:lnTo>
                <a:lnTo>
                  <a:pt x="95" y="92"/>
                </a:lnTo>
                <a:lnTo>
                  <a:pt x="96" y="92"/>
                </a:lnTo>
                <a:lnTo>
                  <a:pt x="96" y="92"/>
                </a:lnTo>
                <a:lnTo>
                  <a:pt x="96" y="92"/>
                </a:lnTo>
                <a:lnTo>
                  <a:pt x="97" y="93"/>
                </a:lnTo>
                <a:lnTo>
                  <a:pt x="97" y="93"/>
                </a:lnTo>
                <a:lnTo>
                  <a:pt x="97" y="93"/>
                </a:lnTo>
                <a:lnTo>
                  <a:pt x="98" y="93"/>
                </a:lnTo>
                <a:lnTo>
                  <a:pt x="98" y="93"/>
                </a:lnTo>
                <a:lnTo>
                  <a:pt x="98" y="93"/>
                </a:lnTo>
                <a:lnTo>
                  <a:pt x="98" y="94"/>
                </a:lnTo>
                <a:lnTo>
                  <a:pt x="98" y="94"/>
                </a:lnTo>
                <a:lnTo>
                  <a:pt x="99" y="94"/>
                </a:lnTo>
                <a:lnTo>
                  <a:pt x="99" y="95"/>
                </a:lnTo>
                <a:lnTo>
                  <a:pt x="99" y="95"/>
                </a:lnTo>
                <a:lnTo>
                  <a:pt x="99" y="96"/>
                </a:lnTo>
                <a:lnTo>
                  <a:pt x="98" y="96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7" y="98"/>
                </a:lnTo>
                <a:lnTo>
                  <a:pt x="97" y="98"/>
                </a:lnTo>
                <a:lnTo>
                  <a:pt x="98" y="99"/>
                </a:lnTo>
                <a:lnTo>
                  <a:pt x="99" y="99"/>
                </a:lnTo>
                <a:lnTo>
                  <a:pt x="99" y="99"/>
                </a:lnTo>
                <a:lnTo>
                  <a:pt x="99" y="99"/>
                </a:lnTo>
                <a:lnTo>
                  <a:pt x="99" y="100"/>
                </a:lnTo>
                <a:lnTo>
                  <a:pt x="99" y="100"/>
                </a:lnTo>
                <a:lnTo>
                  <a:pt x="99" y="100"/>
                </a:lnTo>
                <a:lnTo>
                  <a:pt x="100" y="100"/>
                </a:lnTo>
                <a:lnTo>
                  <a:pt x="100" y="100"/>
                </a:lnTo>
                <a:lnTo>
                  <a:pt x="100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2"/>
                </a:lnTo>
                <a:lnTo>
                  <a:pt x="100" y="101"/>
                </a:lnTo>
                <a:lnTo>
                  <a:pt x="101" y="102"/>
                </a:lnTo>
                <a:lnTo>
                  <a:pt x="101" y="102"/>
                </a:lnTo>
                <a:lnTo>
                  <a:pt x="101" y="103"/>
                </a:lnTo>
                <a:lnTo>
                  <a:pt x="101" y="103"/>
                </a:lnTo>
                <a:lnTo>
                  <a:pt x="101" y="103"/>
                </a:lnTo>
                <a:lnTo>
                  <a:pt x="102" y="104"/>
                </a:lnTo>
                <a:lnTo>
                  <a:pt x="102" y="104"/>
                </a:lnTo>
                <a:lnTo>
                  <a:pt x="102" y="104"/>
                </a:lnTo>
                <a:lnTo>
                  <a:pt x="103" y="105"/>
                </a:lnTo>
                <a:lnTo>
                  <a:pt x="103" y="105"/>
                </a:lnTo>
                <a:lnTo>
                  <a:pt x="103" y="105"/>
                </a:lnTo>
                <a:lnTo>
                  <a:pt x="104" y="105"/>
                </a:lnTo>
                <a:lnTo>
                  <a:pt x="104" y="105"/>
                </a:lnTo>
                <a:lnTo>
                  <a:pt x="104" y="105"/>
                </a:lnTo>
                <a:lnTo>
                  <a:pt x="104" y="105"/>
                </a:lnTo>
                <a:lnTo>
                  <a:pt x="105" y="105"/>
                </a:lnTo>
                <a:lnTo>
                  <a:pt x="106" y="106"/>
                </a:lnTo>
                <a:lnTo>
                  <a:pt x="106" y="106"/>
                </a:lnTo>
                <a:lnTo>
                  <a:pt x="106" y="106"/>
                </a:lnTo>
                <a:lnTo>
                  <a:pt x="107" y="107"/>
                </a:lnTo>
                <a:lnTo>
                  <a:pt x="107" y="107"/>
                </a:lnTo>
                <a:lnTo>
                  <a:pt x="108" y="107"/>
                </a:lnTo>
                <a:lnTo>
                  <a:pt x="108" y="108"/>
                </a:lnTo>
                <a:lnTo>
                  <a:pt x="108" y="108"/>
                </a:lnTo>
                <a:lnTo>
                  <a:pt x="108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9"/>
                </a:lnTo>
                <a:lnTo>
                  <a:pt x="109" y="109"/>
                </a:lnTo>
                <a:lnTo>
                  <a:pt x="110" y="109"/>
                </a:lnTo>
                <a:lnTo>
                  <a:pt x="111" y="109"/>
                </a:lnTo>
                <a:lnTo>
                  <a:pt x="111" y="110"/>
                </a:lnTo>
                <a:lnTo>
                  <a:pt x="112" y="110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2" y="111"/>
                </a:lnTo>
                <a:lnTo>
                  <a:pt x="113" y="112"/>
                </a:lnTo>
                <a:lnTo>
                  <a:pt x="114" y="112"/>
                </a:lnTo>
                <a:lnTo>
                  <a:pt x="114" y="112"/>
                </a:lnTo>
                <a:lnTo>
                  <a:pt x="115" y="112"/>
                </a:lnTo>
                <a:lnTo>
                  <a:pt x="115" y="112"/>
                </a:lnTo>
                <a:lnTo>
                  <a:pt x="115" y="112"/>
                </a:lnTo>
                <a:lnTo>
                  <a:pt x="116" y="113"/>
                </a:lnTo>
                <a:lnTo>
                  <a:pt x="116" y="113"/>
                </a:lnTo>
                <a:lnTo>
                  <a:pt x="116" y="113"/>
                </a:lnTo>
                <a:lnTo>
                  <a:pt x="117" y="113"/>
                </a:lnTo>
                <a:lnTo>
                  <a:pt x="117" y="114"/>
                </a:lnTo>
                <a:lnTo>
                  <a:pt x="118" y="114"/>
                </a:lnTo>
                <a:lnTo>
                  <a:pt x="118" y="115"/>
                </a:lnTo>
                <a:lnTo>
                  <a:pt x="118" y="115"/>
                </a:lnTo>
                <a:lnTo>
                  <a:pt x="118" y="115"/>
                </a:lnTo>
                <a:lnTo>
                  <a:pt x="118" y="116"/>
                </a:lnTo>
                <a:lnTo>
                  <a:pt x="118" y="116"/>
                </a:lnTo>
                <a:lnTo>
                  <a:pt x="118" y="116"/>
                </a:lnTo>
                <a:lnTo>
                  <a:pt x="118" y="117"/>
                </a:lnTo>
                <a:lnTo>
                  <a:pt x="118" y="117"/>
                </a:lnTo>
                <a:lnTo>
                  <a:pt x="118" y="117"/>
                </a:lnTo>
                <a:lnTo>
                  <a:pt x="118" y="118"/>
                </a:lnTo>
                <a:lnTo>
                  <a:pt x="118" y="118"/>
                </a:lnTo>
                <a:lnTo>
                  <a:pt x="118" y="119"/>
                </a:lnTo>
                <a:lnTo>
                  <a:pt x="118" y="119"/>
                </a:lnTo>
                <a:lnTo>
                  <a:pt x="118" y="119"/>
                </a:lnTo>
                <a:lnTo>
                  <a:pt x="117" y="119"/>
                </a:lnTo>
                <a:lnTo>
                  <a:pt x="117" y="119"/>
                </a:lnTo>
                <a:lnTo>
                  <a:pt x="117" y="120"/>
                </a:lnTo>
                <a:lnTo>
                  <a:pt x="117" y="120"/>
                </a:lnTo>
                <a:lnTo>
                  <a:pt x="116" y="120"/>
                </a:lnTo>
                <a:lnTo>
                  <a:pt x="116" y="119"/>
                </a:lnTo>
                <a:lnTo>
                  <a:pt x="115" y="119"/>
                </a:lnTo>
                <a:lnTo>
                  <a:pt x="114" y="119"/>
                </a:lnTo>
                <a:lnTo>
                  <a:pt x="114" y="119"/>
                </a:lnTo>
                <a:lnTo>
                  <a:pt x="114" y="119"/>
                </a:lnTo>
                <a:lnTo>
                  <a:pt x="114" y="119"/>
                </a:lnTo>
                <a:lnTo>
                  <a:pt x="113" y="119"/>
                </a:lnTo>
                <a:lnTo>
                  <a:pt x="113" y="119"/>
                </a:lnTo>
                <a:lnTo>
                  <a:pt x="112" y="119"/>
                </a:lnTo>
                <a:lnTo>
                  <a:pt x="113" y="120"/>
                </a:lnTo>
                <a:lnTo>
                  <a:pt x="112" y="121"/>
                </a:lnTo>
                <a:lnTo>
                  <a:pt x="112" y="122"/>
                </a:lnTo>
                <a:lnTo>
                  <a:pt x="112" y="123"/>
                </a:lnTo>
                <a:lnTo>
                  <a:pt x="112" y="123"/>
                </a:lnTo>
                <a:lnTo>
                  <a:pt x="110" y="124"/>
                </a:lnTo>
                <a:lnTo>
                  <a:pt x="110" y="124"/>
                </a:lnTo>
                <a:lnTo>
                  <a:pt x="108" y="124"/>
                </a:lnTo>
                <a:lnTo>
                  <a:pt x="108" y="124"/>
                </a:lnTo>
                <a:lnTo>
                  <a:pt x="106" y="125"/>
                </a:lnTo>
                <a:lnTo>
                  <a:pt x="106" y="126"/>
                </a:lnTo>
                <a:lnTo>
                  <a:pt x="105" y="126"/>
                </a:lnTo>
                <a:lnTo>
                  <a:pt x="104" y="126"/>
                </a:lnTo>
                <a:lnTo>
                  <a:pt x="104" y="127"/>
                </a:lnTo>
                <a:lnTo>
                  <a:pt x="103" y="127"/>
                </a:lnTo>
                <a:lnTo>
                  <a:pt x="103" y="127"/>
                </a:lnTo>
                <a:lnTo>
                  <a:pt x="103" y="127"/>
                </a:lnTo>
                <a:lnTo>
                  <a:pt x="102" y="128"/>
                </a:lnTo>
                <a:lnTo>
                  <a:pt x="103" y="128"/>
                </a:lnTo>
                <a:lnTo>
                  <a:pt x="104" y="129"/>
                </a:lnTo>
                <a:lnTo>
                  <a:pt x="104" y="130"/>
                </a:lnTo>
                <a:lnTo>
                  <a:pt x="105" y="130"/>
                </a:lnTo>
                <a:lnTo>
                  <a:pt x="105" y="131"/>
                </a:lnTo>
                <a:lnTo>
                  <a:pt x="105" y="131"/>
                </a:lnTo>
                <a:lnTo>
                  <a:pt x="105" y="131"/>
                </a:lnTo>
                <a:lnTo>
                  <a:pt x="106" y="131"/>
                </a:lnTo>
                <a:lnTo>
                  <a:pt x="106" y="132"/>
                </a:lnTo>
                <a:lnTo>
                  <a:pt x="106" y="132"/>
                </a:lnTo>
                <a:lnTo>
                  <a:pt x="105" y="134"/>
                </a:lnTo>
                <a:lnTo>
                  <a:pt x="105" y="134"/>
                </a:lnTo>
                <a:lnTo>
                  <a:pt x="105" y="135"/>
                </a:lnTo>
                <a:lnTo>
                  <a:pt x="105" y="135"/>
                </a:lnTo>
                <a:lnTo>
                  <a:pt x="106" y="135"/>
                </a:lnTo>
                <a:lnTo>
                  <a:pt x="106" y="135"/>
                </a:lnTo>
                <a:lnTo>
                  <a:pt x="106" y="135"/>
                </a:lnTo>
                <a:lnTo>
                  <a:pt x="107" y="135"/>
                </a:lnTo>
                <a:lnTo>
                  <a:pt x="108" y="136"/>
                </a:lnTo>
                <a:lnTo>
                  <a:pt x="107" y="136"/>
                </a:lnTo>
                <a:lnTo>
                  <a:pt x="107" y="137"/>
                </a:lnTo>
                <a:lnTo>
                  <a:pt x="107" y="137"/>
                </a:lnTo>
                <a:lnTo>
                  <a:pt x="107" y="137"/>
                </a:lnTo>
                <a:lnTo>
                  <a:pt x="107" y="138"/>
                </a:lnTo>
                <a:lnTo>
                  <a:pt x="107" y="138"/>
                </a:lnTo>
                <a:lnTo>
                  <a:pt x="107" y="138"/>
                </a:lnTo>
                <a:lnTo>
                  <a:pt x="107" y="139"/>
                </a:lnTo>
                <a:lnTo>
                  <a:pt x="106" y="139"/>
                </a:lnTo>
                <a:lnTo>
                  <a:pt x="106" y="139"/>
                </a:lnTo>
                <a:lnTo>
                  <a:pt x="106" y="139"/>
                </a:lnTo>
                <a:lnTo>
                  <a:pt x="106" y="139"/>
                </a:lnTo>
                <a:lnTo>
                  <a:pt x="105" y="139"/>
                </a:lnTo>
                <a:lnTo>
                  <a:pt x="104" y="139"/>
                </a:lnTo>
                <a:lnTo>
                  <a:pt x="104" y="138"/>
                </a:lnTo>
                <a:lnTo>
                  <a:pt x="104" y="138"/>
                </a:lnTo>
                <a:lnTo>
                  <a:pt x="104" y="138"/>
                </a:lnTo>
                <a:lnTo>
                  <a:pt x="104" y="138"/>
                </a:lnTo>
                <a:lnTo>
                  <a:pt x="103" y="138"/>
                </a:lnTo>
                <a:lnTo>
                  <a:pt x="103" y="137"/>
                </a:lnTo>
                <a:lnTo>
                  <a:pt x="103" y="137"/>
                </a:lnTo>
                <a:lnTo>
                  <a:pt x="103" y="137"/>
                </a:lnTo>
                <a:lnTo>
                  <a:pt x="104" y="137"/>
                </a:lnTo>
                <a:lnTo>
                  <a:pt x="103" y="136"/>
                </a:lnTo>
                <a:lnTo>
                  <a:pt x="103" y="136"/>
                </a:lnTo>
                <a:lnTo>
                  <a:pt x="103" y="136"/>
                </a:lnTo>
                <a:lnTo>
                  <a:pt x="102" y="136"/>
                </a:lnTo>
                <a:lnTo>
                  <a:pt x="102" y="135"/>
                </a:lnTo>
                <a:lnTo>
                  <a:pt x="101" y="135"/>
                </a:lnTo>
                <a:lnTo>
                  <a:pt x="100" y="136"/>
                </a:lnTo>
                <a:lnTo>
                  <a:pt x="100" y="136"/>
                </a:lnTo>
                <a:lnTo>
                  <a:pt x="99" y="136"/>
                </a:lnTo>
                <a:lnTo>
                  <a:pt x="99" y="136"/>
                </a:lnTo>
                <a:lnTo>
                  <a:pt x="98" y="136"/>
                </a:lnTo>
                <a:lnTo>
                  <a:pt x="98" y="135"/>
                </a:lnTo>
                <a:lnTo>
                  <a:pt x="97" y="135"/>
                </a:lnTo>
                <a:lnTo>
                  <a:pt x="96" y="135"/>
                </a:lnTo>
                <a:lnTo>
                  <a:pt x="95" y="135"/>
                </a:lnTo>
                <a:lnTo>
                  <a:pt x="95" y="135"/>
                </a:lnTo>
                <a:lnTo>
                  <a:pt x="95" y="135"/>
                </a:lnTo>
                <a:lnTo>
                  <a:pt x="95" y="134"/>
                </a:lnTo>
                <a:lnTo>
                  <a:pt x="94" y="135"/>
                </a:lnTo>
                <a:lnTo>
                  <a:pt x="94" y="136"/>
                </a:lnTo>
                <a:lnTo>
                  <a:pt x="94" y="137"/>
                </a:lnTo>
                <a:lnTo>
                  <a:pt x="94" y="137"/>
                </a:lnTo>
                <a:lnTo>
                  <a:pt x="94" y="137"/>
                </a:lnTo>
                <a:lnTo>
                  <a:pt x="93" y="137"/>
                </a:lnTo>
                <a:lnTo>
                  <a:pt x="92" y="137"/>
                </a:lnTo>
                <a:lnTo>
                  <a:pt x="92" y="137"/>
                </a:lnTo>
                <a:lnTo>
                  <a:pt x="91" y="136"/>
                </a:lnTo>
                <a:lnTo>
                  <a:pt x="89" y="137"/>
                </a:lnTo>
                <a:lnTo>
                  <a:pt x="89" y="137"/>
                </a:lnTo>
                <a:lnTo>
                  <a:pt x="88" y="137"/>
                </a:lnTo>
                <a:lnTo>
                  <a:pt x="86" y="137"/>
                </a:lnTo>
                <a:lnTo>
                  <a:pt x="86" y="137"/>
                </a:lnTo>
                <a:lnTo>
                  <a:pt x="86" y="137"/>
                </a:lnTo>
                <a:lnTo>
                  <a:pt x="85" y="137"/>
                </a:lnTo>
                <a:lnTo>
                  <a:pt x="85" y="138"/>
                </a:lnTo>
                <a:lnTo>
                  <a:pt x="84" y="139"/>
                </a:lnTo>
                <a:lnTo>
                  <a:pt x="83" y="138"/>
                </a:lnTo>
                <a:lnTo>
                  <a:pt x="82" y="139"/>
                </a:lnTo>
                <a:lnTo>
                  <a:pt x="82" y="139"/>
                </a:lnTo>
                <a:lnTo>
                  <a:pt x="82" y="140"/>
                </a:lnTo>
                <a:lnTo>
                  <a:pt x="81" y="140"/>
                </a:lnTo>
                <a:lnTo>
                  <a:pt x="80" y="140"/>
                </a:lnTo>
                <a:lnTo>
                  <a:pt x="80" y="141"/>
                </a:lnTo>
                <a:lnTo>
                  <a:pt x="80" y="141"/>
                </a:lnTo>
                <a:lnTo>
                  <a:pt x="80" y="141"/>
                </a:lnTo>
                <a:lnTo>
                  <a:pt x="80" y="140"/>
                </a:lnTo>
                <a:lnTo>
                  <a:pt x="79" y="140"/>
                </a:lnTo>
                <a:lnTo>
                  <a:pt x="79" y="140"/>
                </a:lnTo>
                <a:lnTo>
                  <a:pt x="78" y="141"/>
                </a:lnTo>
                <a:lnTo>
                  <a:pt x="76" y="141"/>
                </a:lnTo>
                <a:lnTo>
                  <a:pt x="76" y="141"/>
                </a:lnTo>
                <a:lnTo>
                  <a:pt x="76" y="140"/>
                </a:lnTo>
                <a:lnTo>
                  <a:pt x="76" y="140"/>
                </a:lnTo>
                <a:lnTo>
                  <a:pt x="75" y="139"/>
                </a:lnTo>
                <a:lnTo>
                  <a:pt x="75" y="139"/>
                </a:lnTo>
                <a:lnTo>
                  <a:pt x="74" y="139"/>
                </a:lnTo>
                <a:lnTo>
                  <a:pt x="74" y="139"/>
                </a:lnTo>
                <a:lnTo>
                  <a:pt x="75" y="138"/>
                </a:lnTo>
                <a:lnTo>
                  <a:pt x="75" y="138"/>
                </a:lnTo>
                <a:lnTo>
                  <a:pt x="74" y="138"/>
                </a:lnTo>
                <a:lnTo>
                  <a:pt x="73" y="138"/>
                </a:lnTo>
                <a:lnTo>
                  <a:pt x="73" y="138"/>
                </a:lnTo>
                <a:lnTo>
                  <a:pt x="73" y="138"/>
                </a:lnTo>
                <a:lnTo>
                  <a:pt x="72" y="138"/>
                </a:lnTo>
                <a:lnTo>
                  <a:pt x="72" y="138"/>
                </a:lnTo>
                <a:lnTo>
                  <a:pt x="71" y="138"/>
                </a:lnTo>
                <a:lnTo>
                  <a:pt x="70" y="138"/>
                </a:lnTo>
                <a:lnTo>
                  <a:pt x="70" y="138"/>
                </a:lnTo>
                <a:lnTo>
                  <a:pt x="70" y="138"/>
                </a:lnTo>
                <a:lnTo>
                  <a:pt x="69" y="138"/>
                </a:lnTo>
                <a:lnTo>
                  <a:pt x="69" y="138"/>
                </a:lnTo>
                <a:lnTo>
                  <a:pt x="68" y="138"/>
                </a:lnTo>
                <a:lnTo>
                  <a:pt x="69" y="137"/>
                </a:lnTo>
                <a:lnTo>
                  <a:pt x="69" y="137"/>
                </a:lnTo>
                <a:lnTo>
                  <a:pt x="68" y="137"/>
                </a:lnTo>
                <a:lnTo>
                  <a:pt x="68" y="138"/>
                </a:lnTo>
                <a:lnTo>
                  <a:pt x="68" y="138"/>
                </a:lnTo>
                <a:lnTo>
                  <a:pt x="68" y="138"/>
                </a:lnTo>
                <a:lnTo>
                  <a:pt x="68" y="139"/>
                </a:lnTo>
                <a:lnTo>
                  <a:pt x="68" y="139"/>
                </a:lnTo>
                <a:lnTo>
                  <a:pt x="69" y="140"/>
                </a:lnTo>
                <a:lnTo>
                  <a:pt x="68" y="141"/>
                </a:lnTo>
                <a:lnTo>
                  <a:pt x="68" y="141"/>
                </a:lnTo>
                <a:lnTo>
                  <a:pt x="67" y="141"/>
                </a:lnTo>
                <a:lnTo>
                  <a:pt x="67" y="142"/>
                </a:lnTo>
                <a:lnTo>
                  <a:pt x="67" y="142"/>
                </a:lnTo>
                <a:lnTo>
                  <a:pt x="66" y="142"/>
                </a:lnTo>
                <a:lnTo>
                  <a:pt x="65" y="143"/>
                </a:lnTo>
                <a:lnTo>
                  <a:pt x="64" y="143"/>
                </a:lnTo>
                <a:lnTo>
                  <a:pt x="64" y="143"/>
                </a:lnTo>
                <a:lnTo>
                  <a:pt x="64" y="143"/>
                </a:lnTo>
                <a:lnTo>
                  <a:pt x="64" y="143"/>
                </a:lnTo>
                <a:lnTo>
                  <a:pt x="65" y="142"/>
                </a:lnTo>
                <a:lnTo>
                  <a:pt x="65" y="142"/>
                </a:lnTo>
                <a:lnTo>
                  <a:pt x="64" y="142"/>
                </a:lnTo>
                <a:lnTo>
                  <a:pt x="65" y="141"/>
                </a:lnTo>
                <a:lnTo>
                  <a:pt x="65" y="141"/>
                </a:lnTo>
                <a:lnTo>
                  <a:pt x="64" y="141"/>
                </a:lnTo>
                <a:lnTo>
                  <a:pt x="64" y="141"/>
                </a:lnTo>
                <a:lnTo>
                  <a:pt x="63" y="141"/>
                </a:lnTo>
                <a:lnTo>
                  <a:pt x="63" y="141"/>
                </a:lnTo>
                <a:lnTo>
                  <a:pt x="63" y="141"/>
                </a:lnTo>
                <a:lnTo>
                  <a:pt x="62" y="141"/>
                </a:lnTo>
                <a:lnTo>
                  <a:pt x="63" y="140"/>
                </a:lnTo>
                <a:lnTo>
                  <a:pt x="63" y="139"/>
                </a:lnTo>
                <a:lnTo>
                  <a:pt x="62" y="139"/>
                </a:lnTo>
                <a:lnTo>
                  <a:pt x="62" y="139"/>
                </a:lnTo>
                <a:lnTo>
                  <a:pt x="61" y="139"/>
                </a:lnTo>
                <a:lnTo>
                  <a:pt x="61" y="139"/>
                </a:lnTo>
                <a:lnTo>
                  <a:pt x="61" y="138"/>
                </a:lnTo>
                <a:lnTo>
                  <a:pt x="61" y="138"/>
                </a:lnTo>
                <a:lnTo>
                  <a:pt x="61" y="138"/>
                </a:lnTo>
                <a:lnTo>
                  <a:pt x="60" y="138"/>
                </a:lnTo>
                <a:lnTo>
                  <a:pt x="60" y="138"/>
                </a:lnTo>
                <a:lnTo>
                  <a:pt x="59" y="138"/>
                </a:lnTo>
                <a:lnTo>
                  <a:pt x="59" y="138"/>
                </a:lnTo>
                <a:lnTo>
                  <a:pt x="59" y="137"/>
                </a:lnTo>
                <a:lnTo>
                  <a:pt x="59" y="137"/>
                </a:lnTo>
                <a:lnTo>
                  <a:pt x="58" y="137"/>
                </a:lnTo>
                <a:lnTo>
                  <a:pt x="58" y="137"/>
                </a:lnTo>
                <a:lnTo>
                  <a:pt x="57" y="138"/>
                </a:lnTo>
                <a:lnTo>
                  <a:pt x="57" y="138"/>
                </a:lnTo>
                <a:lnTo>
                  <a:pt x="56" y="138"/>
                </a:lnTo>
                <a:lnTo>
                  <a:pt x="55" y="138"/>
                </a:lnTo>
                <a:lnTo>
                  <a:pt x="50" y="136"/>
                </a:lnTo>
                <a:lnTo>
                  <a:pt x="49" y="136"/>
                </a:lnTo>
                <a:lnTo>
                  <a:pt x="49" y="136"/>
                </a:lnTo>
                <a:lnTo>
                  <a:pt x="48" y="135"/>
                </a:lnTo>
                <a:lnTo>
                  <a:pt x="47" y="135"/>
                </a:lnTo>
                <a:lnTo>
                  <a:pt x="47" y="135"/>
                </a:lnTo>
                <a:lnTo>
                  <a:pt x="45" y="136"/>
                </a:lnTo>
                <a:lnTo>
                  <a:pt x="45" y="136"/>
                </a:lnTo>
                <a:lnTo>
                  <a:pt x="45" y="136"/>
                </a:lnTo>
                <a:lnTo>
                  <a:pt x="44" y="135"/>
                </a:lnTo>
                <a:lnTo>
                  <a:pt x="44" y="135"/>
                </a:lnTo>
                <a:lnTo>
                  <a:pt x="45" y="135"/>
                </a:lnTo>
                <a:lnTo>
                  <a:pt x="45" y="135"/>
                </a:lnTo>
                <a:lnTo>
                  <a:pt x="44" y="135"/>
                </a:lnTo>
                <a:lnTo>
                  <a:pt x="44" y="135"/>
                </a:lnTo>
                <a:lnTo>
                  <a:pt x="44" y="135"/>
                </a:lnTo>
                <a:lnTo>
                  <a:pt x="43" y="135"/>
                </a:lnTo>
                <a:lnTo>
                  <a:pt x="44" y="135"/>
                </a:lnTo>
                <a:lnTo>
                  <a:pt x="44" y="135"/>
                </a:lnTo>
                <a:lnTo>
                  <a:pt x="42" y="135"/>
                </a:lnTo>
                <a:lnTo>
                  <a:pt x="43" y="135"/>
                </a:lnTo>
                <a:lnTo>
                  <a:pt x="42" y="135"/>
                </a:lnTo>
                <a:lnTo>
                  <a:pt x="43" y="134"/>
                </a:lnTo>
                <a:lnTo>
                  <a:pt x="43" y="134"/>
                </a:lnTo>
                <a:lnTo>
                  <a:pt x="42" y="134"/>
                </a:lnTo>
                <a:lnTo>
                  <a:pt x="42" y="134"/>
                </a:lnTo>
                <a:lnTo>
                  <a:pt x="41" y="133"/>
                </a:lnTo>
                <a:lnTo>
                  <a:pt x="41" y="134"/>
                </a:lnTo>
                <a:lnTo>
                  <a:pt x="41" y="134"/>
                </a:lnTo>
                <a:lnTo>
                  <a:pt x="41" y="134"/>
                </a:lnTo>
                <a:lnTo>
                  <a:pt x="41" y="134"/>
                </a:lnTo>
                <a:lnTo>
                  <a:pt x="41" y="133"/>
                </a:lnTo>
                <a:lnTo>
                  <a:pt x="41" y="133"/>
                </a:lnTo>
                <a:lnTo>
                  <a:pt x="40" y="133"/>
                </a:lnTo>
                <a:lnTo>
                  <a:pt x="40" y="133"/>
                </a:lnTo>
                <a:lnTo>
                  <a:pt x="40" y="134"/>
                </a:lnTo>
                <a:lnTo>
                  <a:pt x="40" y="134"/>
                </a:lnTo>
                <a:lnTo>
                  <a:pt x="39" y="134"/>
                </a:lnTo>
                <a:lnTo>
                  <a:pt x="38" y="134"/>
                </a:lnTo>
                <a:lnTo>
                  <a:pt x="38" y="135"/>
                </a:lnTo>
                <a:lnTo>
                  <a:pt x="38" y="135"/>
                </a:lnTo>
                <a:lnTo>
                  <a:pt x="38" y="135"/>
                </a:lnTo>
                <a:lnTo>
                  <a:pt x="38" y="136"/>
                </a:lnTo>
                <a:lnTo>
                  <a:pt x="38" y="136"/>
                </a:lnTo>
                <a:lnTo>
                  <a:pt x="39" y="136"/>
                </a:lnTo>
                <a:lnTo>
                  <a:pt x="39" y="136"/>
                </a:lnTo>
                <a:lnTo>
                  <a:pt x="40" y="136"/>
                </a:lnTo>
                <a:lnTo>
                  <a:pt x="40" y="136"/>
                </a:lnTo>
                <a:lnTo>
                  <a:pt x="40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6"/>
                </a:lnTo>
                <a:lnTo>
                  <a:pt x="41" y="137"/>
                </a:lnTo>
                <a:lnTo>
                  <a:pt x="40" y="137"/>
                </a:lnTo>
                <a:lnTo>
                  <a:pt x="40" y="137"/>
                </a:lnTo>
                <a:lnTo>
                  <a:pt x="40" y="137"/>
                </a:lnTo>
                <a:lnTo>
                  <a:pt x="40" y="136"/>
                </a:lnTo>
                <a:lnTo>
                  <a:pt x="39" y="136"/>
                </a:lnTo>
                <a:lnTo>
                  <a:pt x="39" y="137"/>
                </a:lnTo>
                <a:lnTo>
                  <a:pt x="39" y="137"/>
                </a:lnTo>
                <a:lnTo>
                  <a:pt x="38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9" y="137"/>
                </a:lnTo>
                <a:lnTo>
                  <a:pt x="38" y="137"/>
                </a:lnTo>
                <a:lnTo>
                  <a:pt x="37" y="137"/>
                </a:lnTo>
                <a:lnTo>
                  <a:pt x="37" y="137"/>
                </a:lnTo>
                <a:lnTo>
                  <a:pt x="37" y="137"/>
                </a:lnTo>
                <a:lnTo>
                  <a:pt x="36" y="137"/>
                </a:lnTo>
                <a:lnTo>
                  <a:pt x="36" y="137"/>
                </a:lnTo>
                <a:lnTo>
                  <a:pt x="35" y="137"/>
                </a:lnTo>
                <a:lnTo>
                  <a:pt x="35" y="137"/>
                </a:lnTo>
                <a:lnTo>
                  <a:pt x="35" y="137"/>
                </a:lnTo>
                <a:lnTo>
                  <a:pt x="34" y="137"/>
                </a:lnTo>
                <a:lnTo>
                  <a:pt x="33" y="137"/>
                </a:lnTo>
                <a:lnTo>
                  <a:pt x="33" y="138"/>
                </a:lnTo>
                <a:lnTo>
                  <a:pt x="30" y="138"/>
                </a:lnTo>
                <a:lnTo>
                  <a:pt x="30" y="137"/>
                </a:lnTo>
                <a:lnTo>
                  <a:pt x="30" y="137"/>
                </a:lnTo>
                <a:lnTo>
                  <a:pt x="29" y="137"/>
                </a:lnTo>
                <a:lnTo>
                  <a:pt x="28" y="138"/>
                </a:lnTo>
                <a:lnTo>
                  <a:pt x="27" y="138"/>
                </a:lnTo>
                <a:lnTo>
                  <a:pt x="27" y="138"/>
                </a:lnTo>
                <a:lnTo>
                  <a:pt x="26" y="138"/>
                </a:lnTo>
                <a:lnTo>
                  <a:pt x="26" y="137"/>
                </a:lnTo>
                <a:lnTo>
                  <a:pt x="27" y="137"/>
                </a:lnTo>
                <a:lnTo>
                  <a:pt x="27" y="137"/>
                </a:lnTo>
                <a:lnTo>
                  <a:pt x="27" y="137"/>
                </a:lnTo>
                <a:lnTo>
                  <a:pt x="26" y="137"/>
                </a:lnTo>
                <a:lnTo>
                  <a:pt x="25" y="137"/>
                </a:lnTo>
                <a:lnTo>
                  <a:pt x="25" y="137"/>
                </a:lnTo>
                <a:lnTo>
                  <a:pt x="25" y="136"/>
                </a:lnTo>
                <a:lnTo>
                  <a:pt x="24" y="136"/>
                </a:lnTo>
                <a:lnTo>
                  <a:pt x="24" y="135"/>
                </a:lnTo>
                <a:lnTo>
                  <a:pt x="25" y="134"/>
                </a:lnTo>
                <a:lnTo>
                  <a:pt x="25" y="134"/>
                </a:lnTo>
                <a:lnTo>
                  <a:pt x="25" y="134"/>
                </a:lnTo>
                <a:lnTo>
                  <a:pt x="25" y="133"/>
                </a:lnTo>
                <a:lnTo>
                  <a:pt x="25" y="133"/>
                </a:lnTo>
                <a:lnTo>
                  <a:pt x="25" y="132"/>
                </a:lnTo>
                <a:lnTo>
                  <a:pt x="25" y="131"/>
                </a:lnTo>
                <a:lnTo>
                  <a:pt x="25" y="131"/>
                </a:lnTo>
                <a:lnTo>
                  <a:pt x="26" y="130"/>
                </a:lnTo>
                <a:lnTo>
                  <a:pt x="26" y="130"/>
                </a:lnTo>
                <a:lnTo>
                  <a:pt x="25" y="129"/>
                </a:lnTo>
                <a:lnTo>
                  <a:pt x="25" y="128"/>
                </a:lnTo>
                <a:lnTo>
                  <a:pt x="25" y="128"/>
                </a:lnTo>
                <a:lnTo>
                  <a:pt x="26" y="127"/>
                </a:lnTo>
                <a:lnTo>
                  <a:pt x="26" y="127"/>
                </a:lnTo>
                <a:lnTo>
                  <a:pt x="26" y="126"/>
                </a:lnTo>
                <a:lnTo>
                  <a:pt x="27" y="125"/>
                </a:lnTo>
                <a:lnTo>
                  <a:pt x="27" y="124"/>
                </a:lnTo>
                <a:lnTo>
                  <a:pt x="28" y="123"/>
                </a:lnTo>
                <a:lnTo>
                  <a:pt x="28" y="122"/>
                </a:lnTo>
                <a:lnTo>
                  <a:pt x="28" y="121"/>
                </a:lnTo>
                <a:lnTo>
                  <a:pt x="28" y="121"/>
                </a:lnTo>
                <a:lnTo>
                  <a:pt x="29" y="120"/>
                </a:lnTo>
                <a:lnTo>
                  <a:pt x="29" y="119"/>
                </a:lnTo>
                <a:lnTo>
                  <a:pt x="29" y="118"/>
                </a:lnTo>
                <a:lnTo>
                  <a:pt x="30" y="117"/>
                </a:lnTo>
                <a:lnTo>
                  <a:pt x="31" y="116"/>
                </a:lnTo>
                <a:lnTo>
                  <a:pt x="31" y="116"/>
                </a:lnTo>
                <a:lnTo>
                  <a:pt x="32" y="116"/>
                </a:lnTo>
                <a:lnTo>
                  <a:pt x="32" y="115"/>
                </a:lnTo>
                <a:lnTo>
                  <a:pt x="33" y="115"/>
                </a:lnTo>
                <a:lnTo>
                  <a:pt x="33" y="115"/>
                </a:lnTo>
                <a:lnTo>
                  <a:pt x="33" y="115"/>
                </a:lnTo>
                <a:lnTo>
                  <a:pt x="33" y="114"/>
                </a:lnTo>
                <a:lnTo>
                  <a:pt x="34" y="113"/>
                </a:lnTo>
                <a:lnTo>
                  <a:pt x="34" y="112"/>
                </a:lnTo>
                <a:lnTo>
                  <a:pt x="35" y="112"/>
                </a:lnTo>
                <a:lnTo>
                  <a:pt x="35" y="112"/>
                </a:lnTo>
                <a:lnTo>
                  <a:pt x="35" y="112"/>
                </a:lnTo>
                <a:lnTo>
                  <a:pt x="33" y="111"/>
                </a:lnTo>
                <a:lnTo>
                  <a:pt x="32" y="111"/>
                </a:lnTo>
                <a:lnTo>
                  <a:pt x="31" y="111"/>
                </a:lnTo>
                <a:lnTo>
                  <a:pt x="31" y="110"/>
                </a:lnTo>
                <a:lnTo>
                  <a:pt x="30" y="111"/>
                </a:lnTo>
                <a:lnTo>
                  <a:pt x="30" y="111"/>
                </a:lnTo>
                <a:lnTo>
                  <a:pt x="29" y="111"/>
                </a:lnTo>
                <a:lnTo>
                  <a:pt x="29" y="110"/>
                </a:lnTo>
                <a:lnTo>
                  <a:pt x="28" y="111"/>
                </a:lnTo>
                <a:lnTo>
                  <a:pt x="27" y="110"/>
                </a:lnTo>
                <a:lnTo>
                  <a:pt x="27" y="111"/>
                </a:lnTo>
                <a:lnTo>
                  <a:pt x="26" y="110"/>
                </a:lnTo>
                <a:lnTo>
                  <a:pt x="26" y="110"/>
                </a:lnTo>
                <a:lnTo>
                  <a:pt x="25" y="110"/>
                </a:lnTo>
                <a:lnTo>
                  <a:pt x="25" y="110"/>
                </a:lnTo>
                <a:lnTo>
                  <a:pt x="24" y="109"/>
                </a:lnTo>
                <a:lnTo>
                  <a:pt x="24" y="109"/>
                </a:lnTo>
                <a:lnTo>
                  <a:pt x="24" y="108"/>
                </a:lnTo>
                <a:lnTo>
                  <a:pt x="24" y="108"/>
                </a:lnTo>
                <a:lnTo>
                  <a:pt x="23" y="108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1" y="109"/>
                </a:lnTo>
                <a:lnTo>
                  <a:pt x="21" y="109"/>
                </a:lnTo>
                <a:lnTo>
                  <a:pt x="21" y="109"/>
                </a:lnTo>
                <a:lnTo>
                  <a:pt x="20" y="109"/>
                </a:lnTo>
                <a:lnTo>
                  <a:pt x="20" y="109"/>
                </a:lnTo>
                <a:lnTo>
                  <a:pt x="19" y="109"/>
                </a:lnTo>
                <a:lnTo>
                  <a:pt x="19" y="109"/>
                </a:lnTo>
                <a:lnTo>
                  <a:pt x="19" y="109"/>
                </a:lnTo>
                <a:lnTo>
                  <a:pt x="18" y="109"/>
                </a:lnTo>
                <a:lnTo>
                  <a:pt x="18" y="108"/>
                </a:lnTo>
                <a:lnTo>
                  <a:pt x="18" y="108"/>
                </a:lnTo>
                <a:lnTo>
                  <a:pt x="18" y="109"/>
                </a:lnTo>
                <a:lnTo>
                  <a:pt x="18" y="109"/>
                </a:lnTo>
                <a:lnTo>
                  <a:pt x="18" y="109"/>
                </a:lnTo>
                <a:lnTo>
                  <a:pt x="17" y="109"/>
                </a:lnTo>
                <a:lnTo>
                  <a:pt x="17" y="108"/>
                </a:lnTo>
                <a:lnTo>
                  <a:pt x="17" y="108"/>
                </a:lnTo>
                <a:lnTo>
                  <a:pt x="17" y="108"/>
                </a:lnTo>
                <a:lnTo>
                  <a:pt x="16" y="107"/>
                </a:lnTo>
                <a:lnTo>
                  <a:pt x="16" y="107"/>
                </a:lnTo>
                <a:lnTo>
                  <a:pt x="15" y="107"/>
                </a:lnTo>
                <a:lnTo>
                  <a:pt x="15" y="107"/>
                </a:lnTo>
                <a:lnTo>
                  <a:pt x="14" y="107"/>
                </a:lnTo>
                <a:lnTo>
                  <a:pt x="14" y="107"/>
                </a:lnTo>
                <a:lnTo>
                  <a:pt x="14" y="108"/>
                </a:lnTo>
                <a:lnTo>
                  <a:pt x="15" y="108"/>
                </a:lnTo>
                <a:lnTo>
                  <a:pt x="15" y="108"/>
                </a:lnTo>
                <a:lnTo>
                  <a:pt x="14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8"/>
                </a:lnTo>
                <a:lnTo>
                  <a:pt x="13" y="107"/>
                </a:lnTo>
                <a:lnTo>
                  <a:pt x="13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6"/>
                </a:lnTo>
                <a:lnTo>
                  <a:pt x="11" y="105"/>
                </a:lnTo>
                <a:lnTo>
                  <a:pt x="11" y="105"/>
                </a:lnTo>
                <a:lnTo>
                  <a:pt x="10" y="105"/>
                </a:lnTo>
                <a:lnTo>
                  <a:pt x="10" y="105"/>
                </a:lnTo>
                <a:lnTo>
                  <a:pt x="11" y="105"/>
                </a:lnTo>
                <a:lnTo>
                  <a:pt x="11" y="105"/>
                </a:lnTo>
                <a:lnTo>
                  <a:pt x="11" y="105"/>
                </a:lnTo>
                <a:lnTo>
                  <a:pt x="10" y="104"/>
                </a:lnTo>
                <a:lnTo>
                  <a:pt x="10" y="104"/>
                </a:lnTo>
                <a:lnTo>
                  <a:pt x="10" y="104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9" y="103"/>
                </a:lnTo>
                <a:lnTo>
                  <a:pt x="8" y="103"/>
                </a:lnTo>
                <a:lnTo>
                  <a:pt x="8" y="103"/>
                </a:lnTo>
                <a:lnTo>
                  <a:pt x="7" y="103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99"/>
                </a:lnTo>
                <a:lnTo>
                  <a:pt x="8" y="99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10" y="98"/>
                </a:lnTo>
                <a:lnTo>
                  <a:pt x="9" y="98"/>
                </a:lnTo>
                <a:lnTo>
                  <a:pt x="9" y="98"/>
                </a:lnTo>
                <a:lnTo>
                  <a:pt x="10" y="97"/>
                </a:lnTo>
                <a:lnTo>
                  <a:pt x="10" y="97"/>
                </a:lnTo>
                <a:lnTo>
                  <a:pt x="10" y="97"/>
                </a:lnTo>
                <a:lnTo>
                  <a:pt x="10" y="96"/>
                </a:lnTo>
                <a:lnTo>
                  <a:pt x="10" y="97"/>
                </a:lnTo>
                <a:lnTo>
                  <a:pt x="9" y="96"/>
                </a:lnTo>
                <a:lnTo>
                  <a:pt x="9" y="96"/>
                </a:lnTo>
                <a:lnTo>
                  <a:pt x="8" y="96"/>
                </a:lnTo>
                <a:lnTo>
                  <a:pt x="8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6" y="95"/>
                </a:lnTo>
                <a:lnTo>
                  <a:pt x="6" y="95"/>
                </a:lnTo>
                <a:lnTo>
                  <a:pt x="5" y="95"/>
                </a:lnTo>
                <a:lnTo>
                  <a:pt x="5" y="94"/>
                </a:lnTo>
                <a:lnTo>
                  <a:pt x="5" y="94"/>
                </a:lnTo>
                <a:lnTo>
                  <a:pt x="5" y="93"/>
                </a:lnTo>
                <a:lnTo>
                  <a:pt x="5" y="93"/>
                </a:lnTo>
                <a:lnTo>
                  <a:pt x="5" y="94"/>
                </a:lnTo>
                <a:lnTo>
                  <a:pt x="4" y="94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3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2"/>
                </a:lnTo>
                <a:lnTo>
                  <a:pt x="4" y="91"/>
                </a:lnTo>
                <a:lnTo>
                  <a:pt x="4" y="91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5" y="89"/>
                </a:lnTo>
                <a:lnTo>
                  <a:pt x="5" y="89"/>
                </a:lnTo>
                <a:lnTo>
                  <a:pt x="4" y="89"/>
                </a:lnTo>
                <a:lnTo>
                  <a:pt x="4" y="89"/>
                </a:lnTo>
                <a:lnTo>
                  <a:pt x="5" y="88"/>
                </a:lnTo>
                <a:lnTo>
                  <a:pt x="5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7"/>
                </a:lnTo>
                <a:lnTo>
                  <a:pt x="7" y="87"/>
                </a:lnTo>
                <a:lnTo>
                  <a:pt x="7" y="87"/>
                </a:lnTo>
                <a:lnTo>
                  <a:pt x="8" y="87"/>
                </a:lnTo>
                <a:lnTo>
                  <a:pt x="8" y="87"/>
                </a:lnTo>
                <a:lnTo>
                  <a:pt x="8" y="86"/>
                </a:lnTo>
                <a:lnTo>
                  <a:pt x="7" y="86"/>
                </a:lnTo>
                <a:lnTo>
                  <a:pt x="7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7" y="84"/>
                </a:lnTo>
                <a:lnTo>
                  <a:pt x="7" y="84"/>
                </a:lnTo>
                <a:lnTo>
                  <a:pt x="6" y="84"/>
                </a:lnTo>
                <a:lnTo>
                  <a:pt x="6" y="84"/>
                </a:lnTo>
                <a:lnTo>
                  <a:pt x="6" y="84"/>
                </a:lnTo>
                <a:lnTo>
                  <a:pt x="5" y="84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5" y="83"/>
                </a:lnTo>
                <a:lnTo>
                  <a:pt x="4" y="83"/>
                </a:lnTo>
                <a:lnTo>
                  <a:pt x="4" y="83"/>
                </a:lnTo>
                <a:lnTo>
                  <a:pt x="5" y="82"/>
                </a:lnTo>
                <a:lnTo>
                  <a:pt x="5" y="82"/>
                </a:lnTo>
                <a:lnTo>
                  <a:pt x="6" y="82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lnTo>
                  <a:pt x="4" y="81"/>
                </a:lnTo>
                <a:lnTo>
                  <a:pt x="4" y="81"/>
                </a:lnTo>
                <a:lnTo>
                  <a:pt x="5" y="81"/>
                </a:lnTo>
                <a:lnTo>
                  <a:pt x="4" y="80"/>
                </a:lnTo>
                <a:lnTo>
                  <a:pt x="3" y="80"/>
                </a:lnTo>
                <a:lnTo>
                  <a:pt x="2" y="80"/>
                </a:lnTo>
                <a:lnTo>
                  <a:pt x="2" y="79"/>
                </a:lnTo>
                <a:lnTo>
                  <a:pt x="2" y="79"/>
                </a:lnTo>
                <a:lnTo>
                  <a:pt x="2" y="79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8"/>
                </a:lnTo>
                <a:lnTo>
                  <a:pt x="2" y="77"/>
                </a:lnTo>
                <a:lnTo>
                  <a:pt x="2" y="77"/>
                </a:lnTo>
                <a:lnTo>
                  <a:pt x="3" y="77"/>
                </a:lnTo>
                <a:lnTo>
                  <a:pt x="3" y="77"/>
                </a:lnTo>
                <a:lnTo>
                  <a:pt x="3" y="76"/>
                </a:lnTo>
                <a:lnTo>
                  <a:pt x="3" y="76"/>
                </a:lnTo>
                <a:lnTo>
                  <a:pt x="2" y="76"/>
                </a:lnTo>
                <a:lnTo>
                  <a:pt x="2" y="75"/>
                </a:lnTo>
                <a:lnTo>
                  <a:pt x="2" y="75"/>
                </a:lnTo>
                <a:lnTo>
                  <a:pt x="2" y="75"/>
                </a:lnTo>
                <a:lnTo>
                  <a:pt x="1" y="75"/>
                </a:lnTo>
                <a:lnTo>
                  <a:pt x="0" y="75"/>
                </a:lnTo>
                <a:lnTo>
                  <a:pt x="0" y="75"/>
                </a:lnTo>
                <a:lnTo>
                  <a:pt x="0" y="74"/>
                </a:lnTo>
                <a:lnTo>
                  <a:pt x="0" y="74"/>
                </a:lnTo>
                <a:lnTo>
                  <a:pt x="0" y="74"/>
                </a:lnTo>
                <a:lnTo>
                  <a:pt x="0" y="74"/>
                </a:lnTo>
                <a:lnTo>
                  <a:pt x="1" y="73"/>
                </a:lnTo>
                <a:lnTo>
                  <a:pt x="1" y="74"/>
                </a:lnTo>
                <a:lnTo>
                  <a:pt x="1" y="74"/>
                </a:lnTo>
                <a:lnTo>
                  <a:pt x="2" y="73"/>
                </a:lnTo>
                <a:lnTo>
                  <a:pt x="2" y="73"/>
                </a:lnTo>
                <a:lnTo>
                  <a:pt x="2" y="73"/>
                </a:lnTo>
                <a:lnTo>
                  <a:pt x="3" y="72"/>
                </a:lnTo>
                <a:lnTo>
                  <a:pt x="4" y="71"/>
                </a:lnTo>
                <a:lnTo>
                  <a:pt x="4" y="71"/>
                </a:lnTo>
                <a:lnTo>
                  <a:pt x="4" y="71"/>
                </a:lnTo>
                <a:lnTo>
                  <a:pt x="3" y="71"/>
                </a:lnTo>
                <a:lnTo>
                  <a:pt x="3" y="71"/>
                </a:lnTo>
                <a:lnTo>
                  <a:pt x="3" y="70"/>
                </a:lnTo>
                <a:lnTo>
                  <a:pt x="3" y="70"/>
                </a:lnTo>
                <a:lnTo>
                  <a:pt x="4" y="69"/>
                </a:lnTo>
                <a:lnTo>
                  <a:pt x="4" y="68"/>
                </a:lnTo>
                <a:lnTo>
                  <a:pt x="5" y="68"/>
                </a:lnTo>
                <a:lnTo>
                  <a:pt x="5" y="68"/>
                </a:lnTo>
                <a:lnTo>
                  <a:pt x="5" y="67"/>
                </a:lnTo>
                <a:lnTo>
                  <a:pt x="5" y="67"/>
                </a:lnTo>
                <a:lnTo>
                  <a:pt x="5" y="67"/>
                </a:lnTo>
                <a:lnTo>
                  <a:pt x="5" y="66"/>
                </a:lnTo>
                <a:lnTo>
                  <a:pt x="5" y="66"/>
                </a:lnTo>
                <a:lnTo>
                  <a:pt x="5" y="65"/>
                </a:lnTo>
                <a:lnTo>
                  <a:pt x="5" y="65"/>
                </a:lnTo>
                <a:lnTo>
                  <a:pt x="4" y="64"/>
                </a:lnTo>
                <a:lnTo>
                  <a:pt x="4" y="64"/>
                </a:lnTo>
                <a:lnTo>
                  <a:pt x="4" y="64"/>
                </a:lnTo>
                <a:lnTo>
                  <a:pt x="3" y="63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2" y="62"/>
                </a:lnTo>
                <a:lnTo>
                  <a:pt x="2" y="61"/>
                </a:lnTo>
                <a:lnTo>
                  <a:pt x="2" y="61"/>
                </a:lnTo>
                <a:lnTo>
                  <a:pt x="1" y="61"/>
                </a:lnTo>
                <a:lnTo>
                  <a:pt x="1" y="61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1" y="60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2" y="59"/>
                </a:lnTo>
                <a:lnTo>
                  <a:pt x="3" y="59"/>
                </a:lnTo>
                <a:lnTo>
                  <a:pt x="4" y="59"/>
                </a:lnTo>
                <a:lnTo>
                  <a:pt x="4" y="59"/>
                </a:lnTo>
                <a:lnTo>
                  <a:pt x="3" y="58"/>
                </a:lnTo>
                <a:lnTo>
                  <a:pt x="4" y="58"/>
                </a:lnTo>
                <a:lnTo>
                  <a:pt x="4" y="58"/>
                </a:lnTo>
                <a:lnTo>
                  <a:pt x="5" y="58"/>
                </a:lnTo>
                <a:lnTo>
                  <a:pt x="6" y="58"/>
                </a:lnTo>
                <a:lnTo>
                  <a:pt x="6" y="59"/>
                </a:lnTo>
                <a:lnTo>
                  <a:pt x="7" y="59"/>
                </a:lnTo>
                <a:lnTo>
                  <a:pt x="7" y="59"/>
                </a:lnTo>
                <a:lnTo>
                  <a:pt x="8" y="59"/>
                </a:lnTo>
                <a:lnTo>
                  <a:pt x="8" y="58"/>
                </a:lnTo>
                <a:lnTo>
                  <a:pt x="9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3" y="58"/>
                </a:lnTo>
                <a:lnTo>
                  <a:pt x="14" y="58"/>
                </a:lnTo>
                <a:lnTo>
                  <a:pt x="14" y="57"/>
                </a:lnTo>
                <a:lnTo>
                  <a:pt x="14" y="57"/>
                </a:lnTo>
                <a:lnTo>
                  <a:pt x="14" y="56"/>
                </a:lnTo>
                <a:lnTo>
                  <a:pt x="14" y="56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3" y="54"/>
                </a:lnTo>
                <a:lnTo>
                  <a:pt x="15" y="54"/>
                </a:lnTo>
                <a:lnTo>
                  <a:pt x="15" y="54"/>
                </a:lnTo>
                <a:lnTo>
                  <a:pt x="15" y="53"/>
                </a:lnTo>
                <a:lnTo>
                  <a:pt x="15" y="53"/>
                </a:lnTo>
                <a:lnTo>
                  <a:pt x="16" y="53"/>
                </a:lnTo>
                <a:lnTo>
                  <a:pt x="17" y="52"/>
                </a:lnTo>
                <a:lnTo>
                  <a:pt x="18" y="52"/>
                </a:lnTo>
                <a:lnTo>
                  <a:pt x="17" y="51"/>
                </a:lnTo>
                <a:lnTo>
                  <a:pt x="17" y="51"/>
                </a:lnTo>
                <a:lnTo>
                  <a:pt x="18" y="50"/>
                </a:lnTo>
                <a:lnTo>
                  <a:pt x="18" y="49"/>
                </a:lnTo>
                <a:lnTo>
                  <a:pt x="18" y="49"/>
                </a:lnTo>
                <a:lnTo>
                  <a:pt x="17" y="48"/>
                </a:lnTo>
                <a:lnTo>
                  <a:pt x="17" y="48"/>
                </a:lnTo>
                <a:lnTo>
                  <a:pt x="16" y="48"/>
                </a:lnTo>
                <a:lnTo>
                  <a:pt x="15" y="48"/>
                </a:lnTo>
                <a:lnTo>
                  <a:pt x="14" y="48"/>
                </a:lnTo>
                <a:lnTo>
                  <a:pt x="13" y="48"/>
                </a:lnTo>
                <a:lnTo>
                  <a:pt x="12" y="47"/>
                </a:lnTo>
                <a:lnTo>
                  <a:pt x="12" y="46"/>
                </a:lnTo>
                <a:lnTo>
                  <a:pt x="12" y="46"/>
                </a:lnTo>
                <a:lnTo>
                  <a:pt x="13" y="46"/>
                </a:lnTo>
                <a:lnTo>
                  <a:pt x="13" y="46"/>
                </a:lnTo>
                <a:lnTo>
                  <a:pt x="13" y="46"/>
                </a:lnTo>
                <a:lnTo>
                  <a:pt x="13" y="45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5" y="44"/>
                </a:lnTo>
                <a:lnTo>
                  <a:pt x="16" y="44"/>
                </a:lnTo>
                <a:lnTo>
                  <a:pt x="16" y="44"/>
                </a:lnTo>
                <a:lnTo>
                  <a:pt x="17" y="44"/>
                </a:lnTo>
                <a:lnTo>
                  <a:pt x="18" y="44"/>
                </a:lnTo>
                <a:lnTo>
                  <a:pt x="18" y="44"/>
                </a:lnTo>
                <a:lnTo>
                  <a:pt x="18" y="41"/>
                </a:lnTo>
                <a:lnTo>
                  <a:pt x="18" y="41"/>
                </a:lnTo>
                <a:lnTo>
                  <a:pt x="18" y="40"/>
                </a:lnTo>
                <a:lnTo>
                  <a:pt x="19" y="40"/>
                </a:lnTo>
                <a:lnTo>
                  <a:pt x="19" y="39"/>
                </a:lnTo>
                <a:lnTo>
                  <a:pt x="20" y="37"/>
                </a:lnTo>
                <a:lnTo>
                  <a:pt x="20" y="37"/>
                </a:lnTo>
                <a:lnTo>
                  <a:pt x="20" y="37"/>
                </a:lnTo>
                <a:lnTo>
                  <a:pt x="20" y="36"/>
                </a:lnTo>
                <a:lnTo>
                  <a:pt x="20" y="35"/>
                </a:lnTo>
                <a:lnTo>
                  <a:pt x="20" y="35"/>
                </a:lnTo>
                <a:lnTo>
                  <a:pt x="20" y="34"/>
                </a:lnTo>
                <a:lnTo>
                  <a:pt x="20" y="33"/>
                </a:lnTo>
                <a:lnTo>
                  <a:pt x="20" y="33"/>
                </a:lnTo>
                <a:lnTo>
                  <a:pt x="20" y="33"/>
                </a:lnTo>
                <a:lnTo>
                  <a:pt x="20" y="33"/>
                </a:lnTo>
                <a:lnTo>
                  <a:pt x="20" y="32"/>
                </a:lnTo>
                <a:lnTo>
                  <a:pt x="21" y="32"/>
                </a:lnTo>
                <a:lnTo>
                  <a:pt x="22" y="32"/>
                </a:lnTo>
                <a:lnTo>
                  <a:pt x="22" y="32"/>
                </a:lnTo>
                <a:lnTo>
                  <a:pt x="22" y="32"/>
                </a:lnTo>
                <a:lnTo>
                  <a:pt x="22" y="32"/>
                </a:lnTo>
                <a:lnTo>
                  <a:pt x="21" y="32"/>
                </a:lnTo>
                <a:lnTo>
                  <a:pt x="19" y="31"/>
                </a:lnTo>
                <a:lnTo>
                  <a:pt x="18" y="32"/>
                </a:lnTo>
                <a:lnTo>
                  <a:pt x="17" y="31"/>
                </a:lnTo>
                <a:lnTo>
                  <a:pt x="17" y="30"/>
                </a:lnTo>
                <a:lnTo>
                  <a:pt x="17" y="29"/>
                </a:lnTo>
                <a:lnTo>
                  <a:pt x="18" y="28"/>
                </a:lnTo>
                <a:lnTo>
                  <a:pt x="18" y="28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8" y="27"/>
                </a:lnTo>
                <a:lnTo>
                  <a:pt x="18" y="27"/>
                </a:lnTo>
                <a:lnTo>
                  <a:pt x="20" y="25"/>
                </a:lnTo>
                <a:lnTo>
                  <a:pt x="21" y="25"/>
                </a:lnTo>
                <a:lnTo>
                  <a:pt x="22" y="25"/>
                </a:lnTo>
                <a:lnTo>
                  <a:pt x="24" y="25"/>
                </a:lnTo>
                <a:lnTo>
                  <a:pt x="24" y="25"/>
                </a:lnTo>
                <a:lnTo>
                  <a:pt x="27" y="25"/>
                </a:lnTo>
                <a:lnTo>
                  <a:pt x="28" y="25"/>
                </a:lnTo>
                <a:lnTo>
                  <a:pt x="30" y="24"/>
                </a:lnTo>
                <a:lnTo>
                  <a:pt x="32" y="25"/>
                </a:lnTo>
                <a:lnTo>
                  <a:pt x="32" y="25"/>
                </a:lnTo>
                <a:lnTo>
                  <a:pt x="32" y="25"/>
                </a:lnTo>
                <a:lnTo>
                  <a:pt x="32" y="26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3" y="28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3" y="29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5" y="30"/>
                </a:lnTo>
                <a:lnTo>
                  <a:pt x="35" y="30"/>
                </a:lnTo>
                <a:lnTo>
                  <a:pt x="35" y="30"/>
                </a:lnTo>
                <a:lnTo>
                  <a:pt x="36" y="30"/>
                </a:lnTo>
                <a:lnTo>
                  <a:pt x="36" y="30"/>
                </a:lnTo>
                <a:lnTo>
                  <a:pt x="36" y="29"/>
                </a:lnTo>
                <a:lnTo>
                  <a:pt x="36" y="28"/>
                </a:lnTo>
                <a:lnTo>
                  <a:pt x="36" y="28"/>
                </a:lnTo>
                <a:lnTo>
                  <a:pt x="36" y="28"/>
                </a:lnTo>
                <a:lnTo>
                  <a:pt x="35" y="28"/>
                </a:lnTo>
                <a:lnTo>
                  <a:pt x="35" y="27"/>
                </a:lnTo>
                <a:lnTo>
                  <a:pt x="36" y="26"/>
                </a:lnTo>
                <a:lnTo>
                  <a:pt x="36" y="26"/>
                </a:lnTo>
                <a:lnTo>
                  <a:pt x="37" y="27"/>
                </a:lnTo>
                <a:lnTo>
                  <a:pt x="37" y="27"/>
                </a:lnTo>
                <a:lnTo>
                  <a:pt x="40" y="28"/>
                </a:lnTo>
                <a:lnTo>
                  <a:pt x="40" y="28"/>
                </a:lnTo>
                <a:lnTo>
                  <a:pt x="39" y="28"/>
                </a:lnTo>
                <a:lnTo>
                  <a:pt x="39" y="29"/>
                </a:lnTo>
                <a:lnTo>
                  <a:pt x="39" y="31"/>
                </a:lnTo>
                <a:lnTo>
                  <a:pt x="39" y="31"/>
                </a:lnTo>
                <a:lnTo>
                  <a:pt x="39" y="31"/>
                </a:lnTo>
                <a:lnTo>
                  <a:pt x="39" y="29"/>
                </a:lnTo>
                <a:lnTo>
                  <a:pt x="39" y="29"/>
                </a:lnTo>
                <a:lnTo>
                  <a:pt x="40" y="28"/>
                </a:lnTo>
                <a:lnTo>
                  <a:pt x="40" y="28"/>
                </a:lnTo>
                <a:lnTo>
                  <a:pt x="40" y="27"/>
                </a:lnTo>
                <a:lnTo>
                  <a:pt x="39" y="26"/>
                </a:lnTo>
                <a:lnTo>
                  <a:pt x="39" y="25"/>
                </a:lnTo>
                <a:lnTo>
                  <a:pt x="39" y="24"/>
                </a:lnTo>
                <a:lnTo>
                  <a:pt x="40" y="23"/>
                </a:lnTo>
                <a:lnTo>
                  <a:pt x="40" y="22"/>
                </a:lnTo>
                <a:lnTo>
                  <a:pt x="41" y="21"/>
                </a:lnTo>
                <a:lnTo>
                  <a:pt x="42" y="21"/>
                </a:lnTo>
                <a:lnTo>
                  <a:pt x="42" y="22"/>
                </a:lnTo>
                <a:lnTo>
                  <a:pt x="43" y="22"/>
                </a:lnTo>
                <a:lnTo>
                  <a:pt x="44" y="22"/>
                </a:lnTo>
                <a:lnTo>
                  <a:pt x="45" y="22"/>
                </a:lnTo>
                <a:lnTo>
                  <a:pt x="46" y="22"/>
                </a:lnTo>
                <a:lnTo>
                  <a:pt x="47" y="22"/>
                </a:lnTo>
                <a:lnTo>
                  <a:pt x="48" y="22"/>
                </a:lnTo>
                <a:lnTo>
                  <a:pt x="51" y="22"/>
                </a:lnTo>
                <a:lnTo>
                  <a:pt x="51" y="22"/>
                </a:lnTo>
                <a:lnTo>
                  <a:pt x="53" y="24"/>
                </a:lnTo>
                <a:lnTo>
                  <a:pt x="54" y="25"/>
                </a:lnTo>
                <a:lnTo>
                  <a:pt x="54" y="26"/>
                </a:lnTo>
                <a:lnTo>
                  <a:pt x="55" y="27"/>
                </a:lnTo>
                <a:lnTo>
                  <a:pt x="56" y="27"/>
                </a:lnTo>
                <a:lnTo>
                  <a:pt x="57" y="28"/>
                </a:lnTo>
                <a:lnTo>
                  <a:pt x="59" y="28"/>
                </a:lnTo>
                <a:lnTo>
                  <a:pt x="59" y="28"/>
                </a:lnTo>
                <a:lnTo>
                  <a:pt x="59" y="28"/>
                </a:lnTo>
                <a:lnTo>
                  <a:pt x="58" y="27"/>
                </a:lnTo>
                <a:lnTo>
                  <a:pt x="57" y="27"/>
                </a:lnTo>
                <a:lnTo>
                  <a:pt x="56" y="27"/>
                </a:lnTo>
                <a:lnTo>
                  <a:pt x="55" y="26"/>
                </a:lnTo>
                <a:lnTo>
                  <a:pt x="55" y="26"/>
                </a:lnTo>
                <a:lnTo>
                  <a:pt x="55" y="25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4" y="25"/>
                </a:lnTo>
                <a:lnTo>
                  <a:pt x="53" y="24"/>
                </a:lnTo>
                <a:lnTo>
                  <a:pt x="53" y="24"/>
                </a:lnTo>
                <a:lnTo>
                  <a:pt x="53" y="23"/>
                </a:lnTo>
                <a:lnTo>
                  <a:pt x="52" y="23"/>
                </a:lnTo>
                <a:lnTo>
                  <a:pt x="52" y="22"/>
                </a:lnTo>
                <a:lnTo>
                  <a:pt x="51" y="22"/>
                </a:lnTo>
                <a:lnTo>
                  <a:pt x="51" y="22"/>
                </a:lnTo>
                <a:lnTo>
                  <a:pt x="49" y="21"/>
                </a:lnTo>
                <a:lnTo>
                  <a:pt x="48" y="21"/>
                </a:lnTo>
                <a:lnTo>
                  <a:pt x="47" y="21"/>
                </a:lnTo>
                <a:lnTo>
                  <a:pt x="46" y="21"/>
                </a:lnTo>
                <a:lnTo>
                  <a:pt x="45" y="21"/>
                </a:lnTo>
                <a:lnTo>
                  <a:pt x="45" y="20"/>
                </a:lnTo>
                <a:lnTo>
                  <a:pt x="45" y="20"/>
                </a:lnTo>
                <a:lnTo>
                  <a:pt x="45" y="20"/>
                </a:lnTo>
                <a:lnTo>
                  <a:pt x="45" y="20"/>
                </a:lnTo>
                <a:lnTo>
                  <a:pt x="44" y="19"/>
                </a:lnTo>
                <a:lnTo>
                  <a:pt x="45" y="18"/>
                </a:lnTo>
                <a:lnTo>
                  <a:pt x="45" y="18"/>
                </a:lnTo>
                <a:lnTo>
                  <a:pt x="46" y="19"/>
                </a:lnTo>
                <a:lnTo>
                  <a:pt x="46" y="19"/>
                </a:lnTo>
                <a:lnTo>
                  <a:pt x="47" y="19"/>
                </a:lnTo>
                <a:lnTo>
                  <a:pt x="47" y="18"/>
                </a:lnTo>
                <a:lnTo>
                  <a:pt x="47" y="18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6" y="17"/>
                </a:lnTo>
                <a:lnTo>
                  <a:pt x="44" y="17"/>
                </a:lnTo>
                <a:lnTo>
                  <a:pt x="44" y="17"/>
                </a:lnTo>
                <a:lnTo>
                  <a:pt x="44" y="16"/>
                </a:lnTo>
                <a:lnTo>
                  <a:pt x="44" y="16"/>
                </a:lnTo>
                <a:lnTo>
                  <a:pt x="44" y="16"/>
                </a:lnTo>
                <a:lnTo>
                  <a:pt x="44" y="15"/>
                </a:lnTo>
                <a:lnTo>
                  <a:pt x="44" y="14"/>
                </a:lnTo>
                <a:lnTo>
                  <a:pt x="45" y="14"/>
                </a:lnTo>
                <a:lnTo>
                  <a:pt x="46" y="14"/>
                </a:lnTo>
                <a:lnTo>
                  <a:pt x="46" y="13"/>
                </a:lnTo>
                <a:lnTo>
                  <a:pt x="45" y="14"/>
                </a:lnTo>
                <a:lnTo>
                  <a:pt x="45" y="14"/>
                </a:lnTo>
                <a:lnTo>
                  <a:pt x="45" y="14"/>
                </a:lnTo>
                <a:lnTo>
                  <a:pt x="45" y="14"/>
                </a:lnTo>
                <a:lnTo>
                  <a:pt x="43" y="14"/>
                </a:lnTo>
                <a:lnTo>
                  <a:pt x="42" y="14"/>
                </a:lnTo>
                <a:lnTo>
                  <a:pt x="42" y="14"/>
                </a:lnTo>
                <a:lnTo>
                  <a:pt x="42" y="14"/>
                </a:lnTo>
                <a:lnTo>
                  <a:pt x="42" y="14"/>
                </a:lnTo>
                <a:lnTo>
                  <a:pt x="41" y="14"/>
                </a:lnTo>
                <a:lnTo>
                  <a:pt x="41" y="13"/>
                </a:lnTo>
                <a:lnTo>
                  <a:pt x="41" y="13"/>
                </a:lnTo>
                <a:lnTo>
                  <a:pt x="41" y="13"/>
                </a:lnTo>
                <a:lnTo>
                  <a:pt x="42" y="13"/>
                </a:lnTo>
                <a:lnTo>
                  <a:pt x="41" y="12"/>
                </a:lnTo>
                <a:lnTo>
                  <a:pt x="41" y="13"/>
                </a:lnTo>
                <a:lnTo>
                  <a:pt x="41" y="12"/>
                </a:lnTo>
                <a:lnTo>
                  <a:pt x="41" y="12"/>
                </a:lnTo>
                <a:lnTo>
                  <a:pt x="41" y="12"/>
                </a:lnTo>
                <a:lnTo>
                  <a:pt x="42" y="12"/>
                </a:lnTo>
                <a:lnTo>
                  <a:pt x="42" y="12"/>
                </a:lnTo>
                <a:lnTo>
                  <a:pt x="44" y="12"/>
                </a:lnTo>
                <a:lnTo>
                  <a:pt x="44" y="12"/>
                </a:lnTo>
                <a:lnTo>
                  <a:pt x="44" y="12"/>
                </a:lnTo>
                <a:lnTo>
                  <a:pt x="45" y="12"/>
                </a:lnTo>
                <a:lnTo>
                  <a:pt x="46" y="11"/>
                </a:lnTo>
                <a:lnTo>
                  <a:pt x="46" y="11"/>
                </a:lnTo>
                <a:lnTo>
                  <a:pt x="47" y="11"/>
                </a:lnTo>
                <a:lnTo>
                  <a:pt x="47" y="10"/>
                </a:lnTo>
                <a:lnTo>
                  <a:pt x="47" y="10"/>
                </a:lnTo>
                <a:lnTo>
                  <a:pt x="46" y="9"/>
                </a:lnTo>
                <a:lnTo>
                  <a:pt x="45" y="9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2" y="6"/>
                </a:lnTo>
                <a:lnTo>
                  <a:pt x="42" y="5"/>
                </a:lnTo>
                <a:lnTo>
                  <a:pt x="41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7" y="3"/>
                </a:lnTo>
                <a:lnTo>
                  <a:pt x="37" y="3"/>
                </a:lnTo>
                <a:lnTo>
                  <a:pt x="37" y="3"/>
                </a:lnTo>
                <a:lnTo>
                  <a:pt x="36" y="3"/>
                </a:lnTo>
                <a:lnTo>
                  <a:pt x="36" y="5"/>
                </a:lnTo>
                <a:lnTo>
                  <a:pt x="36" y="5"/>
                </a:lnTo>
                <a:lnTo>
                  <a:pt x="36" y="6"/>
                </a:lnTo>
                <a:lnTo>
                  <a:pt x="36" y="6"/>
                </a:lnTo>
                <a:lnTo>
                  <a:pt x="36" y="5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8" name="Freeform 1762">
            <a:extLst>
              <a:ext uri="{FF2B5EF4-FFF2-40B4-BE49-F238E27FC236}">
                <a16:creationId xmlns:a16="http://schemas.microsoft.com/office/drawing/2014/main" id="{F30061EE-DFD6-4A17-92A5-71BDAECF59BD}"/>
              </a:ext>
            </a:extLst>
          </xdr:cNvPr>
          <xdr:cNvSpPr>
            <a:spLocks/>
          </xdr:cNvSpPr>
        </xdr:nvSpPr>
        <xdr:spPr bwMode="auto">
          <a:xfrm>
            <a:off x="808" y="73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0 h 1"/>
              <a:gd name="T14" fmla="*/ 0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299" name="Freeform 1763">
            <a:extLst>
              <a:ext uri="{FF2B5EF4-FFF2-40B4-BE49-F238E27FC236}">
                <a16:creationId xmlns:a16="http://schemas.microsoft.com/office/drawing/2014/main" id="{02A67F01-58EF-47F4-9C3F-C607CD384B16}"/>
              </a:ext>
            </a:extLst>
          </xdr:cNvPr>
          <xdr:cNvSpPr>
            <a:spLocks/>
          </xdr:cNvSpPr>
        </xdr:nvSpPr>
        <xdr:spPr bwMode="auto">
          <a:xfrm>
            <a:off x="800" y="7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  <a:gd name="T22" fmla="*/ 1 w 1"/>
              <a:gd name="T23" fmla="*/ 0 h 2"/>
              <a:gd name="T24" fmla="*/ 1 w 1"/>
              <a:gd name="T2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0" name="Freeform 1764">
            <a:extLst>
              <a:ext uri="{FF2B5EF4-FFF2-40B4-BE49-F238E27FC236}">
                <a16:creationId xmlns:a16="http://schemas.microsoft.com/office/drawing/2014/main" id="{284963DA-703C-4211-B7FE-23638B5EBB0A}"/>
              </a:ext>
            </a:extLst>
          </xdr:cNvPr>
          <xdr:cNvSpPr>
            <a:spLocks/>
          </xdr:cNvSpPr>
        </xdr:nvSpPr>
        <xdr:spPr bwMode="auto">
          <a:xfrm>
            <a:off x="801" y="726"/>
            <a:ext cx="4" cy="2"/>
          </a:xfrm>
          <a:custGeom>
            <a:avLst/>
            <a:gdLst>
              <a:gd name="T0" fmla="*/ 0 w 4"/>
              <a:gd name="T1" fmla="*/ 1 h 2"/>
              <a:gd name="T2" fmla="*/ 1 w 4"/>
              <a:gd name="T3" fmla="*/ 1 h 2"/>
              <a:gd name="T4" fmla="*/ 2 w 4"/>
              <a:gd name="T5" fmla="*/ 0 h 2"/>
              <a:gd name="T6" fmla="*/ 2 w 4"/>
              <a:gd name="T7" fmla="*/ 1 h 2"/>
              <a:gd name="T8" fmla="*/ 3 w 4"/>
              <a:gd name="T9" fmla="*/ 0 h 2"/>
              <a:gd name="T10" fmla="*/ 3 w 4"/>
              <a:gd name="T11" fmla="*/ 1 h 2"/>
              <a:gd name="T12" fmla="*/ 4 w 4"/>
              <a:gd name="T13" fmla="*/ 1 h 2"/>
              <a:gd name="T14" fmla="*/ 3 w 4"/>
              <a:gd name="T15" fmla="*/ 2 h 2"/>
              <a:gd name="T16" fmla="*/ 2 w 4"/>
              <a:gd name="T17" fmla="*/ 2 h 2"/>
              <a:gd name="T18" fmla="*/ 0 w 4"/>
              <a:gd name="T19" fmla="*/ 1 h 2"/>
              <a:gd name="T20" fmla="*/ 0 w 4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4" h="2">
                <a:moveTo>
                  <a:pt x="0" y="1"/>
                </a:move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1" name="Freeform 1765">
            <a:extLst>
              <a:ext uri="{FF2B5EF4-FFF2-40B4-BE49-F238E27FC236}">
                <a16:creationId xmlns:a16="http://schemas.microsoft.com/office/drawing/2014/main" id="{FBC5307C-1E6E-4D3C-BB50-C721C35A0165}"/>
              </a:ext>
            </a:extLst>
          </xdr:cNvPr>
          <xdr:cNvSpPr>
            <a:spLocks/>
          </xdr:cNvSpPr>
        </xdr:nvSpPr>
        <xdr:spPr bwMode="auto">
          <a:xfrm>
            <a:off x="802" y="73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2" name="Freeform 1766">
            <a:extLst>
              <a:ext uri="{FF2B5EF4-FFF2-40B4-BE49-F238E27FC236}">
                <a16:creationId xmlns:a16="http://schemas.microsoft.com/office/drawing/2014/main" id="{CE1EE07F-EB6C-4793-BE37-E8039E5D2665}"/>
              </a:ext>
            </a:extLst>
          </xdr:cNvPr>
          <xdr:cNvSpPr>
            <a:spLocks/>
          </xdr:cNvSpPr>
        </xdr:nvSpPr>
        <xdr:spPr bwMode="auto">
          <a:xfrm>
            <a:off x="804" y="7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3" name="Freeform 1767">
            <a:extLst>
              <a:ext uri="{FF2B5EF4-FFF2-40B4-BE49-F238E27FC236}">
                <a16:creationId xmlns:a16="http://schemas.microsoft.com/office/drawing/2014/main" id="{C82DDDC6-D6FF-48F4-AC8D-38C76BB81483}"/>
              </a:ext>
            </a:extLst>
          </xdr:cNvPr>
          <xdr:cNvSpPr>
            <a:spLocks/>
          </xdr:cNvSpPr>
        </xdr:nvSpPr>
        <xdr:spPr bwMode="auto">
          <a:xfrm>
            <a:off x="803" y="730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4" name="Freeform 1768">
            <a:extLst>
              <a:ext uri="{FF2B5EF4-FFF2-40B4-BE49-F238E27FC236}">
                <a16:creationId xmlns:a16="http://schemas.microsoft.com/office/drawing/2014/main" id="{B103E69A-D4DB-4D1F-823D-BA0B67552024}"/>
              </a:ext>
            </a:extLst>
          </xdr:cNvPr>
          <xdr:cNvSpPr>
            <a:spLocks/>
          </xdr:cNvSpPr>
        </xdr:nvSpPr>
        <xdr:spPr bwMode="auto">
          <a:xfrm>
            <a:off x="804" y="72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5" name="Freeform 1769">
            <a:extLst>
              <a:ext uri="{FF2B5EF4-FFF2-40B4-BE49-F238E27FC236}">
                <a16:creationId xmlns:a16="http://schemas.microsoft.com/office/drawing/2014/main" id="{7578EC1F-0CF3-4690-AC6D-864F25D4E755}"/>
              </a:ext>
            </a:extLst>
          </xdr:cNvPr>
          <xdr:cNvSpPr>
            <a:spLocks/>
          </xdr:cNvSpPr>
        </xdr:nvSpPr>
        <xdr:spPr bwMode="auto">
          <a:xfrm>
            <a:off x="846" y="740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6" name="Freeform 1770">
            <a:extLst>
              <a:ext uri="{FF2B5EF4-FFF2-40B4-BE49-F238E27FC236}">
                <a16:creationId xmlns:a16="http://schemas.microsoft.com/office/drawing/2014/main" id="{276B9E0E-0FD0-4169-B149-0EB9138F5BF2}"/>
              </a:ext>
            </a:extLst>
          </xdr:cNvPr>
          <xdr:cNvSpPr>
            <a:spLocks/>
          </xdr:cNvSpPr>
        </xdr:nvSpPr>
        <xdr:spPr bwMode="auto">
          <a:xfrm>
            <a:off x="871" y="729"/>
            <a:ext cx="1" cy="3"/>
          </a:xfrm>
          <a:custGeom>
            <a:avLst/>
            <a:gdLst>
              <a:gd name="T0" fmla="*/ 0 w 1"/>
              <a:gd name="T1" fmla="*/ 2 h 3"/>
              <a:gd name="T2" fmla="*/ 0 w 1"/>
              <a:gd name="T3" fmla="*/ 2 h 3"/>
              <a:gd name="T4" fmla="*/ 0 w 1"/>
              <a:gd name="T5" fmla="*/ 1 h 3"/>
              <a:gd name="T6" fmla="*/ 0 w 1"/>
              <a:gd name="T7" fmla="*/ 0 h 3"/>
              <a:gd name="T8" fmla="*/ 1 w 1"/>
              <a:gd name="T9" fmla="*/ 0 h 3"/>
              <a:gd name="T10" fmla="*/ 1 w 1"/>
              <a:gd name="T11" fmla="*/ 0 h 3"/>
              <a:gd name="T12" fmla="*/ 1 w 1"/>
              <a:gd name="T13" fmla="*/ 1 h 3"/>
              <a:gd name="T14" fmla="*/ 1 w 1"/>
              <a:gd name="T15" fmla="*/ 0 h 3"/>
              <a:gd name="T16" fmla="*/ 1 w 1"/>
              <a:gd name="T17" fmla="*/ 1 h 3"/>
              <a:gd name="T18" fmla="*/ 1 w 1"/>
              <a:gd name="T19" fmla="*/ 0 h 3"/>
              <a:gd name="T20" fmla="*/ 1 w 1"/>
              <a:gd name="T21" fmla="*/ 1 h 3"/>
              <a:gd name="T22" fmla="*/ 1 w 1"/>
              <a:gd name="T23" fmla="*/ 1 h 3"/>
              <a:gd name="T24" fmla="*/ 1 w 1"/>
              <a:gd name="T25" fmla="*/ 1 h 3"/>
              <a:gd name="T26" fmla="*/ 1 w 1"/>
              <a:gd name="T27" fmla="*/ 1 h 3"/>
              <a:gd name="T28" fmla="*/ 0 w 1"/>
              <a:gd name="T29" fmla="*/ 2 h 3"/>
              <a:gd name="T30" fmla="*/ 0 w 1"/>
              <a:gd name="T31" fmla="*/ 2 h 3"/>
              <a:gd name="T32" fmla="*/ 0 w 1"/>
              <a:gd name="T33" fmla="*/ 3 h 3"/>
              <a:gd name="T34" fmla="*/ 0 w 1"/>
              <a:gd name="T35" fmla="*/ 2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1" h="3">
                <a:moveTo>
                  <a:pt x="0" y="2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7" name="Freeform 1771">
            <a:extLst>
              <a:ext uri="{FF2B5EF4-FFF2-40B4-BE49-F238E27FC236}">
                <a16:creationId xmlns:a16="http://schemas.microsoft.com/office/drawing/2014/main" id="{A68994FD-E638-4AE8-A92D-037D1867F762}"/>
              </a:ext>
            </a:extLst>
          </xdr:cNvPr>
          <xdr:cNvSpPr>
            <a:spLocks/>
          </xdr:cNvSpPr>
        </xdr:nvSpPr>
        <xdr:spPr bwMode="auto">
          <a:xfrm>
            <a:off x="872" y="73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1 h 1"/>
              <a:gd name="T12" fmla="*/ 0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08" name="Freeform 1772">
            <a:extLst>
              <a:ext uri="{FF2B5EF4-FFF2-40B4-BE49-F238E27FC236}">
                <a16:creationId xmlns:a16="http://schemas.microsoft.com/office/drawing/2014/main" id="{0B05469B-239C-4791-A2C6-9F226B4E3F7B}"/>
              </a:ext>
            </a:extLst>
          </xdr:cNvPr>
          <xdr:cNvSpPr>
            <a:spLocks/>
          </xdr:cNvSpPr>
        </xdr:nvSpPr>
        <xdr:spPr bwMode="auto">
          <a:xfrm>
            <a:off x="872" y="728"/>
            <a:ext cx="9" cy="8"/>
          </a:xfrm>
          <a:custGeom>
            <a:avLst/>
            <a:gdLst>
              <a:gd name="T0" fmla="*/ 1 w 9"/>
              <a:gd name="T1" fmla="*/ 5 h 8"/>
              <a:gd name="T2" fmla="*/ 2 w 9"/>
              <a:gd name="T3" fmla="*/ 5 h 8"/>
              <a:gd name="T4" fmla="*/ 1 w 9"/>
              <a:gd name="T5" fmla="*/ 5 h 8"/>
              <a:gd name="T6" fmla="*/ 0 w 9"/>
              <a:gd name="T7" fmla="*/ 4 h 8"/>
              <a:gd name="T8" fmla="*/ 1 w 9"/>
              <a:gd name="T9" fmla="*/ 4 h 8"/>
              <a:gd name="T10" fmla="*/ 2 w 9"/>
              <a:gd name="T11" fmla="*/ 3 h 8"/>
              <a:gd name="T12" fmla="*/ 1 w 9"/>
              <a:gd name="T13" fmla="*/ 3 h 8"/>
              <a:gd name="T14" fmla="*/ 0 w 9"/>
              <a:gd name="T15" fmla="*/ 2 h 8"/>
              <a:gd name="T16" fmla="*/ 2 w 9"/>
              <a:gd name="T17" fmla="*/ 2 h 8"/>
              <a:gd name="T18" fmla="*/ 3 w 9"/>
              <a:gd name="T19" fmla="*/ 2 h 8"/>
              <a:gd name="T20" fmla="*/ 3 w 9"/>
              <a:gd name="T21" fmla="*/ 2 h 8"/>
              <a:gd name="T22" fmla="*/ 3 w 9"/>
              <a:gd name="T23" fmla="*/ 3 h 8"/>
              <a:gd name="T24" fmla="*/ 3 w 9"/>
              <a:gd name="T25" fmla="*/ 2 h 8"/>
              <a:gd name="T26" fmla="*/ 4 w 9"/>
              <a:gd name="T27" fmla="*/ 3 h 8"/>
              <a:gd name="T28" fmla="*/ 5 w 9"/>
              <a:gd name="T29" fmla="*/ 3 h 8"/>
              <a:gd name="T30" fmla="*/ 5 w 9"/>
              <a:gd name="T31" fmla="*/ 3 h 8"/>
              <a:gd name="T32" fmla="*/ 6 w 9"/>
              <a:gd name="T33" fmla="*/ 2 h 8"/>
              <a:gd name="T34" fmla="*/ 6 w 9"/>
              <a:gd name="T35" fmla="*/ 2 h 8"/>
              <a:gd name="T36" fmla="*/ 4 w 9"/>
              <a:gd name="T37" fmla="*/ 2 h 8"/>
              <a:gd name="T38" fmla="*/ 4 w 9"/>
              <a:gd name="T39" fmla="*/ 1 h 8"/>
              <a:gd name="T40" fmla="*/ 2 w 9"/>
              <a:gd name="T41" fmla="*/ 2 h 8"/>
              <a:gd name="T42" fmla="*/ 2 w 9"/>
              <a:gd name="T43" fmla="*/ 0 h 8"/>
              <a:gd name="T44" fmla="*/ 1 w 9"/>
              <a:gd name="T45" fmla="*/ 0 h 8"/>
              <a:gd name="T46" fmla="*/ 5 w 9"/>
              <a:gd name="T47" fmla="*/ 0 h 8"/>
              <a:gd name="T48" fmla="*/ 4 w 9"/>
              <a:gd name="T49" fmla="*/ 0 h 8"/>
              <a:gd name="T50" fmla="*/ 5 w 9"/>
              <a:gd name="T51" fmla="*/ 2 h 8"/>
              <a:gd name="T52" fmla="*/ 8 w 9"/>
              <a:gd name="T53" fmla="*/ 3 h 8"/>
              <a:gd name="T54" fmla="*/ 7 w 9"/>
              <a:gd name="T55" fmla="*/ 4 h 8"/>
              <a:gd name="T56" fmla="*/ 8 w 9"/>
              <a:gd name="T57" fmla="*/ 5 h 8"/>
              <a:gd name="T58" fmla="*/ 9 w 9"/>
              <a:gd name="T59" fmla="*/ 6 h 8"/>
              <a:gd name="T60" fmla="*/ 9 w 9"/>
              <a:gd name="T61" fmla="*/ 7 h 8"/>
              <a:gd name="T62" fmla="*/ 9 w 9"/>
              <a:gd name="T63" fmla="*/ 7 h 8"/>
              <a:gd name="T64" fmla="*/ 8 w 9"/>
              <a:gd name="T65" fmla="*/ 6 h 8"/>
              <a:gd name="T66" fmla="*/ 7 w 9"/>
              <a:gd name="T67" fmla="*/ 6 h 8"/>
              <a:gd name="T68" fmla="*/ 8 w 9"/>
              <a:gd name="T69" fmla="*/ 6 h 8"/>
              <a:gd name="T70" fmla="*/ 6 w 9"/>
              <a:gd name="T71" fmla="*/ 6 h 8"/>
              <a:gd name="T72" fmla="*/ 4 w 9"/>
              <a:gd name="T73" fmla="*/ 7 h 8"/>
              <a:gd name="T74" fmla="*/ 3 w 9"/>
              <a:gd name="T75" fmla="*/ 8 h 8"/>
              <a:gd name="T76" fmla="*/ 4 w 9"/>
              <a:gd name="T77" fmla="*/ 7 h 8"/>
              <a:gd name="T78" fmla="*/ 4 w 9"/>
              <a:gd name="T79" fmla="*/ 8 h 8"/>
              <a:gd name="T80" fmla="*/ 2 w 9"/>
              <a:gd name="T81" fmla="*/ 8 h 8"/>
              <a:gd name="T82" fmla="*/ 3 w 9"/>
              <a:gd name="T83" fmla="*/ 7 h 8"/>
              <a:gd name="T84" fmla="*/ 2 w 9"/>
              <a:gd name="T85" fmla="*/ 7 h 8"/>
              <a:gd name="T86" fmla="*/ 1 w 9"/>
              <a:gd name="T87" fmla="*/ 7 h 8"/>
              <a:gd name="T88" fmla="*/ 0 w 9"/>
              <a:gd name="T89" fmla="*/ 7 h 8"/>
              <a:gd name="T90" fmla="*/ 0 w 9"/>
              <a:gd name="T91" fmla="*/ 6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9" h="8">
                <a:moveTo>
                  <a:pt x="0" y="6"/>
                </a:move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  <a:lnTo>
                  <a:pt x="5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2"/>
                </a:lnTo>
                <a:lnTo>
                  <a:pt x="5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8" y="5"/>
                </a:lnTo>
                <a:lnTo>
                  <a:pt x="8" y="5"/>
                </a:lnTo>
                <a:lnTo>
                  <a:pt x="9" y="6"/>
                </a:lnTo>
                <a:lnTo>
                  <a:pt x="9" y="6"/>
                </a:lnTo>
                <a:lnTo>
                  <a:pt x="9" y="6"/>
                </a:lnTo>
                <a:lnTo>
                  <a:pt x="9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6" y="6"/>
                </a:lnTo>
                <a:lnTo>
                  <a:pt x="6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8"/>
                </a:lnTo>
                <a:lnTo>
                  <a:pt x="4" y="8"/>
                </a:lnTo>
                <a:lnTo>
                  <a:pt x="3" y="7"/>
                </a:lnTo>
                <a:lnTo>
                  <a:pt x="4" y="7"/>
                </a:lnTo>
                <a:lnTo>
                  <a:pt x="4" y="7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2" y="8"/>
                </a:lnTo>
                <a:lnTo>
                  <a:pt x="3" y="8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348" name="Group 1812">
          <a:extLst>
            <a:ext uri="{FF2B5EF4-FFF2-40B4-BE49-F238E27FC236}">
              <a16:creationId xmlns:a16="http://schemas.microsoft.com/office/drawing/2014/main" id="{474D940C-D590-4B01-A07C-8631B32CE685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42" y="538"/>
          <a:chExt cx="156" cy="178"/>
        </a:xfrm>
      </xdr:grpSpPr>
      <xdr:sp macro="" textlink="">
        <xdr:nvSpPr>
          <xdr:cNvPr id="67310" name="Freeform 1774">
            <a:extLst>
              <a:ext uri="{FF2B5EF4-FFF2-40B4-BE49-F238E27FC236}">
                <a16:creationId xmlns:a16="http://schemas.microsoft.com/office/drawing/2014/main" id="{394B8564-FC92-4C61-9DA6-632B3292C08A}"/>
              </a:ext>
            </a:extLst>
          </xdr:cNvPr>
          <xdr:cNvSpPr>
            <a:spLocks noEditPoints="1"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1 w 156"/>
              <a:gd name="T1" fmla="*/ 6 h 178"/>
              <a:gd name="T2" fmla="*/ 44 w 156"/>
              <a:gd name="T3" fmla="*/ 10 h 178"/>
              <a:gd name="T4" fmla="*/ 19 w 156"/>
              <a:gd name="T5" fmla="*/ 73 h 178"/>
              <a:gd name="T6" fmla="*/ 10 w 156"/>
              <a:gd name="T7" fmla="*/ 106 h 178"/>
              <a:gd name="T8" fmla="*/ 1 w 156"/>
              <a:gd name="T9" fmla="*/ 115 h 178"/>
              <a:gd name="T10" fmla="*/ 4 w 156"/>
              <a:gd name="T11" fmla="*/ 123 h 178"/>
              <a:gd name="T12" fmla="*/ 10 w 156"/>
              <a:gd name="T13" fmla="*/ 125 h 178"/>
              <a:gd name="T14" fmla="*/ 11 w 156"/>
              <a:gd name="T15" fmla="*/ 135 h 178"/>
              <a:gd name="T16" fmla="*/ 15 w 156"/>
              <a:gd name="T17" fmla="*/ 141 h 178"/>
              <a:gd name="T18" fmla="*/ 25 w 156"/>
              <a:gd name="T19" fmla="*/ 154 h 178"/>
              <a:gd name="T20" fmla="*/ 27 w 156"/>
              <a:gd name="T21" fmla="*/ 170 h 178"/>
              <a:gd name="T22" fmla="*/ 48 w 156"/>
              <a:gd name="T23" fmla="*/ 174 h 178"/>
              <a:gd name="T24" fmla="*/ 57 w 156"/>
              <a:gd name="T25" fmla="*/ 162 h 178"/>
              <a:gd name="T26" fmla="*/ 68 w 156"/>
              <a:gd name="T27" fmla="*/ 162 h 178"/>
              <a:gd name="T28" fmla="*/ 79 w 156"/>
              <a:gd name="T29" fmla="*/ 148 h 178"/>
              <a:gd name="T30" fmla="*/ 82 w 156"/>
              <a:gd name="T31" fmla="*/ 139 h 178"/>
              <a:gd name="T32" fmla="*/ 79 w 156"/>
              <a:gd name="T33" fmla="*/ 131 h 178"/>
              <a:gd name="T34" fmla="*/ 83 w 156"/>
              <a:gd name="T35" fmla="*/ 130 h 178"/>
              <a:gd name="T36" fmla="*/ 84 w 156"/>
              <a:gd name="T37" fmla="*/ 126 h 178"/>
              <a:gd name="T38" fmla="*/ 84 w 156"/>
              <a:gd name="T39" fmla="*/ 120 h 178"/>
              <a:gd name="T40" fmla="*/ 86 w 156"/>
              <a:gd name="T41" fmla="*/ 117 h 178"/>
              <a:gd name="T42" fmla="*/ 94 w 156"/>
              <a:gd name="T43" fmla="*/ 113 h 178"/>
              <a:gd name="T44" fmla="*/ 99 w 156"/>
              <a:gd name="T45" fmla="*/ 112 h 178"/>
              <a:gd name="T46" fmla="*/ 108 w 156"/>
              <a:gd name="T47" fmla="*/ 107 h 178"/>
              <a:gd name="T48" fmla="*/ 109 w 156"/>
              <a:gd name="T49" fmla="*/ 104 h 178"/>
              <a:gd name="T50" fmla="*/ 91 w 156"/>
              <a:gd name="T51" fmla="*/ 105 h 178"/>
              <a:gd name="T52" fmla="*/ 75 w 156"/>
              <a:gd name="T53" fmla="*/ 102 h 178"/>
              <a:gd name="T54" fmla="*/ 86 w 156"/>
              <a:gd name="T55" fmla="*/ 100 h 178"/>
              <a:gd name="T56" fmla="*/ 95 w 156"/>
              <a:gd name="T57" fmla="*/ 101 h 178"/>
              <a:gd name="T58" fmla="*/ 94 w 156"/>
              <a:gd name="T59" fmla="*/ 97 h 178"/>
              <a:gd name="T60" fmla="*/ 103 w 156"/>
              <a:gd name="T61" fmla="*/ 103 h 178"/>
              <a:gd name="T62" fmla="*/ 115 w 156"/>
              <a:gd name="T63" fmla="*/ 97 h 178"/>
              <a:gd name="T64" fmla="*/ 114 w 156"/>
              <a:gd name="T65" fmla="*/ 91 h 178"/>
              <a:gd name="T66" fmla="*/ 109 w 156"/>
              <a:gd name="T67" fmla="*/ 87 h 178"/>
              <a:gd name="T68" fmla="*/ 94 w 156"/>
              <a:gd name="T69" fmla="*/ 80 h 178"/>
              <a:gd name="T70" fmla="*/ 89 w 156"/>
              <a:gd name="T71" fmla="*/ 72 h 178"/>
              <a:gd name="T72" fmla="*/ 88 w 156"/>
              <a:gd name="T73" fmla="*/ 63 h 178"/>
              <a:gd name="T74" fmla="*/ 95 w 156"/>
              <a:gd name="T75" fmla="*/ 61 h 178"/>
              <a:gd name="T76" fmla="*/ 96 w 156"/>
              <a:gd name="T77" fmla="*/ 51 h 178"/>
              <a:gd name="T78" fmla="*/ 100 w 156"/>
              <a:gd name="T79" fmla="*/ 45 h 178"/>
              <a:gd name="T80" fmla="*/ 101 w 156"/>
              <a:gd name="T81" fmla="*/ 38 h 178"/>
              <a:gd name="T82" fmla="*/ 108 w 156"/>
              <a:gd name="T83" fmla="*/ 38 h 178"/>
              <a:gd name="T84" fmla="*/ 112 w 156"/>
              <a:gd name="T85" fmla="*/ 34 h 178"/>
              <a:gd name="T86" fmla="*/ 118 w 156"/>
              <a:gd name="T87" fmla="*/ 32 h 178"/>
              <a:gd name="T88" fmla="*/ 123 w 156"/>
              <a:gd name="T89" fmla="*/ 27 h 178"/>
              <a:gd name="T90" fmla="*/ 136 w 156"/>
              <a:gd name="T91" fmla="*/ 24 h 178"/>
              <a:gd name="T92" fmla="*/ 144 w 156"/>
              <a:gd name="T93" fmla="*/ 20 h 178"/>
              <a:gd name="T94" fmla="*/ 146 w 156"/>
              <a:gd name="T95" fmla="*/ 23 h 178"/>
              <a:gd name="T96" fmla="*/ 94 w 156"/>
              <a:gd name="T97" fmla="*/ 47 h 178"/>
              <a:gd name="T98" fmla="*/ 96 w 156"/>
              <a:gd name="T99" fmla="*/ 103 h 178"/>
              <a:gd name="T100" fmla="*/ 98 w 156"/>
              <a:gd name="T101" fmla="*/ 104 h 178"/>
              <a:gd name="T102" fmla="*/ 116 w 156"/>
              <a:gd name="T103" fmla="*/ 98 h 178"/>
              <a:gd name="T104" fmla="*/ 99 w 156"/>
              <a:gd name="T105" fmla="*/ 112 h 178"/>
              <a:gd name="T106" fmla="*/ 111 w 156"/>
              <a:gd name="T107" fmla="*/ 105 h 178"/>
              <a:gd name="T108" fmla="*/ 117 w 156"/>
              <a:gd name="T109" fmla="*/ 95 h 178"/>
              <a:gd name="T110" fmla="*/ 107 w 156"/>
              <a:gd name="T111" fmla="*/ 111 h 178"/>
              <a:gd name="T112" fmla="*/ 7 w 156"/>
              <a:gd name="T113" fmla="*/ 128 h 178"/>
              <a:gd name="T114" fmla="*/ 121 w 156"/>
              <a:gd name="T115" fmla="*/ 122 h 178"/>
              <a:gd name="T116" fmla="*/ 116 w 156"/>
              <a:gd name="T117" fmla="*/ 133 h 178"/>
              <a:gd name="T118" fmla="*/ 112 w 156"/>
              <a:gd name="T119" fmla="*/ 142 h 178"/>
              <a:gd name="T120" fmla="*/ 104 w 156"/>
              <a:gd name="T121" fmla="*/ 142 h 178"/>
              <a:gd name="T122" fmla="*/ 88 w 156"/>
              <a:gd name="T123" fmla="*/ 143 h 178"/>
              <a:gd name="T124" fmla="*/ 78 w 156"/>
              <a:gd name="T125" fmla="*/ 156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5" y="10"/>
                </a:lnTo>
                <a:lnTo>
                  <a:pt x="155" y="10"/>
                </a:lnTo>
                <a:lnTo>
                  <a:pt x="154" y="10"/>
                </a:lnTo>
                <a:lnTo>
                  <a:pt x="154" y="10"/>
                </a:lnTo>
                <a:lnTo>
                  <a:pt x="154" y="10"/>
                </a:lnTo>
                <a:lnTo>
                  <a:pt x="154" y="9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2" y="8"/>
                </a:lnTo>
                <a:lnTo>
                  <a:pt x="152" y="8"/>
                </a:lnTo>
                <a:lnTo>
                  <a:pt x="152" y="8"/>
                </a:lnTo>
                <a:lnTo>
                  <a:pt x="151" y="7"/>
                </a:lnTo>
                <a:lnTo>
                  <a:pt x="151" y="7"/>
                </a:lnTo>
                <a:lnTo>
                  <a:pt x="150" y="7"/>
                </a:lnTo>
                <a:lnTo>
                  <a:pt x="150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6"/>
                </a:lnTo>
                <a:lnTo>
                  <a:pt x="151" y="6"/>
                </a:lnTo>
                <a:lnTo>
                  <a:pt x="151" y="6"/>
                </a:lnTo>
                <a:lnTo>
                  <a:pt x="151" y="5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7" y="3"/>
                </a:lnTo>
                <a:lnTo>
                  <a:pt x="147" y="3"/>
                </a:lnTo>
                <a:lnTo>
                  <a:pt x="148" y="3"/>
                </a:lnTo>
                <a:lnTo>
                  <a:pt x="148" y="3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9" y="3"/>
                </a:lnTo>
                <a:lnTo>
                  <a:pt x="149" y="3"/>
                </a:lnTo>
                <a:lnTo>
                  <a:pt x="150" y="2"/>
                </a:lnTo>
                <a:lnTo>
                  <a:pt x="150" y="2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2"/>
                </a:lnTo>
                <a:lnTo>
                  <a:pt x="22" y="83"/>
                </a:lnTo>
                <a:lnTo>
                  <a:pt x="22" y="83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10" y="106"/>
                </a:lnTo>
                <a:lnTo>
                  <a:pt x="9" y="107"/>
                </a:lnTo>
                <a:lnTo>
                  <a:pt x="9" y="107"/>
                </a:lnTo>
                <a:lnTo>
                  <a:pt x="9" y="107"/>
                </a:lnTo>
                <a:lnTo>
                  <a:pt x="9" y="108"/>
                </a:lnTo>
                <a:lnTo>
                  <a:pt x="9" y="108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0" y="110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0" y="111"/>
                </a:lnTo>
                <a:lnTo>
                  <a:pt x="0" y="111"/>
                </a:lnTo>
                <a:lnTo>
                  <a:pt x="1" y="112"/>
                </a:lnTo>
                <a:lnTo>
                  <a:pt x="1" y="112"/>
                </a:lnTo>
                <a:lnTo>
                  <a:pt x="1" y="113"/>
                </a:lnTo>
                <a:lnTo>
                  <a:pt x="1" y="113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9"/>
                </a:lnTo>
                <a:lnTo>
                  <a:pt x="2" y="119"/>
                </a:lnTo>
                <a:lnTo>
                  <a:pt x="2" y="119"/>
                </a:lnTo>
                <a:lnTo>
                  <a:pt x="2" y="120"/>
                </a:lnTo>
                <a:lnTo>
                  <a:pt x="2" y="120"/>
                </a:lnTo>
                <a:lnTo>
                  <a:pt x="2" y="120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2" y="122"/>
                </a:lnTo>
                <a:lnTo>
                  <a:pt x="2" y="122"/>
                </a:lnTo>
                <a:lnTo>
                  <a:pt x="2" y="122"/>
                </a:lnTo>
                <a:lnTo>
                  <a:pt x="3" y="122"/>
                </a:lnTo>
                <a:lnTo>
                  <a:pt x="3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3" y="122"/>
                </a:lnTo>
                <a:lnTo>
                  <a:pt x="4" y="122"/>
                </a:lnTo>
                <a:lnTo>
                  <a:pt x="4" y="122"/>
                </a:lnTo>
                <a:lnTo>
                  <a:pt x="4" y="122"/>
                </a:lnTo>
                <a:lnTo>
                  <a:pt x="4" y="122"/>
                </a:lnTo>
                <a:lnTo>
                  <a:pt x="5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4" y="123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6" y="120"/>
                </a:lnTo>
                <a:lnTo>
                  <a:pt x="7" y="121"/>
                </a:lnTo>
                <a:lnTo>
                  <a:pt x="7" y="121"/>
                </a:lnTo>
                <a:lnTo>
                  <a:pt x="7" y="121"/>
                </a:lnTo>
                <a:lnTo>
                  <a:pt x="8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1"/>
                </a:lnTo>
                <a:lnTo>
                  <a:pt x="7" y="122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5" y="124"/>
                </a:lnTo>
                <a:lnTo>
                  <a:pt x="6" y="124"/>
                </a:lnTo>
                <a:lnTo>
                  <a:pt x="6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1" y="125"/>
                </a:lnTo>
                <a:lnTo>
                  <a:pt x="11" y="125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7"/>
                </a:lnTo>
                <a:lnTo>
                  <a:pt x="10" y="127"/>
                </a:lnTo>
                <a:lnTo>
                  <a:pt x="10" y="127"/>
                </a:lnTo>
                <a:lnTo>
                  <a:pt x="10" y="128"/>
                </a:lnTo>
                <a:lnTo>
                  <a:pt x="10" y="128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8" y="131"/>
                </a:lnTo>
                <a:lnTo>
                  <a:pt x="8" y="131"/>
                </a:lnTo>
                <a:lnTo>
                  <a:pt x="8" y="131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10" y="133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8" y="134"/>
                </a:lnTo>
                <a:lnTo>
                  <a:pt x="9" y="134"/>
                </a:lnTo>
                <a:lnTo>
                  <a:pt x="9" y="134"/>
                </a:lnTo>
                <a:lnTo>
                  <a:pt x="9" y="134"/>
                </a:lnTo>
                <a:lnTo>
                  <a:pt x="10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5"/>
                </a:lnTo>
                <a:lnTo>
                  <a:pt x="11" y="136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6"/>
                </a:lnTo>
                <a:lnTo>
                  <a:pt x="12" y="137"/>
                </a:lnTo>
                <a:lnTo>
                  <a:pt x="12" y="137"/>
                </a:lnTo>
                <a:lnTo>
                  <a:pt x="12" y="137"/>
                </a:lnTo>
                <a:lnTo>
                  <a:pt x="12" y="137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9"/>
                </a:lnTo>
                <a:lnTo>
                  <a:pt x="12" y="139"/>
                </a:lnTo>
                <a:lnTo>
                  <a:pt x="12" y="139"/>
                </a:lnTo>
                <a:lnTo>
                  <a:pt x="12" y="140"/>
                </a:lnTo>
                <a:lnTo>
                  <a:pt x="12" y="140"/>
                </a:lnTo>
                <a:lnTo>
                  <a:pt x="12" y="140"/>
                </a:lnTo>
                <a:lnTo>
                  <a:pt x="12" y="141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39"/>
                </a:lnTo>
                <a:lnTo>
                  <a:pt x="14" y="139"/>
                </a:lnTo>
                <a:lnTo>
                  <a:pt x="14" y="139"/>
                </a:lnTo>
                <a:lnTo>
                  <a:pt x="14" y="140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4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2"/>
                </a:lnTo>
                <a:lnTo>
                  <a:pt x="15" y="142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6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7"/>
                </a:lnTo>
                <a:lnTo>
                  <a:pt x="18" y="148"/>
                </a:lnTo>
                <a:lnTo>
                  <a:pt x="18" y="148"/>
                </a:lnTo>
                <a:lnTo>
                  <a:pt x="18" y="149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0" y="149"/>
                </a:lnTo>
                <a:lnTo>
                  <a:pt x="21" y="150"/>
                </a:lnTo>
                <a:lnTo>
                  <a:pt x="21" y="150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2" y="151"/>
                </a:lnTo>
                <a:lnTo>
                  <a:pt x="23" y="152"/>
                </a:lnTo>
                <a:lnTo>
                  <a:pt x="23" y="152"/>
                </a:lnTo>
                <a:lnTo>
                  <a:pt x="23" y="153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7" y="156"/>
                </a:lnTo>
                <a:lnTo>
                  <a:pt x="26" y="157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3" y="161"/>
                </a:lnTo>
                <a:lnTo>
                  <a:pt x="20" y="160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3" y="165"/>
                </a:lnTo>
                <a:lnTo>
                  <a:pt x="23" y="165"/>
                </a:lnTo>
                <a:lnTo>
                  <a:pt x="24" y="166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7" y="169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7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7" y="176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70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4"/>
                </a:lnTo>
                <a:lnTo>
                  <a:pt x="51" y="165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2" y="165"/>
                </a:lnTo>
                <a:lnTo>
                  <a:pt x="52" y="165"/>
                </a:lnTo>
                <a:lnTo>
                  <a:pt x="52" y="165"/>
                </a:lnTo>
                <a:lnTo>
                  <a:pt x="53" y="165"/>
                </a:lnTo>
                <a:lnTo>
                  <a:pt x="53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3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8" y="162"/>
                </a:lnTo>
                <a:lnTo>
                  <a:pt x="58" y="162"/>
                </a:lnTo>
                <a:lnTo>
                  <a:pt x="59" y="162"/>
                </a:lnTo>
                <a:lnTo>
                  <a:pt x="59" y="162"/>
                </a:lnTo>
                <a:lnTo>
                  <a:pt x="59" y="162"/>
                </a:lnTo>
                <a:lnTo>
                  <a:pt x="59" y="162"/>
                </a:lnTo>
                <a:lnTo>
                  <a:pt x="60" y="162"/>
                </a:lnTo>
                <a:lnTo>
                  <a:pt x="60" y="162"/>
                </a:lnTo>
                <a:lnTo>
                  <a:pt x="61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3"/>
                </a:lnTo>
                <a:lnTo>
                  <a:pt x="62" y="163"/>
                </a:lnTo>
                <a:lnTo>
                  <a:pt x="62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3"/>
                </a:lnTo>
                <a:lnTo>
                  <a:pt x="65" y="162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6" y="162"/>
                </a:lnTo>
                <a:lnTo>
                  <a:pt x="66" y="162"/>
                </a:lnTo>
                <a:lnTo>
                  <a:pt x="67" y="162"/>
                </a:lnTo>
                <a:lnTo>
                  <a:pt x="67" y="162"/>
                </a:lnTo>
                <a:lnTo>
                  <a:pt x="67" y="162"/>
                </a:lnTo>
                <a:lnTo>
                  <a:pt x="67" y="162"/>
                </a:lnTo>
                <a:lnTo>
                  <a:pt x="68" y="162"/>
                </a:lnTo>
                <a:lnTo>
                  <a:pt x="68" y="162"/>
                </a:lnTo>
                <a:lnTo>
                  <a:pt x="68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0" y="164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8"/>
                </a:lnTo>
                <a:lnTo>
                  <a:pt x="74" y="158"/>
                </a:lnTo>
                <a:lnTo>
                  <a:pt x="74" y="157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7" y="153"/>
                </a:lnTo>
                <a:lnTo>
                  <a:pt x="77" y="153"/>
                </a:lnTo>
                <a:lnTo>
                  <a:pt x="78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9"/>
                </a:lnTo>
                <a:lnTo>
                  <a:pt x="79" y="148"/>
                </a:lnTo>
                <a:lnTo>
                  <a:pt x="79" y="148"/>
                </a:lnTo>
                <a:lnTo>
                  <a:pt x="79" y="148"/>
                </a:lnTo>
                <a:lnTo>
                  <a:pt x="79" y="147"/>
                </a:lnTo>
                <a:lnTo>
                  <a:pt x="79" y="147"/>
                </a:lnTo>
                <a:lnTo>
                  <a:pt x="79" y="146"/>
                </a:lnTo>
                <a:lnTo>
                  <a:pt x="79" y="146"/>
                </a:lnTo>
                <a:lnTo>
                  <a:pt x="79" y="146"/>
                </a:lnTo>
                <a:lnTo>
                  <a:pt x="80" y="146"/>
                </a:lnTo>
                <a:lnTo>
                  <a:pt x="80" y="146"/>
                </a:lnTo>
                <a:lnTo>
                  <a:pt x="80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79" y="143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79" y="142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8"/>
                </a:lnTo>
                <a:lnTo>
                  <a:pt x="82" y="138"/>
                </a:lnTo>
                <a:lnTo>
                  <a:pt x="83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8"/>
                </a:lnTo>
                <a:lnTo>
                  <a:pt x="82" y="137"/>
                </a:lnTo>
                <a:lnTo>
                  <a:pt x="82" y="137"/>
                </a:lnTo>
                <a:lnTo>
                  <a:pt x="82" y="137"/>
                </a:lnTo>
                <a:lnTo>
                  <a:pt x="81" y="137"/>
                </a:lnTo>
                <a:lnTo>
                  <a:pt x="81" y="137"/>
                </a:lnTo>
                <a:lnTo>
                  <a:pt x="81" y="137"/>
                </a:lnTo>
                <a:lnTo>
                  <a:pt x="81" y="137"/>
                </a:lnTo>
                <a:lnTo>
                  <a:pt x="80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1" y="136"/>
                </a:lnTo>
                <a:lnTo>
                  <a:pt x="81" y="136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79" y="131"/>
                </a:lnTo>
                <a:lnTo>
                  <a:pt x="79" y="131"/>
                </a:lnTo>
                <a:lnTo>
                  <a:pt x="81" y="132"/>
                </a:lnTo>
                <a:lnTo>
                  <a:pt x="81" y="132"/>
                </a:lnTo>
                <a:lnTo>
                  <a:pt x="82" y="133"/>
                </a:lnTo>
                <a:lnTo>
                  <a:pt x="82" y="133"/>
                </a:lnTo>
                <a:lnTo>
                  <a:pt x="83" y="133"/>
                </a:lnTo>
                <a:lnTo>
                  <a:pt x="83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1"/>
                </a:lnTo>
                <a:lnTo>
                  <a:pt x="81" y="130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9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1"/>
                </a:lnTo>
                <a:lnTo>
                  <a:pt x="82" y="131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3" y="131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3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3" y="129"/>
                </a:lnTo>
                <a:lnTo>
                  <a:pt x="83" y="129"/>
                </a:lnTo>
                <a:lnTo>
                  <a:pt x="83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3" y="128"/>
                </a:lnTo>
                <a:lnTo>
                  <a:pt x="83" y="128"/>
                </a:lnTo>
                <a:lnTo>
                  <a:pt x="83" y="128"/>
                </a:lnTo>
                <a:lnTo>
                  <a:pt x="84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2" y="125"/>
                </a:lnTo>
                <a:lnTo>
                  <a:pt x="82" y="125"/>
                </a:lnTo>
                <a:lnTo>
                  <a:pt x="82" y="125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4" y="124"/>
                </a:lnTo>
                <a:lnTo>
                  <a:pt x="84" y="124"/>
                </a:lnTo>
                <a:lnTo>
                  <a:pt x="83" y="124"/>
                </a:lnTo>
                <a:lnTo>
                  <a:pt x="83" y="124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3" y="122"/>
                </a:lnTo>
                <a:lnTo>
                  <a:pt x="84" y="122"/>
                </a:lnTo>
                <a:lnTo>
                  <a:pt x="84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5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4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80" y="117"/>
                </a:lnTo>
                <a:lnTo>
                  <a:pt x="79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8"/>
                </a:lnTo>
                <a:lnTo>
                  <a:pt x="78" y="118"/>
                </a:lnTo>
                <a:lnTo>
                  <a:pt x="78" y="117"/>
                </a:lnTo>
                <a:lnTo>
                  <a:pt x="78" y="117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6" y="117"/>
                </a:lnTo>
                <a:lnTo>
                  <a:pt x="75" y="117"/>
                </a:lnTo>
                <a:lnTo>
                  <a:pt x="75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6" y="116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7" y="116"/>
                </a:lnTo>
                <a:lnTo>
                  <a:pt x="87" y="116"/>
                </a:lnTo>
                <a:lnTo>
                  <a:pt x="88" y="116"/>
                </a:lnTo>
                <a:lnTo>
                  <a:pt x="88" y="116"/>
                </a:lnTo>
                <a:lnTo>
                  <a:pt x="88" y="116"/>
                </a:lnTo>
                <a:lnTo>
                  <a:pt x="89" y="116"/>
                </a:lnTo>
                <a:lnTo>
                  <a:pt x="89" y="116"/>
                </a:lnTo>
                <a:lnTo>
                  <a:pt x="89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9" y="115"/>
                </a:lnTo>
                <a:lnTo>
                  <a:pt x="89" y="115"/>
                </a:lnTo>
                <a:lnTo>
                  <a:pt x="89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1" y="115"/>
                </a:lnTo>
                <a:lnTo>
                  <a:pt x="91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5"/>
                </a:lnTo>
                <a:lnTo>
                  <a:pt x="93" y="115"/>
                </a:lnTo>
                <a:lnTo>
                  <a:pt x="93" y="114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3"/>
                </a:lnTo>
                <a:lnTo>
                  <a:pt x="94" y="113"/>
                </a:lnTo>
                <a:lnTo>
                  <a:pt x="94" y="112"/>
                </a:lnTo>
                <a:lnTo>
                  <a:pt x="94" y="112"/>
                </a:lnTo>
                <a:lnTo>
                  <a:pt x="96" y="113"/>
                </a:lnTo>
                <a:lnTo>
                  <a:pt x="96" y="113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6" y="111"/>
                </a:lnTo>
                <a:lnTo>
                  <a:pt x="96" y="111"/>
                </a:lnTo>
                <a:lnTo>
                  <a:pt x="96" y="111"/>
                </a:lnTo>
                <a:lnTo>
                  <a:pt x="97" y="110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9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1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0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1" y="112"/>
                </a:lnTo>
                <a:lnTo>
                  <a:pt x="102" y="111"/>
                </a:lnTo>
                <a:lnTo>
                  <a:pt x="102" y="111"/>
                </a:lnTo>
                <a:lnTo>
                  <a:pt x="102" y="110"/>
                </a:lnTo>
                <a:lnTo>
                  <a:pt x="102" y="110"/>
                </a:lnTo>
                <a:lnTo>
                  <a:pt x="102" y="109"/>
                </a:lnTo>
                <a:lnTo>
                  <a:pt x="102" y="109"/>
                </a:lnTo>
                <a:lnTo>
                  <a:pt x="103" y="109"/>
                </a:lnTo>
                <a:lnTo>
                  <a:pt x="103" y="109"/>
                </a:lnTo>
                <a:lnTo>
                  <a:pt x="103" y="109"/>
                </a:lnTo>
                <a:lnTo>
                  <a:pt x="104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5" y="109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7" y="108"/>
                </a:lnTo>
                <a:lnTo>
                  <a:pt x="106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9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7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6" y="105"/>
                </a:lnTo>
                <a:lnTo>
                  <a:pt x="106" y="105"/>
                </a:lnTo>
                <a:lnTo>
                  <a:pt x="107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7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2" y="104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1" y="103"/>
                </a:lnTo>
                <a:lnTo>
                  <a:pt x="111" y="103"/>
                </a:lnTo>
                <a:lnTo>
                  <a:pt x="111" y="103"/>
                </a:lnTo>
                <a:lnTo>
                  <a:pt x="110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2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7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6"/>
                </a:lnTo>
                <a:lnTo>
                  <a:pt x="100" y="105"/>
                </a:lnTo>
                <a:lnTo>
                  <a:pt x="100" y="105"/>
                </a:lnTo>
                <a:lnTo>
                  <a:pt x="98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6"/>
                </a:lnTo>
                <a:lnTo>
                  <a:pt x="98" y="105"/>
                </a:lnTo>
                <a:lnTo>
                  <a:pt x="98" y="105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6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2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5" y="101"/>
                </a:lnTo>
                <a:lnTo>
                  <a:pt x="85" y="101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6" y="103"/>
                </a:lnTo>
                <a:lnTo>
                  <a:pt x="85" y="103"/>
                </a:lnTo>
                <a:lnTo>
                  <a:pt x="85" y="103"/>
                </a:lnTo>
                <a:lnTo>
                  <a:pt x="84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8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8" y="101"/>
                </a:lnTo>
                <a:lnTo>
                  <a:pt x="78" y="101"/>
                </a:lnTo>
                <a:lnTo>
                  <a:pt x="79" y="101"/>
                </a:lnTo>
                <a:lnTo>
                  <a:pt x="79" y="101"/>
                </a:lnTo>
                <a:lnTo>
                  <a:pt x="80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0" y="99"/>
                </a:lnTo>
                <a:lnTo>
                  <a:pt x="81" y="99"/>
                </a:lnTo>
                <a:lnTo>
                  <a:pt x="81" y="99"/>
                </a:lnTo>
                <a:lnTo>
                  <a:pt x="82" y="100"/>
                </a:lnTo>
                <a:lnTo>
                  <a:pt x="82" y="100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100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8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0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1"/>
                </a:lnTo>
                <a:lnTo>
                  <a:pt x="95" y="101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2"/>
                </a:lnTo>
                <a:lnTo>
                  <a:pt x="98" y="102"/>
                </a:lnTo>
                <a:lnTo>
                  <a:pt x="98" y="101"/>
                </a:lnTo>
                <a:lnTo>
                  <a:pt x="98" y="101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8"/>
                </a:lnTo>
                <a:lnTo>
                  <a:pt x="96" y="98"/>
                </a:lnTo>
                <a:lnTo>
                  <a:pt x="96" y="98"/>
                </a:lnTo>
                <a:lnTo>
                  <a:pt x="96" y="97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7"/>
                </a:lnTo>
                <a:lnTo>
                  <a:pt x="95" y="98"/>
                </a:lnTo>
                <a:lnTo>
                  <a:pt x="95" y="98"/>
                </a:lnTo>
                <a:lnTo>
                  <a:pt x="95" y="99"/>
                </a:lnTo>
                <a:lnTo>
                  <a:pt x="95" y="99"/>
                </a:lnTo>
                <a:lnTo>
                  <a:pt x="95" y="100"/>
                </a:lnTo>
                <a:lnTo>
                  <a:pt x="95" y="100"/>
                </a:lnTo>
                <a:lnTo>
                  <a:pt x="95" y="99"/>
                </a:lnTo>
                <a:lnTo>
                  <a:pt x="95" y="99"/>
                </a:lnTo>
                <a:lnTo>
                  <a:pt x="94" y="98"/>
                </a:lnTo>
                <a:lnTo>
                  <a:pt x="94" y="98"/>
                </a:lnTo>
                <a:lnTo>
                  <a:pt x="94" y="98"/>
                </a:lnTo>
                <a:lnTo>
                  <a:pt x="94" y="97"/>
                </a:lnTo>
                <a:lnTo>
                  <a:pt x="94" y="97"/>
                </a:lnTo>
                <a:lnTo>
                  <a:pt x="94" y="97"/>
                </a:lnTo>
                <a:lnTo>
                  <a:pt x="95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6" y="95"/>
                </a:lnTo>
                <a:lnTo>
                  <a:pt x="97" y="96"/>
                </a:lnTo>
                <a:lnTo>
                  <a:pt x="97" y="96"/>
                </a:lnTo>
                <a:lnTo>
                  <a:pt x="97" y="96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1"/>
                </a:lnTo>
                <a:lnTo>
                  <a:pt x="99" y="102"/>
                </a:lnTo>
                <a:lnTo>
                  <a:pt x="99" y="102"/>
                </a:lnTo>
                <a:lnTo>
                  <a:pt x="99" y="103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3" y="102"/>
                </a:lnTo>
                <a:lnTo>
                  <a:pt x="104" y="102"/>
                </a:lnTo>
                <a:lnTo>
                  <a:pt x="104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3"/>
                </a:lnTo>
                <a:lnTo>
                  <a:pt x="105" y="103"/>
                </a:lnTo>
                <a:lnTo>
                  <a:pt x="107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3"/>
                </a:lnTo>
                <a:lnTo>
                  <a:pt x="106" y="102"/>
                </a:lnTo>
                <a:lnTo>
                  <a:pt x="106" y="102"/>
                </a:lnTo>
                <a:lnTo>
                  <a:pt x="106" y="102"/>
                </a:lnTo>
                <a:lnTo>
                  <a:pt x="107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2" y="99"/>
                </a:lnTo>
                <a:lnTo>
                  <a:pt x="113" y="99"/>
                </a:lnTo>
                <a:lnTo>
                  <a:pt x="113" y="99"/>
                </a:lnTo>
                <a:lnTo>
                  <a:pt x="113" y="98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6" y="97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3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5"/>
                </a:lnTo>
                <a:lnTo>
                  <a:pt x="118" y="95"/>
                </a:lnTo>
                <a:lnTo>
                  <a:pt x="118" y="94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4" y="90"/>
                </a:lnTo>
                <a:lnTo>
                  <a:pt x="114" y="90"/>
                </a:lnTo>
                <a:lnTo>
                  <a:pt x="113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90"/>
                </a:lnTo>
                <a:lnTo>
                  <a:pt x="113" y="89"/>
                </a:lnTo>
                <a:lnTo>
                  <a:pt x="113" y="89"/>
                </a:lnTo>
                <a:lnTo>
                  <a:pt x="112" y="89"/>
                </a:lnTo>
                <a:lnTo>
                  <a:pt x="112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90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9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10" y="89"/>
                </a:lnTo>
                <a:lnTo>
                  <a:pt x="110" y="89"/>
                </a:lnTo>
                <a:lnTo>
                  <a:pt x="109" y="89"/>
                </a:lnTo>
                <a:lnTo>
                  <a:pt x="109" y="89"/>
                </a:lnTo>
                <a:lnTo>
                  <a:pt x="108" y="88"/>
                </a:lnTo>
                <a:lnTo>
                  <a:pt x="108" y="88"/>
                </a:lnTo>
                <a:lnTo>
                  <a:pt x="108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8" y="87"/>
                </a:lnTo>
                <a:lnTo>
                  <a:pt x="108" y="87"/>
                </a:lnTo>
                <a:lnTo>
                  <a:pt x="107" y="86"/>
                </a:lnTo>
                <a:lnTo>
                  <a:pt x="107" y="86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7" y="85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3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1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3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3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1" y="79"/>
                </a:lnTo>
                <a:lnTo>
                  <a:pt x="90" y="79"/>
                </a:lnTo>
                <a:lnTo>
                  <a:pt x="90" y="79"/>
                </a:lnTo>
                <a:lnTo>
                  <a:pt x="90" y="79"/>
                </a:lnTo>
                <a:lnTo>
                  <a:pt x="92" y="78"/>
                </a:lnTo>
                <a:lnTo>
                  <a:pt x="92" y="78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5"/>
                </a:lnTo>
                <a:lnTo>
                  <a:pt x="90" y="75"/>
                </a:lnTo>
                <a:lnTo>
                  <a:pt x="90" y="75"/>
                </a:lnTo>
                <a:lnTo>
                  <a:pt x="90" y="74"/>
                </a:lnTo>
                <a:lnTo>
                  <a:pt x="90" y="74"/>
                </a:lnTo>
                <a:lnTo>
                  <a:pt x="91" y="73"/>
                </a:lnTo>
                <a:lnTo>
                  <a:pt x="91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2"/>
                </a:lnTo>
                <a:lnTo>
                  <a:pt x="90" y="72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1"/>
                </a:lnTo>
                <a:lnTo>
                  <a:pt x="90" y="71"/>
                </a:lnTo>
                <a:lnTo>
                  <a:pt x="90" y="70"/>
                </a:lnTo>
                <a:lnTo>
                  <a:pt x="90" y="70"/>
                </a:lnTo>
                <a:lnTo>
                  <a:pt x="90" y="70"/>
                </a:lnTo>
                <a:lnTo>
                  <a:pt x="90" y="69"/>
                </a:lnTo>
                <a:lnTo>
                  <a:pt x="90" y="69"/>
                </a:lnTo>
                <a:lnTo>
                  <a:pt x="90" y="69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8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6"/>
                </a:lnTo>
                <a:lnTo>
                  <a:pt x="90" y="66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3"/>
                </a:lnTo>
                <a:lnTo>
                  <a:pt x="89" y="62"/>
                </a:lnTo>
                <a:lnTo>
                  <a:pt x="89" y="62"/>
                </a:lnTo>
                <a:lnTo>
                  <a:pt x="89" y="62"/>
                </a:lnTo>
                <a:lnTo>
                  <a:pt x="90" y="62"/>
                </a:lnTo>
                <a:lnTo>
                  <a:pt x="90" y="62"/>
                </a:lnTo>
                <a:lnTo>
                  <a:pt x="91" y="62"/>
                </a:lnTo>
                <a:lnTo>
                  <a:pt x="91" y="62"/>
                </a:lnTo>
                <a:lnTo>
                  <a:pt x="89" y="62"/>
                </a:lnTo>
                <a:lnTo>
                  <a:pt x="89" y="62"/>
                </a:lnTo>
                <a:lnTo>
                  <a:pt x="89" y="62"/>
                </a:lnTo>
                <a:lnTo>
                  <a:pt x="90" y="62"/>
                </a:lnTo>
                <a:lnTo>
                  <a:pt x="90" y="62"/>
                </a:lnTo>
                <a:lnTo>
                  <a:pt x="90" y="62"/>
                </a:lnTo>
                <a:lnTo>
                  <a:pt x="90" y="62"/>
                </a:lnTo>
                <a:lnTo>
                  <a:pt x="91" y="61"/>
                </a:lnTo>
                <a:lnTo>
                  <a:pt x="91" y="61"/>
                </a:lnTo>
                <a:lnTo>
                  <a:pt x="91" y="61"/>
                </a:lnTo>
                <a:lnTo>
                  <a:pt x="91" y="61"/>
                </a:lnTo>
                <a:lnTo>
                  <a:pt x="90" y="61"/>
                </a:lnTo>
                <a:lnTo>
                  <a:pt x="90" y="61"/>
                </a:lnTo>
                <a:lnTo>
                  <a:pt x="89" y="60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2" y="61"/>
                </a:lnTo>
                <a:lnTo>
                  <a:pt x="92" y="61"/>
                </a:lnTo>
                <a:lnTo>
                  <a:pt x="93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2" y="60"/>
                </a:lnTo>
                <a:lnTo>
                  <a:pt x="93" y="61"/>
                </a:lnTo>
                <a:lnTo>
                  <a:pt x="93" y="61"/>
                </a:lnTo>
                <a:lnTo>
                  <a:pt x="94" y="62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60"/>
                </a:lnTo>
                <a:lnTo>
                  <a:pt x="93" y="60"/>
                </a:lnTo>
                <a:lnTo>
                  <a:pt x="93" y="59"/>
                </a:lnTo>
                <a:lnTo>
                  <a:pt x="93" y="59"/>
                </a:lnTo>
                <a:lnTo>
                  <a:pt x="93" y="58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5"/>
                </a:lnTo>
                <a:lnTo>
                  <a:pt x="94" y="55"/>
                </a:lnTo>
                <a:lnTo>
                  <a:pt x="94" y="55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2"/>
                </a:lnTo>
                <a:lnTo>
                  <a:pt x="95" y="51"/>
                </a:lnTo>
                <a:lnTo>
                  <a:pt x="95" y="51"/>
                </a:lnTo>
                <a:lnTo>
                  <a:pt x="95" y="51"/>
                </a:lnTo>
                <a:lnTo>
                  <a:pt x="96" y="51"/>
                </a:lnTo>
                <a:lnTo>
                  <a:pt x="96" y="51"/>
                </a:lnTo>
                <a:lnTo>
                  <a:pt x="95" y="51"/>
                </a:lnTo>
                <a:lnTo>
                  <a:pt x="95" y="51"/>
                </a:lnTo>
                <a:lnTo>
                  <a:pt x="96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50"/>
                </a:lnTo>
                <a:lnTo>
                  <a:pt x="94" y="50"/>
                </a:lnTo>
                <a:lnTo>
                  <a:pt x="94" y="50"/>
                </a:lnTo>
                <a:lnTo>
                  <a:pt x="94" y="49"/>
                </a:lnTo>
                <a:lnTo>
                  <a:pt x="94" y="49"/>
                </a:lnTo>
                <a:lnTo>
                  <a:pt x="94" y="49"/>
                </a:lnTo>
                <a:lnTo>
                  <a:pt x="93" y="49"/>
                </a:lnTo>
                <a:lnTo>
                  <a:pt x="93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3" y="47"/>
                </a:lnTo>
                <a:lnTo>
                  <a:pt x="92" y="46"/>
                </a:lnTo>
                <a:lnTo>
                  <a:pt x="92" y="46"/>
                </a:lnTo>
                <a:lnTo>
                  <a:pt x="92" y="46"/>
                </a:lnTo>
                <a:lnTo>
                  <a:pt x="92" y="46"/>
                </a:lnTo>
                <a:lnTo>
                  <a:pt x="93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99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2"/>
                </a:lnTo>
                <a:lnTo>
                  <a:pt x="102" y="41"/>
                </a:lnTo>
                <a:lnTo>
                  <a:pt x="102" y="41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8" y="37"/>
                </a:lnTo>
                <a:lnTo>
                  <a:pt x="99" y="37"/>
                </a:lnTo>
                <a:lnTo>
                  <a:pt x="99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0" y="38"/>
                </a:lnTo>
                <a:lnTo>
                  <a:pt x="101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1" y="40"/>
                </a:lnTo>
                <a:lnTo>
                  <a:pt x="102" y="40"/>
                </a:lnTo>
                <a:lnTo>
                  <a:pt x="102" y="40"/>
                </a:lnTo>
                <a:lnTo>
                  <a:pt x="102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4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3" y="41"/>
                </a:lnTo>
                <a:lnTo>
                  <a:pt x="103" y="41"/>
                </a:lnTo>
                <a:lnTo>
                  <a:pt x="104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0"/>
                </a:lnTo>
                <a:lnTo>
                  <a:pt x="105" y="41"/>
                </a:lnTo>
                <a:lnTo>
                  <a:pt x="105" y="41"/>
                </a:lnTo>
                <a:lnTo>
                  <a:pt x="106" y="40"/>
                </a:lnTo>
                <a:lnTo>
                  <a:pt x="106" y="40"/>
                </a:lnTo>
                <a:lnTo>
                  <a:pt x="106" y="40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6" y="39"/>
                </a:lnTo>
                <a:lnTo>
                  <a:pt x="106" y="39"/>
                </a:lnTo>
                <a:lnTo>
                  <a:pt x="106" y="39"/>
                </a:lnTo>
                <a:lnTo>
                  <a:pt x="107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8" y="36"/>
                </a:lnTo>
                <a:lnTo>
                  <a:pt x="108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5"/>
                </a:lnTo>
                <a:lnTo>
                  <a:pt x="112" y="34"/>
                </a:lnTo>
                <a:lnTo>
                  <a:pt x="112" y="34"/>
                </a:lnTo>
                <a:lnTo>
                  <a:pt x="112" y="34"/>
                </a:lnTo>
                <a:lnTo>
                  <a:pt x="111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3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4" y="33"/>
                </a:lnTo>
                <a:lnTo>
                  <a:pt x="113" y="33"/>
                </a:lnTo>
                <a:lnTo>
                  <a:pt x="113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6" y="33"/>
                </a:lnTo>
                <a:lnTo>
                  <a:pt x="113" y="32"/>
                </a:lnTo>
                <a:lnTo>
                  <a:pt x="113" y="32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5" y="32"/>
                </a:lnTo>
                <a:lnTo>
                  <a:pt x="116" y="32"/>
                </a:lnTo>
                <a:lnTo>
                  <a:pt x="116" y="32"/>
                </a:lnTo>
                <a:lnTo>
                  <a:pt x="116" y="32"/>
                </a:lnTo>
                <a:lnTo>
                  <a:pt x="117" y="33"/>
                </a:lnTo>
                <a:lnTo>
                  <a:pt x="117" y="33"/>
                </a:lnTo>
                <a:lnTo>
                  <a:pt x="117" y="33"/>
                </a:lnTo>
                <a:lnTo>
                  <a:pt x="118" y="33"/>
                </a:lnTo>
                <a:lnTo>
                  <a:pt x="118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8" y="32"/>
                </a:lnTo>
                <a:lnTo>
                  <a:pt x="118" y="32"/>
                </a:lnTo>
                <a:lnTo>
                  <a:pt x="118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1"/>
                </a:lnTo>
                <a:lnTo>
                  <a:pt x="119" y="31"/>
                </a:lnTo>
                <a:lnTo>
                  <a:pt x="119" y="31"/>
                </a:lnTo>
                <a:lnTo>
                  <a:pt x="120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1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9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5" y="29"/>
                </a:lnTo>
                <a:lnTo>
                  <a:pt x="124" y="28"/>
                </a:lnTo>
                <a:lnTo>
                  <a:pt x="124" y="28"/>
                </a:lnTo>
                <a:lnTo>
                  <a:pt x="124" y="28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4" y="27"/>
                </a:lnTo>
                <a:lnTo>
                  <a:pt x="124" y="27"/>
                </a:lnTo>
                <a:lnTo>
                  <a:pt x="123" y="27"/>
                </a:lnTo>
                <a:lnTo>
                  <a:pt x="123" y="27"/>
                </a:lnTo>
                <a:lnTo>
                  <a:pt x="124" y="26"/>
                </a:lnTo>
                <a:lnTo>
                  <a:pt x="124" y="26"/>
                </a:lnTo>
                <a:lnTo>
                  <a:pt x="125" y="27"/>
                </a:lnTo>
                <a:lnTo>
                  <a:pt x="125" y="27"/>
                </a:lnTo>
                <a:lnTo>
                  <a:pt x="126" y="27"/>
                </a:lnTo>
                <a:lnTo>
                  <a:pt x="126" y="27"/>
                </a:lnTo>
                <a:lnTo>
                  <a:pt x="126" y="28"/>
                </a:lnTo>
                <a:lnTo>
                  <a:pt x="126" y="28"/>
                </a:lnTo>
                <a:lnTo>
                  <a:pt x="126" y="28"/>
                </a:lnTo>
                <a:lnTo>
                  <a:pt x="126" y="28"/>
                </a:lnTo>
                <a:lnTo>
                  <a:pt x="127" y="29"/>
                </a:lnTo>
                <a:lnTo>
                  <a:pt x="127" y="29"/>
                </a:lnTo>
                <a:lnTo>
                  <a:pt x="128" y="28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29" y="27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1" y="25"/>
                </a:lnTo>
                <a:lnTo>
                  <a:pt x="132" y="26"/>
                </a:lnTo>
                <a:lnTo>
                  <a:pt x="132" y="26"/>
                </a:lnTo>
                <a:lnTo>
                  <a:pt x="132" y="25"/>
                </a:lnTo>
                <a:lnTo>
                  <a:pt x="132" y="25"/>
                </a:lnTo>
                <a:lnTo>
                  <a:pt x="132" y="25"/>
                </a:lnTo>
                <a:lnTo>
                  <a:pt x="133" y="24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3"/>
                </a:lnTo>
                <a:lnTo>
                  <a:pt x="136" y="24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4"/>
                </a:lnTo>
                <a:lnTo>
                  <a:pt x="137" y="24"/>
                </a:lnTo>
                <a:lnTo>
                  <a:pt x="137" y="23"/>
                </a:lnTo>
                <a:lnTo>
                  <a:pt x="137" y="23"/>
                </a:lnTo>
                <a:lnTo>
                  <a:pt x="137" y="23"/>
                </a:lnTo>
                <a:lnTo>
                  <a:pt x="137" y="23"/>
                </a:lnTo>
                <a:lnTo>
                  <a:pt x="137" y="24"/>
                </a:lnTo>
                <a:lnTo>
                  <a:pt x="137" y="24"/>
                </a:lnTo>
                <a:lnTo>
                  <a:pt x="137" y="24"/>
                </a:lnTo>
                <a:lnTo>
                  <a:pt x="138" y="24"/>
                </a:lnTo>
                <a:lnTo>
                  <a:pt x="138" y="24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0" y="22"/>
                </a:lnTo>
                <a:lnTo>
                  <a:pt x="141" y="22"/>
                </a:lnTo>
                <a:lnTo>
                  <a:pt x="141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1"/>
                </a:lnTo>
                <a:lnTo>
                  <a:pt x="142" y="21"/>
                </a:lnTo>
                <a:lnTo>
                  <a:pt x="143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4" y="19"/>
                </a:lnTo>
                <a:lnTo>
                  <a:pt x="145" y="19"/>
                </a:lnTo>
                <a:lnTo>
                  <a:pt x="145" y="19"/>
                </a:lnTo>
                <a:lnTo>
                  <a:pt x="145" y="19"/>
                </a:lnTo>
                <a:lnTo>
                  <a:pt x="145" y="18"/>
                </a:lnTo>
                <a:lnTo>
                  <a:pt x="145" y="18"/>
                </a:lnTo>
                <a:lnTo>
                  <a:pt x="145" y="18"/>
                </a:lnTo>
                <a:lnTo>
                  <a:pt x="145" y="18"/>
                </a:lnTo>
                <a:lnTo>
                  <a:pt x="146" y="16"/>
                </a:lnTo>
                <a:lnTo>
                  <a:pt x="146" y="16"/>
                </a:lnTo>
                <a:lnTo>
                  <a:pt x="146" y="16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8" y="14"/>
                </a:lnTo>
                <a:lnTo>
                  <a:pt x="149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3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4" y="11"/>
                </a:lnTo>
                <a:lnTo>
                  <a:pt x="156" y="10"/>
                </a:lnTo>
                <a:lnTo>
                  <a:pt x="156" y="10"/>
                </a:lnTo>
                <a:lnTo>
                  <a:pt x="155" y="10"/>
                </a:lnTo>
                <a:close/>
                <a:moveTo>
                  <a:pt x="145" y="24"/>
                </a:moveTo>
                <a:lnTo>
                  <a:pt x="145" y="23"/>
                </a:lnTo>
                <a:lnTo>
                  <a:pt x="145" y="23"/>
                </a:lnTo>
                <a:lnTo>
                  <a:pt x="146" y="23"/>
                </a:lnTo>
                <a:lnTo>
                  <a:pt x="146" y="23"/>
                </a:lnTo>
                <a:lnTo>
                  <a:pt x="146" y="23"/>
                </a:lnTo>
                <a:lnTo>
                  <a:pt x="146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5" y="24"/>
                </a:lnTo>
                <a:close/>
                <a:moveTo>
                  <a:pt x="145" y="23"/>
                </a:moveTo>
                <a:lnTo>
                  <a:pt x="145" y="23"/>
                </a:lnTo>
                <a:lnTo>
                  <a:pt x="144" y="23"/>
                </a:lnTo>
                <a:lnTo>
                  <a:pt x="144" y="23"/>
                </a:lnTo>
                <a:lnTo>
                  <a:pt x="145" y="22"/>
                </a:lnTo>
                <a:lnTo>
                  <a:pt x="145" y="22"/>
                </a:lnTo>
                <a:lnTo>
                  <a:pt x="145" y="22"/>
                </a:lnTo>
                <a:lnTo>
                  <a:pt x="146" y="22"/>
                </a:lnTo>
                <a:lnTo>
                  <a:pt x="145" y="23"/>
                </a:lnTo>
                <a:lnTo>
                  <a:pt x="145" y="23"/>
                </a:lnTo>
                <a:lnTo>
                  <a:pt x="145" y="23"/>
                </a:lnTo>
                <a:close/>
                <a:moveTo>
                  <a:pt x="104" y="42"/>
                </a:moveTo>
                <a:lnTo>
                  <a:pt x="104" y="42"/>
                </a:lnTo>
                <a:lnTo>
                  <a:pt x="104" y="42"/>
                </a:lnTo>
                <a:lnTo>
                  <a:pt x="104" y="42"/>
                </a:lnTo>
                <a:lnTo>
                  <a:pt x="103" y="43"/>
                </a:lnTo>
                <a:lnTo>
                  <a:pt x="103" y="43"/>
                </a:lnTo>
                <a:lnTo>
                  <a:pt x="102" y="42"/>
                </a:lnTo>
                <a:lnTo>
                  <a:pt x="103" y="42"/>
                </a:lnTo>
                <a:lnTo>
                  <a:pt x="103" y="41"/>
                </a:lnTo>
                <a:lnTo>
                  <a:pt x="103" y="41"/>
                </a:lnTo>
                <a:lnTo>
                  <a:pt x="104" y="42"/>
                </a:lnTo>
                <a:lnTo>
                  <a:pt x="104" y="41"/>
                </a:lnTo>
                <a:lnTo>
                  <a:pt x="104" y="42"/>
                </a:lnTo>
                <a:close/>
                <a:moveTo>
                  <a:pt x="94" y="47"/>
                </a:moveTo>
                <a:lnTo>
                  <a:pt x="95" y="47"/>
                </a:lnTo>
                <a:lnTo>
                  <a:pt x="95" y="47"/>
                </a:lnTo>
                <a:lnTo>
                  <a:pt x="95" y="48"/>
                </a:lnTo>
                <a:lnTo>
                  <a:pt x="95" y="48"/>
                </a:lnTo>
                <a:lnTo>
                  <a:pt x="94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6"/>
                </a:lnTo>
                <a:lnTo>
                  <a:pt x="94" y="47"/>
                </a:lnTo>
                <a:lnTo>
                  <a:pt x="94" y="47"/>
                </a:lnTo>
                <a:close/>
                <a:moveTo>
                  <a:pt x="88" y="101"/>
                </a:moveTo>
                <a:lnTo>
                  <a:pt x="89" y="101"/>
                </a:lnTo>
                <a:lnTo>
                  <a:pt x="88" y="101"/>
                </a:lnTo>
                <a:lnTo>
                  <a:pt x="88" y="101"/>
                </a:lnTo>
                <a:lnTo>
                  <a:pt x="88" y="102"/>
                </a:lnTo>
                <a:lnTo>
                  <a:pt x="88" y="102"/>
                </a:lnTo>
                <a:lnTo>
                  <a:pt x="88" y="102"/>
                </a:lnTo>
                <a:lnTo>
                  <a:pt x="88" y="103"/>
                </a:lnTo>
                <a:lnTo>
                  <a:pt x="88" y="103"/>
                </a:lnTo>
                <a:lnTo>
                  <a:pt x="88" y="103"/>
                </a:lnTo>
                <a:lnTo>
                  <a:pt x="86" y="102"/>
                </a:lnTo>
                <a:lnTo>
                  <a:pt x="86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7" y="101"/>
                </a:lnTo>
                <a:lnTo>
                  <a:pt x="88" y="101"/>
                </a:lnTo>
                <a:close/>
                <a:moveTo>
                  <a:pt x="91" y="102"/>
                </a:moveTo>
                <a:lnTo>
                  <a:pt x="91" y="102"/>
                </a:lnTo>
                <a:lnTo>
                  <a:pt x="91" y="102"/>
                </a:lnTo>
                <a:lnTo>
                  <a:pt x="92" y="102"/>
                </a:lnTo>
                <a:lnTo>
                  <a:pt x="92" y="103"/>
                </a:lnTo>
                <a:lnTo>
                  <a:pt x="92" y="103"/>
                </a:lnTo>
                <a:lnTo>
                  <a:pt x="91" y="103"/>
                </a:lnTo>
                <a:lnTo>
                  <a:pt x="90" y="103"/>
                </a:lnTo>
                <a:lnTo>
                  <a:pt x="89" y="102"/>
                </a:lnTo>
                <a:lnTo>
                  <a:pt x="89" y="102"/>
                </a:lnTo>
                <a:lnTo>
                  <a:pt x="88" y="102"/>
                </a:lnTo>
                <a:lnTo>
                  <a:pt x="89" y="102"/>
                </a:lnTo>
                <a:lnTo>
                  <a:pt x="89" y="102"/>
                </a:lnTo>
                <a:lnTo>
                  <a:pt x="90" y="102"/>
                </a:lnTo>
                <a:lnTo>
                  <a:pt x="90" y="102"/>
                </a:lnTo>
                <a:lnTo>
                  <a:pt x="91" y="102"/>
                </a:lnTo>
                <a:lnTo>
                  <a:pt x="91" y="102"/>
                </a:lnTo>
                <a:lnTo>
                  <a:pt x="91" y="102"/>
                </a:lnTo>
                <a:lnTo>
                  <a:pt x="91" y="102"/>
                </a:lnTo>
                <a:close/>
                <a:moveTo>
                  <a:pt x="96" y="102"/>
                </a:moveTo>
                <a:lnTo>
                  <a:pt x="96" y="103"/>
                </a:lnTo>
                <a:lnTo>
                  <a:pt x="97" y="103"/>
                </a:lnTo>
                <a:lnTo>
                  <a:pt x="97" y="103"/>
                </a:lnTo>
                <a:lnTo>
                  <a:pt x="97" y="104"/>
                </a:lnTo>
                <a:lnTo>
                  <a:pt x="97" y="104"/>
                </a:lnTo>
                <a:lnTo>
                  <a:pt x="99" y="105"/>
                </a:lnTo>
                <a:lnTo>
                  <a:pt x="99" y="105"/>
                </a:lnTo>
                <a:lnTo>
                  <a:pt x="100" y="105"/>
                </a:lnTo>
                <a:lnTo>
                  <a:pt x="99" y="105"/>
                </a:lnTo>
                <a:lnTo>
                  <a:pt x="99" y="105"/>
                </a:lnTo>
                <a:lnTo>
                  <a:pt x="97" y="105"/>
                </a:lnTo>
                <a:lnTo>
                  <a:pt x="97" y="104"/>
                </a:lnTo>
                <a:lnTo>
                  <a:pt x="96" y="104"/>
                </a:lnTo>
                <a:lnTo>
                  <a:pt x="96" y="104"/>
                </a:lnTo>
                <a:lnTo>
                  <a:pt x="96" y="104"/>
                </a:lnTo>
                <a:lnTo>
                  <a:pt x="95" y="103"/>
                </a:lnTo>
                <a:lnTo>
                  <a:pt x="95" y="102"/>
                </a:lnTo>
                <a:lnTo>
                  <a:pt x="96" y="102"/>
                </a:lnTo>
                <a:close/>
                <a:moveTo>
                  <a:pt x="100" y="104"/>
                </a:moveTo>
                <a:lnTo>
                  <a:pt x="100" y="104"/>
                </a:lnTo>
                <a:lnTo>
                  <a:pt x="100" y="104"/>
                </a:lnTo>
                <a:lnTo>
                  <a:pt x="100" y="104"/>
                </a:lnTo>
                <a:lnTo>
                  <a:pt x="99" y="104"/>
                </a:lnTo>
                <a:lnTo>
                  <a:pt x="100" y="104"/>
                </a:lnTo>
                <a:lnTo>
                  <a:pt x="99" y="104"/>
                </a:lnTo>
                <a:lnTo>
                  <a:pt x="99" y="104"/>
                </a:lnTo>
                <a:lnTo>
                  <a:pt x="99" y="104"/>
                </a:lnTo>
                <a:lnTo>
                  <a:pt x="100" y="104"/>
                </a:lnTo>
                <a:close/>
                <a:moveTo>
                  <a:pt x="98" y="103"/>
                </a:moveTo>
                <a:lnTo>
                  <a:pt x="99" y="103"/>
                </a:lnTo>
                <a:lnTo>
                  <a:pt x="99" y="104"/>
                </a:lnTo>
                <a:lnTo>
                  <a:pt x="99" y="104"/>
                </a:lnTo>
                <a:lnTo>
                  <a:pt x="99" y="104"/>
                </a:lnTo>
                <a:lnTo>
                  <a:pt x="98" y="104"/>
                </a:lnTo>
                <a:lnTo>
                  <a:pt x="97" y="104"/>
                </a:lnTo>
                <a:lnTo>
                  <a:pt x="96" y="103"/>
                </a:lnTo>
                <a:lnTo>
                  <a:pt x="97" y="102"/>
                </a:lnTo>
                <a:lnTo>
                  <a:pt x="97" y="102"/>
                </a:lnTo>
                <a:lnTo>
                  <a:pt x="98" y="102"/>
                </a:lnTo>
                <a:lnTo>
                  <a:pt x="97" y="103"/>
                </a:lnTo>
                <a:lnTo>
                  <a:pt x="98" y="103"/>
                </a:lnTo>
                <a:lnTo>
                  <a:pt x="98" y="103"/>
                </a:lnTo>
                <a:lnTo>
                  <a:pt x="98" y="104"/>
                </a:lnTo>
                <a:lnTo>
                  <a:pt x="98" y="104"/>
                </a:lnTo>
                <a:lnTo>
                  <a:pt x="98" y="103"/>
                </a:lnTo>
                <a:lnTo>
                  <a:pt x="98" y="103"/>
                </a:lnTo>
                <a:lnTo>
                  <a:pt x="98" y="103"/>
                </a:lnTo>
                <a:lnTo>
                  <a:pt x="98" y="103"/>
                </a:lnTo>
                <a:close/>
                <a:moveTo>
                  <a:pt x="113" y="100"/>
                </a:moveTo>
                <a:lnTo>
                  <a:pt x="112" y="100"/>
                </a:lnTo>
                <a:lnTo>
                  <a:pt x="112" y="101"/>
                </a:lnTo>
                <a:lnTo>
                  <a:pt x="111" y="101"/>
                </a:lnTo>
                <a:lnTo>
                  <a:pt x="111" y="101"/>
                </a:lnTo>
                <a:lnTo>
                  <a:pt x="111" y="102"/>
                </a:lnTo>
                <a:lnTo>
                  <a:pt x="111" y="102"/>
                </a:lnTo>
                <a:lnTo>
                  <a:pt x="111" y="101"/>
                </a:lnTo>
                <a:lnTo>
                  <a:pt x="111" y="102"/>
                </a:lnTo>
                <a:lnTo>
                  <a:pt x="110" y="102"/>
                </a:lnTo>
                <a:lnTo>
                  <a:pt x="110" y="102"/>
                </a:lnTo>
                <a:lnTo>
                  <a:pt x="110" y="101"/>
                </a:lnTo>
                <a:lnTo>
                  <a:pt x="110" y="101"/>
                </a:lnTo>
                <a:lnTo>
                  <a:pt x="110" y="101"/>
                </a:lnTo>
                <a:lnTo>
                  <a:pt x="111" y="101"/>
                </a:lnTo>
                <a:lnTo>
                  <a:pt x="111" y="101"/>
                </a:lnTo>
                <a:lnTo>
                  <a:pt x="112" y="100"/>
                </a:lnTo>
                <a:lnTo>
                  <a:pt x="112" y="100"/>
                </a:lnTo>
                <a:lnTo>
                  <a:pt x="113" y="100"/>
                </a:lnTo>
                <a:lnTo>
                  <a:pt x="113" y="100"/>
                </a:lnTo>
                <a:lnTo>
                  <a:pt x="113" y="100"/>
                </a:lnTo>
                <a:close/>
                <a:moveTo>
                  <a:pt x="116" y="98"/>
                </a:moveTo>
                <a:lnTo>
                  <a:pt x="115" y="99"/>
                </a:lnTo>
                <a:lnTo>
                  <a:pt x="114" y="99"/>
                </a:lnTo>
                <a:lnTo>
                  <a:pt x="113" y="100"/>
                </a:lnTo>
                <a:lnTo>
                  <a:pt x="114" y="99"/>
                </a:lnTo>
                <a:lnTo>
                  <a:pt x="115" y="99"/>
                </a:lnTo>
                <a:lnTo>
                  <a:pt x="116" y="98"/>
                </a:lnTo>
                <a:lnTo>
                  <a:pt x="116" y="98"/>
                </a:lnTo>
                <a:close/>
                <a:moveTo>
                  <a:pt x="117" y="99"/>
                </a:moveTo>
                <a:lnTo>
                  <a:pt x="116" y="99"/>
                </a:lnTo>
                <a:lnTo>
                  <a:pt x="116" y="99"/>
                </a:lnTo>
                <a:lnTo>
                  <a:pt x="116" y="99"/>
                </a:lnTo>
                <a:lnTo>
                  <a:pt x="115" y="99"/>
                </a:lnTo>
                <a:lnTo>
                  <a:pt x="115" y="99"/>
                </a:lnTo>
                <a:lnTo>
                  <a:pt x="115" y="99"/>
                </a:lnTo>
                <a:lnTo>
                  <a:pt x="116" y="98"/>
                </a:lnTo>
                <a:lnTo>
                  <a:pt x="117" y="98"/>
                </a:lnTo>
                <a:lnTo>
                  <a:pt x="117" y="98"/>
                </a:lnTo>
                <a:lnTo>
                  <a:pt x="117" y="99"/>
                </a:lnTo>
                <a:close/>
                <a:moveTo>
                  <a:pt x="113" y="103"/>
                </a:moveTo>
                <a:lnTo>
                  <a:pt x="113" y="104"/>
                </a:lnTo>
                <a:lnTo>
                  <a:pt x="113" y="104"/>
                </a:lnTo>
                <a:lnTo>
                  <a:pt x="113" y="104"/>
                </a:lnTo>
                <a:lnTo>
                  <a:pt x="112" y="104"/>
                </a:lnTo>
                <a:lnTo>
                  <a:pt x="113" y="104"/>
                </a:lnTo>
                <a:lnTo>
                  <a:pt x="113" y="104"/>
                </a:lnTo>
                <a:lnTo>
                  <a:pt x="112" y="104"/>
                </a:lnTo>
                <a:lnTo>
                  <a:pt x="112" y="103"/>
                </a:lnTo>
                <a:lnTo>
                  <a:pt x="112" y="103"/>
                </a:lnTo>
                <a:lnTo>
                  <a:pt x="112" y="103"/>
                </a:lnTo>
                <a:lnTo>
                  <a:pt x="113" y="103"/>
                </a:lnTo>
                <a:lnTo>
                  <a:pt x="113" y="103"/>
                </a:lnTo>
                <a:close/>
                <a:moveTo>
                  <a:pt x="109" y="108"/>
                </a:moveTo>
                <a:lnTo>
                  <a:pt x="109" y="108"/>
                </a:lnTo>
                <a:lnTo>
                  <a:pt x="109" y="108"/>
                </a:lnTo>
                <a:lnTo>
                  <a:pt x="109" y="109"/>
                </a:lnTo>
                <a:lnTo>
                  <a:pt x="109" y="109"/>
                </a:lnTo>
                <a:lnTo>
                  <a:pt x="109" y="109"/>
                </a:lnTo>
                <a:lnTo>
                  <a:pt x="109" y="109"/>
                </a:lnTo>
                <a:lnTo>
                  <a:pt x="108" y="110"/>
                </a:lnTo>
                <a:lnTo>
                  <a:pt x="108" y="110"/>
                </a:lnTo>
                <a:lnTo>
                  <a:pt x="108" y="110"/>
                </a:lnTo>
                <a:lnTo>
                  <a:pt x="107" y="109"/>
                </a:lnTo>
                <a:lnTo>
                  <a:pt x="108" y="109"/>
                </a:lnTo>
                <a:lnTo>
                  <a:pt x="108" y="109"/>
                </a:lnTo>
                <a:lnTo>
                  <a:pt x="108" y="109"/>
                </a:lnTo>
                <a:lnTo>
                  <a:pt x="108" y="108"/>
                </a:lnTo>
                <a:lnTo>
                  <a:pt x="109" y="108"/>
                </a:lnTo>
                <a:lnTo>
                  <a:pt x="109" y="108"/>
                </a:lnTo>
                <a:lnTo>
                  <a:pt x="109" y="108"/>
                </a:lnTo>
                <a:close/>
                <a:moveTo>
                  <a:pt x="100" y="112"/>
                </a:moveTo>
                <a:lnTo>
                  <a:pt x="100" y="113"/>
                </a:lnTo>
                <a:lnTo>
                  <a:pt x="100" y="113"/>
                </a:lnTo>
                <a:lnTo>
                  <a:pt x="100" y="113"/>
                </a:lnTo>
                <a:lnTo>
                  <a:pt x="100" y="114"/>
                </a:lnTo>
                <a:lnTo>
                  <a:pt x="99" y="114"/>
                </a:lnTo>
                <a:lnTo>
                  <a:pt x="99" y="113"/>
                </a:lnTo>
                <a:lnTo>
                  <a:pt x="99" y="112"/>
                </a:lnTo>
                <a:lnTo>
                  <a:pt x="100" y="112"/>
                </a:lnTo>
                <a:lnTo>
                  <a:pt x="100" y="112"/>
                </a:lnTo>
                <a:close/>
                <a:moveTo>
                  <a:pt x="98" y="109"/>
                </a:moveTo>
                <a:lnTo>
                  <a:pt x="98" y="110"/>
                </a:lnTo>
                <a:lnTo>
                  <a:pt x="98" y="111"/>
                </a:lnTo>
                <a:lnTo>
                  <a:pt x="98" y="111"/>
                </a:lnTo>
                <a:lnTo>
                  <a:pt x="98" y="112"/>
                </a:lnTo>
                <a:lnTo>
                  <a:pt x="98" y="112"/>
                </a:lnTo>
                <a:lnTo>
                  <a:pt x="97" y="112"/>
                </a:lnTo>
                <a:lnTo>
                  <a:pt x="97" y="111"/>
                </a:lnTo>
                <a:lnTo>
                  <a:pt x="97" y="111"/>
                </a:lnTo>
                <a:lnTo>
                  <a:pt x="97" y="111"/>
                </a:lnTo>
                <a:lnTo>
                  <a:pt x="97" y="111"/>
                </a:lnTo>
                <a:lnTo>
                  <a:pt x="97" y="109"/>
                </a:lnTo>
                <a:lnTo>
                  <a:pt x="98" y="109"/>
                </a:lnTo>
                <a:close/>
                <a:moveTo>
                  <a:pt x="108" y="83"/>
                </a:moveTo>
                <a:lnTo>
                  <a:pt x="109" y="83"/>
                </a:lnTo>
                <a:lnTo>
                  <a:pt x="109" y="83"/>
                </a:lnTo>
                <a:lnTo>
                  <a:pt x="109" y="84"/>
                </a:lnTo>
                <a:lnTo>
                  <a:pt x="109" y="84"/>
                </a:lnTo>
                <a:lnTo>
                  <a:pt x="109" y="84"/>
                </a:lnTo>
                <a:lnTo>
                  <a:pt x="108" y="84"/>
                </a:lnTo>
                <a:lnTo>
                  <a:pt x="109" y="84"/>
                </a:lnTo>
                <a:lnTo>
                  <a:pt x="109" y="85"/>
                </a:lnTo>
                <a:lnTo>
                  <a:pt x="110" y="85"/>
                </a:lnTo>
                <a:lnTo>
                  <a:pt x="110" y="85"/>
                </a:lnTo>
                <a:lnTo>
                  <a:pt x="110" y="86"/>
                </a:lnTo>
                <a:lnTo>
                  <a:pt x="111" y="86"/>
                </a:lnTo>
                <a:lnTo>
                  <a:pt x="111" y="86"/>
                </a:lnTo>
                <a:lnTo>
                  <a:pt x="110" y="86"/>
                </a:lnTo>
                <a:lnTo>
                  <a:pt x="110" y="86"/>
                </a:lnTo>
                <a:lnTo>
                  <a:pt x="109" y="86"/>
                </a:lnTo>
                <a:lnTo>
                  <a:pt x="108" y="85"/>
                </a:lnTo>
                <a:lnTo>
                  <a:pt x="108" y="84"/>
                </a:lnTo>
                <a:lnTo>
                  <a:pt x="108" y="84"/>
                </a:lnTo>
                <a:lnTo>
                  <a:pt x="108" y="84"/>
                </a:lnTo>
                <a:lnTo>
                  <a:pt x="108" y="83"/>
                </a:lnTo>
                <a:lnTo>
                  <a:pt x="108" y="83"/>
                </a:lnTo>
                <a:lnTo>
                  <a:pt x="108" y="82"/>
                </a:lnTo>
                <a:lnTo>
                  <a:pt x="108" y="83"/>
                </a:lnTo>
                <a:close/>
                <a:moveTo>
                  <a:pt x="109" y="105"/>
                </a:moveTo>
                <a:lnTo>
                  <a:pt x="111" y="105"/>
                </a:lnTo>
                <a:lnTo>
                  <a:pt x="110" y="105"/>
                </a:lnTo>
                <a:lnTo>
                  <a:pt x="110" y="105"/>
                </a:lnTo>
                <a:lnTo>
                  <a:pt x="110" y="105"/>
                </a:lnTo>
                <a:lnTo>
                  <a:pt x="110" y="106"/>
                </a:lnTo>
                <a:lnTo>
                  <a:pt x="111" y="106"/>
                </a:lnTo>
                <a:lnTo>
                  <a:pt x="111" y="106"/>
                </a:lnTo>
                <a:lnTo>
                  <a:pt x="110" y="106"/>
                </a:lnTo>
                <a:lnTo>
                  <a:pt x="109" y="106"/>
                </a:lnTo>
                <a:lnTo>
                  <a:pt x="109" y="105"/>
                </a:lnTo>
                <a:lnTo>
                  <a:pt x="108" y="105"/>
                </a:lnTo>
                <a:lnTo>
                  <a:pt x="107" y="105"/>
                </a:lnTo>
                <a:lnTo>
                  <a:pt x="109" y="105"/>
                </a:lnTo>
                <a:close/>
                <a:moveTo>
                  <a:pt x="104" y="103"/>
                </a:moveTo>
                <a:lnTo>
                  <a:pt x="105" y="103"/>
                </a:lnTo>
                <a:lnTo>
                  <a:pt x="106" y="103"/>
                </a:lnTo>
                <a:lnTo>
                  <a:pt x="106" y="103"/>
                </a:lnTo>
                <a:lnTo>
                  <a:pt x="105" y="103"/>
                </a:lnTo>
                <a:lnTo>
                  <a:pt x="105" y="104"/>
                </a:lnTo>
                <a:lnTo>
                  <a:pt x="105" y="104"/>
                </a:lnTo>
                <a:lnTo>
                  <a:pt x="104" y="103"/>
                </a:lnTo>
                <a:lnTo>
                  <a:pt x="104" y="103"/>
                </a:lnTo>
                <a:close/>
                <a:moveTo>
                  <a:pt x="113" y="88"/>
                </a:moveTo>
                <a:lnTo>
                  <a:pt x="114" y="88"/>
                </a:lnTo>
                <a:lnTo>
                  <a:pt x="113" y="89"/>
                </a:lnTo>
                <a:lnTo>
                  <a:pt x="114" y="89"/>
                </a:lnTo>
                <a:lnTo>
                  <a:pt x="113" y="89"/>
                </a:lnTo>
                <a:lnTo>
                  <a:pt x="113" y="89"/>
                </a:lnTo>
                <a:lnTo>
                  <a:pt x="113" y="89"/>
                </a:lnTo>
                <a:lnTo>
                  <a:pt x="113" y="89"/>
                </a:lnTo>
                <a:lnTo>
                  <a:pt x="113" y="88"/>
                </a:lnTo>
                <a:lnTo>
                  <a:pt x="113" y="88"/>
                </a:lnTo>
                <a:close/>
                <a:moveTo>
                  <a:pt x="94" y="103"/>
                </a:moveTo>
                <a:lnTo>
                  <a:pt x="95" y="103"/>
                </a:lnTo>
                <a:lnTo>
                  <a:pt x="95" y="104"/>
                </a:lnTo>
                <a:lnTo>
                  <a:pt x="95" y="104"/>
                </a:lnTo>
                <a:lnTo>
                  <a:pt x="94" y="103"/>
                </a:lnTo>
                <a:lnTo>
                  <a:pt x="94" y="103"/>
                </a:lnTo>
                <a:lnTo>
                  <a:pt x="94" y="103"/>
                </a:lnTo>
                <a:lnTo>
                  <a:pt x="94" y="103"/>
                </a:lnTo>
                <a:close/>
                <a:moveTo>
                  <a:pt x="117" y="95"/>
                </a:moveTo>
                <a:lnTo>
                  <a:pt x="117" y="95"/>
                </a:lnTo>
                <a:lnTo>
                  <a:pt x="117" y="95"/>
                </a:lnTo>
                <a:lnTo>
                  <a:pt x="115" y="96"/>
                </a:lnTo>
                <a:lnTo>
                  <a:pt x="116" y="95"/>
                </a:lnTo>
                <a:lnTo>
                  <a:pt x="117" y="95"/>
                </a:lnTo>
                <a:close/>
                <a:moveTo>
                  <a:pt x="116" y="102"/>
                </a:moveTo>
                <a:lnTo>
                  <a:pt x="116" y="102"/>
                </a:lnTo>
                <a:lnTo>
                  <a:pt x="115" y="102"/>
                </a:lnTo>
                <a:lnTo>
                  <a:pt x="115" y="102"/>
                </a:lnTo>
                <a:lnTo>
                  <a:pt x="115" y="102"/>
                </a:lnTo>
                <a:lnTo>
                  <a:pt x="116" y="102"/>
                </a:lnTo>
                <a:lnTo>
                  <a:pt x="116" y="102"/>
                </a:lnTo>
                <a:close/>
                <a:moveTo>
                  <a:pt x="114" y="105"/>
                </a:moveTo>
                <a:lnTo>
                  <a:pt x="114" y="105"/>
                </a:lnTo>
                <a:lnTo>
                  <a:pt x="113" y="105"/>
                </a:lnTo>
                <a:lnTo>
                  <a:pt x="113" y="105"/>
                </a:lnTo>
                <a:lnTo>
                  <a:pt x="113" y="104"/>
                </a:lnTo>
                <a:lnTo>
                  <a:pt x="114" y="105"/>
                </a:lnTo>
                <a:lnTo>
                  <a:pt x="114" y="105"/>
                </a:lnTo>
                <a:close/>
                <a:moveTo>
                  <a:pt x="112" y="105"/>
                </a:moveTo>
                <a:lnTo>
                  <a:pt x="112" y="105"/>
                </a:lnTo>
                <a:lnTo>
                  <a:pt x="110" y="105"/>
                </a:lnTo>
                <a:lnTo>
                  <a:pt x="111" y="105"/>
                </a:lnTo>
                <a:lnTo>
                  <a:pt x="112" y="105"/>
                </a:lnTo>
                <a:lnTo>
                  <a:pt x="112" y="105"/>
                </a:lnTo>
                <a:close/>
                <a:moveTo>
                  <a:pt x="113" y="106"/>
                </a:moveTo>
                <a:lnTo>
                  <a:pt x="113" y="107"/>
                </a:lnTo>
                <a:lnTo>
                  <a:pt x="112" y="107"/>
                </a:lnTo>
                <a:lnTo>
                  <a:pt x="112" y="106"/>
                </a:lnTo>
                <a:lnTo>
                  <a:pt x="113" y="106"/>
                </a:lnTo>
                <a:lnTo>
                  <a:pt x="113" y="106"/>
                </a:lnTo>
                <a:lnTo>
                  <a:pt x="113" y="106"/>
                </a:lnTo>
                <a:close/>
                <a:moveTo>
                  <a:pt x="104" y="110"/>
                </a:moveTo>
                <a:lnTo>
                  <a:pt x="104" y="111"/>
                </a:lnTo>
                <a:lnTo>
                  <a:pt x="104" y="111"/>
                </a:lnTo>
                <a:lnTo>
                  <a:pt x="103" y="111"/>
                </a:lnTo>
                <a:lnTo>
                  <a:pt x="103" y="111"/>
                </a:lnTo>
                <a:lnTo>
                  <a:pt x="104" y="110"/>
                </a:lnTo>
                <a:lnTo>
                  <a:pt x="104" y="110"/>
                </a:lnTo>
                <a:lnTo>
                  <a:pt x="104" y="110"/>
                </a:lnTo>
                <a:close/>
                <a:moveTo>
                  <a:pt x="107" y="111"/>
                </a:moveTo>
                <a:lnTo>
                  <a:pt x="107" y="111"/>
                </a:lnTo>
                <a:lnTo>
                  <a:pt x="106" y="111"/>
                </a:lnTo>
                <a:lnTo>
                  <a:pt x="107" y="111"/>
                </a:lnTo>
                <a:lnTo>
                  <a:pt x="107" y="111"/>
                </a:lnTo>
                <a:lnTo>
                  <a:pt x="107" y="111"/>
                </a:lnTo>
                <a:lnTo>
                  <a:pt x="106" y="112"/>
                </a:lnTo>
                <a:lnTo>
                  <a:pt x="106" y="111"/>
                </a:lnTo>
                <a:lnTo>
                  <a:pt x="108" y="110"/>
                </a:lnTo>
                <a:lnTo>
                  <a:pt x="108" y="110"/>
                </a:lnTo>
                <a:lnTo>
                  <a:pt x="107" y="111"/>
                </a:lnTo>
                <a:close/>
                <a:moveTo>
                  <a:pt x="5" y="124"/>
                </a:moveTo>
                <a:lnTo>
                  <a:pt x="5" y="124"/>
                </a:lnTo>
                <a:lnTo>
                  <a:pt x="5" y="125"/>
                </a:lnTo>
                <a:lnTo>
                  <a:pt x="4" y="125"/>
                </a:lnTo>
                <a:lnTo>
                  <a:pt x="4" y="125"/>
                </a:lnTo>
                <a:lnTo>
                  <a:pt x="4" y="125"/>
                </a:lnTo>
                <a:lnTo>
                  <a:pt x="4" y="125"/>
                </a:lnTo>
                <a:lnTo>
                  <a:pt x="4" y="124"/>
                </a:lnTo>
                <a:lnTo>
                  <a:pt x="5" y="124"/>
                </a:lnTo>
                <a:lnTo>
                  <a:pt x="5" y="124"/>
                </a:lnTo>
                <a:close/>
                <a:moveTo>
                  <a:pt x="9" y="128"/>
                </a:moveTo>
                <a:lnTo>
                  <a:pt x="9" y="128"/>
                </a:lnTo>
                <a:lnTo>
                  <a:pt x="9" y="129"/>
                </a:lnTo>
                <a:lnTo>
                  <a:pt x="9" y="129"/>
                </a:lnTo>
                <a:lnTo>
                  <a:pt x="8" y="128"/>
                </a:lnTo>
                <a:lnTo>
                  <a:pt x="8" y="128"/>
                </a:lnTo>
                <a:lnTo>
                  <a:pt x="8" y="129"/>
                </a:lnTo>
                <a:lnTo>
                  <a:pt x="8" y="130"/>
                </a:lnTo>
                <a:lnTo>
                  <a:pt x="7" y="130"/>
                </a:lnTo>
                <a:lnTo>
                  <a:pt x="7" y="130"/>
                </a:lnTo>
                <a:lnTo>
                  <a:pt x="7" y="130"/>
                </a:lnTo>
                <a:lnTo>
                  <a:pt x="7" y="130"/>
                </a:lnTo>
                <a:lnTo>
                  <a:pt x="6" y="130"/>
                </a:lnTo>
                <a:lnTo>
                  <a:pt x="6" y="130"/>
                </a:lnTo>
                <a:lnTo>
                  <a:pt x="6" y="129"/>
                </a:lnTo>
                <a:lnTo>
                  <a:pt x="6" y="129"/>
                </a:lnTo>
                <a:lnTo>
                  <a:pt x="6" y="128"/>
                </a:lnTo>
                <a:lnTo>
                  <a:pt x="6" y="129"/>
                </a:lnTo>
                <a:lnTo>
                  <a:pt x="7" y="128"/>
                </a:lnTo>
                <a:lnTo>
                  <a:pt x="6" y="128"/>
                </a:lnTo>
                <a:lnTo>
                  <a:pt x="5" y="128"/>
                </a:lnTo>
                <a:lnTo>
                  <a:pt x="5" y="128"/>
                </a:lnTo>
                <a:lnTo>
                  <a:pt x="5" y="128"/>
                </a:lnTo>
                <a:lnTo>
                  <a:pt x="6" y="128"/>
                </a:lnTo>
                <a:lnTo>
                  <a:pt x="7" y="128"/>
                </a:lnTo>
                <a:lnTo>
                  <a:pt x="8" y="128"/>
                </a:lnTo>
                <a:lnTo>
                  <a:pt x="9" y="127"/>
                </a:lnTo>
                <a:lnTo>
                  <a:pt x="9" y="128"/>
                </a:lnTo>
                <a:close/>
                <a:moveTo>
                  <a:pt x="8" y="134"/>
                </a:moveTo>
                <a:lnTo>
                  <a:pt x="8" y="134"/>
                </a:lnTo>
                <a:lnTo>
                  <a:pt x="7" y="134"/>
                </a:lnTo>
                <a:lnTo>
                  <a:pt x="7" y="134"/>
                </a:lnTo>
                <a:lnTo>
                  <a:pt x="8" y="134"/>
                </a:lnTo>
                <a:close/>
                <a:moveTo>
                  <a:pt x="9" y="123"/>
                </a:moveTo>
                <a:lnTo>
                  <a:pt x="9" y="124"/>
                </a:lnTo>
                <a:lnTo>
                  <a:pt x="10" y="124"/>
                </a:lnTo>
                <a:lnTo>
                  <a:pt x="10" y="124"/>
                </a:lnTo>
                <a:lnTo>
                  <a:pt x="10" y="126"/>
                </a:lnTo>
                <a:lnTo>
                  <a:pt x="10" y="126"/>
                </a:lnTo>
                <a:lnTo>
                  <a:pt x="9" y="126"/>
                </a:lnTo>
                <a:lnTo>
                  <a:pt x="9" y="127"/>
                </a:lnTo>
                <a:lnTo>
                  <a:pt x="9" y="127"/>
                </a:lnTo>
                <a:lnTo>
                  <a:pt x="8" y="127"/>
                </a:lnTo>
                <a:lnTo>
                  <a:pt x="8" y="127"/>
                </a:lnTo>
                <a:lnTo>
                  <a:pt x="7" y="127"/>
                </a:lnTo>
                <a:lnTo>
                  <a:pt x="7" y="126"/>
                </a:lnTo>
                <a:lnTo>
                  <a:pt x="7" y="126"/>
                </a:lnTo>
                <a:lnTo>
                  <a:pt x="6" y="127"/>
                </a:lnTo>
                <a:lnTo>
                  <a:pt x="6" y="127"/>
                </a:lnTo>
                <a:lnTo>
                  <a:pt x="5" y="127"/>
                </a:lnTo>
                <a:lnTo>
                  <a:pt x="5" y="127"/>
                </a:lnTo>
                <a:lnTo>
                  <a:pt x="5" y="127"/>
                </a:lnTo>
                <a:lnTo>
                  <a:pt x="5" y="127"/>
                </a:lnTo>
                <a:lnTo>
                  <a:pt x="4" y="126"/>
                </a:lnTo>
                <a:lnTo>
                  <a:pt x="4" y="126"/>
                </a:lnTo>
                <a:lnTo>
                  <a:pt x="5" y="126"/>
                </a:lnTo>
                <a:lnTo>
                  <a:pt x="5" y="125"/>
                </a:lnTo>
                <a:lnTo>
                  <a:pt x="6" y="125"/>
                </a:lnTo>
                <a:lnTo>
                  <a:pt x="6" y="125"/>
                </a:lnTo>
                <a:lnTo>
                  <a:pt x="7" y="124"/>
                </a:lnTo>
                <a:lnTo>
                  <a:pt x="8" y="124"/>
                </a:lnTo>
                <a:lnTo>
                  <a:pt x="8" y="124"/>
                </a:lnTo>
                <a:lnTo>
                  <a:pt x="8" y="123"/>
                </a:lnTo>
                <a:lnTo>
                  <a:pt x="9" y="123"/>
                </a:lnTo>
                <a:close/>
                <a:moveTo>
                  <a:pt x="120" y="122"/>
                </a:moveTo>
                <a:lnTo>
                  <a:pt x="122" y="122"/>
                </a:lnTo>
                <a:lnTo>
                  <a:pt x="121" y="122"/>
                </a:lnTo>
                <a:lnTo>
                  <a:pt x="120" y="122"/>
                </a:lnTo>
                <a:lnTo>
                  <a:pt x="120" y="122"/>
                </a:lnTo>
                <a:lnTo>
                  <a:pt x="120" y="121"/>
                </a:lnTo>
                <a:lnTo>
                  <a:pt x="120" y="122"/>
                </a:lnTo>
                <a:close/>
                <a:moveTo>
                  <a:pt x="122" y="130"/>
                </a:moveTo>
                <a:lnTo>
                  <a:pt x="121" y="130"/>
                </a:lnTo>
                <a:lnTo>
                  <a:pt x="121" y="130"/>
                </a:lnTo>
                <a:lnTo>
                  <a:pt x="121" y="130"/>
                </a:lnTo>
                <a:lnTo>
                  <a:pt x="120" y="130"/>
                </a:lnTo>
                <a:lnTo>
                  <a:pt x="119" y="130"/>
                </a:lnTo>
                <a:lnTo>
                  <a:pt x="119" y="130"/>
                </a:lnTo>
                <a:lnTo>
                  <a:pt x="120" y="131"/>
                </a:lnTo>
                <a:lnTo>
                  <a:pt x="119" y="131"/>
                </a:lnTo>
                <a:lnTo>
                  <a:pt x="119" y="131"/>
                </a:lnTo>
                <a:lnTo>
                  <a:pt x="119" y="131"/>
                </a:lnTo>
                <a:lnTo>
                  <a:pt x="118" y="131"/>
                </a:lnTo>
                <a:lnTo>
                  <a:pt x="118" y="131"/>
                </a:lnTo>
                <a:lnTo>
                  <a:pt x="117" y="130"/>
                </a:lnTo>
                <a:lnTo>
                  <a:pt x="117" y="130"/>
                </a:lnTo>
                <a:lnTo>
                  <a:pt x="118" y="130"/>
                </a:lnTo>
                <a:lnTo>
                  <a:pt x="118" y="130"/>
                </a:lnTo>
                <a:lnTo>
                  <a:pt x="118" y="129"/>
                </a:lnTo>
                <a:lnTo>
                  <a:pt x="118" y="129"/>
                </a:lnTo>
                <a:lnTo>
                  <a:pt x="119" y="129"/>
                </a:lnTo>
                <a:lnTo>
                  <a:pt x="120" y="129"/>
                </a:lnTo>
                <a:lnTo>
                  <a:pt x="120" y="129"/>
                </a:lnTo>
                <a:lnTo>
                  <a:pt x="120" y="129"/>
                </a:lnTo>
                <a:lnTo>
                  <a:pt x="120" y="129"/>
                </a:lnTo>
                <a:lnTo>
                  <a:pt x="121" y="129"/>
                </a:lnTo>
                <a:lnTo>
                  <a:pt x="121" y="129"/>
                </a:lnTo>
                <a:lnTo>
                  <a:pt x="122" y="129"/>
                </a:lnTo>
                <a:lnTo>
                  <a:pt x="122" y="129"/>
                </a:lnTo>
                <a:lnTo>
                  <a:pt x="122" y="130"/>
                </a:lnTo>
                <a:close/>
                <a:moveTo>
                  <a:pt x="117" y="130"/>
                </a:moveTo>
                <a:lnTo>
                  <a:pt x="117" y="131"/>
                </a:lnTo>
                <a:lnTo>
                  <a:pt x="118" y="132"/>
                </a:lnTo>
                <a:lnTo>
                  <a:pt x="118" y="132"/>
                </a:lnTo>
                <a:lnTo>
                  <a:pt x="117" y="132"/>
                </a:lnTo>
                <a:lnTo>
                  <a:pt x="117" y="132"/>
                </a:lnTo>
                <a:lnTo>
                  <a:pt x="117" y="133"/>
                </a:lnTo>
                <a:lnTo>
                  <a:pt x="116" y="132"/>
                </a:lnTo>
                <a:lnTo>
                  <a:pt x="116" y="133"/>
                </a:lnTo>
                <a:lnTo>
                  <a:pt x="116" y="134"/>
                </a:lnTo>
                <a:lnTo>
                  <a:pt x="116" y="134"/>
                </a:lnTo>
                <a:lnTo>
                  <a:pt x="116" y="134"/>
                </a:lnTo>
                <a:lnTo>
                  <a:pt x="116" y="134"/>
                </a:lnTo>
                <a:lnTo>
                  <a:pt x="115" y="134"/>
                </a:lnTo>
                <a:lnTo>
                  <a:pt x="115" y="134"/>
                </a:lnTo>
                <a:lnTo>
                  <a:pt x="115" y="134"/>
                </a:lnTo>
                <a:lnTo>
                  <a:pt x="114" y="133"/>
                </a:lnTo>
                <a:lnTo>
                  <a:pt x="114" y="133"/>
                </a:lnTo>
                <a:lnTo>
                  <a:pt x="114" y="134"/>
                </a:lnTo>
                <a:lnTo>
                  <a:pt x="113" y="135"/>
                </a:lnTo>
                <a:lnTo>
                  <a:pt x="113" y="136"/>
                </a:lnTo>
                <a:lnTo>
                  <a:pt x="113" y="136"/>
                </a:lnTo>
                <a:lnTo>
                  <a:pt x="114" y="136"/>
                </a:lnTo>
                <a:lnTo>
                  <a:pt x="114" y="136"/>
                </a:lnTo>
                <a:lnTo>
                  <a:pt x="114" y="137"/>
                </a:lnTo>
                <a:lnTo>
                  <a:pt x="114" y="137"/>
                </a:lnTo>
                <a:lnTo>
                  <a:pt x="113" y="138"/>
                </a:lnTo>
                <a:lnTo>
                  <a:pt x="114" y="138"/>
                </a:lnTo>
                <a:lnTo>
                  <a:pt x="113" y="138"/>
                </a:lnTo>
                <a:lnTo>
                  <a:pt x="114" y="138"/>
                </a:lnTo>
                <a:lnTo>
                  <a:pt x="114" y="139"/>
                </a:lnTo>
                <a:lnTo>
                  <a:pt x="114" y="139"/>
                </a:lnTo>
                <a:lnTo>
                  <a:pt x="115" y="139"/>
                </a:lnTo>
                <a:lnTo>
                  <a:pt x="115" y="139"/>
                </a:lnTo>
                <a:lnTo>
                  <a:pt x="115" y="139"/>
                </a:lnTo>
                <a:lnTo>
                  <a:pt x="116" y="139"/>
                </a:lnTo>
                <a:lnTo>
                  <a:pt x="116" y="139"/>
                </a:lnTo>
                <a:lnTo>
                  <a:pt x="116" y="140"/>
                </a:lnTo>
                <a:lnTo>
                  <a:pt x="116" y="140"/>
                </a:lnTo>
                <a:lnTo>
                  <a:pt x="115" y="140"/>
                </a:lnTo>
                <a:lnTo>
                  <a:pt x="115" y="140"/>
                </a:lnTo>
                <a:lnTo>
                  <a:pt x="114" y="140"/>
                </a:lnTo>
                <a:lnTo>
                  <a:pt x="113" y="141"/>
                </a:lnTo>
                <a:lnTo>
                  <a:pt x="113" y="141"/>
                </a:lnTo>
                <a:lnTo>
                  <a:pt x="112" y="141"/>
                </a:lnTo>
                <a:lnTo>
                  <a:pt x="112" y="141"/>
                </a:lnTo>
                <a:lnTo>
                  <a:pt x="112" y="142"/>
                </a:lnTo>
                <a:lnTo>
                  <a:pt x="112" y="142"/>
                </a:lnTo>
                <a:lnTo>
                  <a:pt x="113" y="142"/>
                </a:lnTo>
                <a:lnTo>
                  <a:pt x="113" y="142"/>
                </a:lnTo>
                <a:lnTo>
                  <a:pt x="112" y="142"/>
                </a:lnTo>
                <a:lnTo>
                  <a:pt x="112" y="143"/>
                </a:lnTo>
                <a:lnTo>
                  <a:pt x="112" y="143"/>
                </a:lnTo>
                <a:lnTo>
                  <a:pt x="112" y="143"/>
                </a:lnTo>
                <a:lnTo>
                  <a:pt x="111" y="143"/>
                </a:lnTo>
                <a:lnTo>
                  <a:pt x="111" y="143"/>
                </a:lnTo>
                <a:lnTo>
                  <a:pt x="111" y="143"/>
                </a:lnTo>
                <a:lnTo>
                  <a:pt x="110" y="144"/>
                </a:lnTo>
                <a:lnTo>
                  <a:pt x="108" y="144"/>
                </a:lnTo>
                <a:lnTo>
                  <a:pt x="108" y="145"/>
                </a:lnTo>
                <a:lnTo>
                  <a:pt x="109" y="145"/>
                </a:lnTo>
                <a:lnTo>
                  <a:pt x="109" y="145"/>
                </a:lnTo>
                <a:lnTo>
                  <a:pt x="109" y="145"/>
                </a:lnTo>
                <a:lnTo>
                  <a:pt x="108" y="145"/>
                </a:lnTo>
                <a:lnTo>
                  <a:pt x="107" y="145"/>
                </a:lnTo>
                <a:lnTo>
                  <a:pt x="107" y="146"/>
                </a:lnTo>
                <a:lnTo>
                  <a:pt x="107" y="146"/>
                </a:lnTo>
                <a:lnTo>
                  <a:pt x="107" y="147"/>
                </a:lnTo>
                <a:lnTo>
                  <a:pt x="108" y="147"/>
                </a:lnTo>
                <a:lnTo>
                  <a:pt x="107" y="147"/>
                </a:lnTo>
                <a:lnTo>
                  <a:pt x="107" y="147"/>
                </a:lnTo>
                <a:lnTo>
                  <a:pt x="107" y="147"/>
                </a:lnTo>
                <a:lnTo>
                  <a:pt x="107" y="147"/>
                </a:lnTo>
                <a:lnTo>
                  <a:pt x="107" y="148"/>
                </a:lnTo>
                <a:lnTo>
                  <a:pt x="105" y="149"/>
                </a:lnTo>
                <a:lnTo>
                  <a:pt x="105" y="149"/>
                </a:lnTo>
                <a:lnTo>
                  <a:pt x="104" y="149"/>
                </a:lnTo>
                <a:lnTo>
                  <a:pt x="105" y="148"/>
                </a:lnTo>
                <a:lnTo>
                  <a:pt x="105" y="147"/>
                </a:lnTo>
                <a:lnTo>
                  <a:pt x="105" y="147"/>
                </a:lnTo>
                <a:lnTo>
                  <a:pt x="106" y="146"/>
                </a:lnTo>
                <a:lnTo>
                  <a:pt x="106" y="145"/>
                </a:lnTo>
                <a:lnTo>
                  <a:pt x="106" y="145"/>
                </a:lnTo>
                <a:lnTo>
                  <a:pt x="106" y="146"/>
                </a:lnTo>
                <a:lnTo>
                  <a:pt x="105" y="146"/>
                </a:lnTo>
                <a:lnTo>
                  <a:pt x="105" y="146"/>
                </a:lnTo>
                <a:lnTo>
                  <a:pt x="106" y="145"/>
                </a:lnTo>
                <a:lnTo>
                  <a:pt x="105" y="145"/>
                </a:lnTo>
                <a:lnTo>
                  <a:pt x="106" y="145"/>
                </a:lnTo>
                <a:lnTo>
                  <a:pt x="105" y="144"/>
                </a:lnTo>
                <a:lnTo>
                  <a:pt x="105" y="144"/>
                </a:lnTo>
                <a:lnTo>
                  <a:pt x="105" y="143"/>
                </a:lnTo>
                <a:lnTo>
                  <a:pt x="104" y="142"/>
                </a:lnTo>
                <a:lnTo>
                  <a:pt x="104" y="142"/>
                </a:lnTo>
                <a:lnTo>
                  <a:pt x="105" y="141"/>
                </a:lnTo>
                <a:lnTo>
                  <a:pt x="105" y="141"/>
                </a:lnTo>
                <a:lnTo>
                  <a:pt x="105" y="140"/>
                </a:lnTo>
                <a:lnTo>
                  <a:pt x="105" y="140"/>
                </a:lnTo>
                <a:lnTo>
                  <a:pt x="104" y="140"/>
                </a:lnTo>
                <a:lnTo>
                  <a:pt x="104" y="139"/>
                </a:lnTo>
                <a:lnTo>
                  <a:pt x="104" y="139"/>
                </a:lnTo>
                <a:lnTo>
                  <a:pt x="104" y="139"/>
                </a:lnTo>
                <a:lnTo>
                  <a:pt x="104" y="138"/>
                </a:lnTo>
                <a:lnTo>
                  <a:pt x="104" y="137"/>
                </a:lnTo>
                <a:lnTo>
                  <a:pt x="105" y="136"/>
                </a:lnTo>
                <a:lnTo>
                  <a:pt x="106" y="135"/>
                </a:lnTo>
                <a:lnTo>
                  <a:pt x="108" y="134"/>
                </a:lnTo>
                <a:lnTo>
                  <a:pt x="109" y="132"/>
                </a:lnTo>
                <a:lnTo>
                  <a:pt x="110" y="132"/>
                </a:lnTo>
                <a:lnTo>
                  <a:pt x="111" y="132"/>
                </a:lnTo>
                <a:lnTo>
                  <a:pt x="111" y="131"/>
                </a:lnTo>
                <a:lnTo>
                  <a:pt x="112" y="130"/>
                </a:lnTo>
                <a:lnTo>
                  <a:pt x="113" y="130"/>
                </a:lnTo>
                <a:lnTo>
                  <a:pt x="113" y="130"/>
                </a:lnTo>
                <a:lnTo>
                  <a:pt x="114" y="131"/>
                </a:lnTo>
                <a:lnTo>
                  <a:pt x="113" y="131"/>
                </a:lnTo>
                <a:lnTo>
                  <a:pt x="114" y="132"/>
                </a:lnTo>
                <a:lnTo>
                  <a:pt x="114" y="131"/>
                </a:lnTo>
                <a:lnTo>
                  <a:pt x="115" y="131"/>
                </a:lnTo>
                <a:lnTo>
                  <a:pt x="115" y="130"/>
                </a:lnTo>
                <a:lnTo>
                  <a:pt x="115" y="130"/>
                </a:lnTo>
                <a:lnTo>
                  <a:pt x="115" y="130"/>
                </a:lnTo>
                <a:lnTo>
                  <a:pt x="116" y="130"/>
                </a:lnTo>
                <a:lnTo>
                  <a:pt x="115" y="131"/>
                </a:lnTo>
                <a:lnTo>
                  <a:pt x="116" y="131"/>
                </a:lnTo>
                <a:lnTo>
                  <a:pt x="116" y="131"/>
                </a:lnTo>
                <a:lnTo>
                  <a:pt x="116" y="130"/>
                </a:lnTo>
                <a:lnTo>
                  <a:pt x="117" y="130"/>
                </a:lnTo>
                <a:lnTo>
                  <a:pt x="117" y="130"/>
                </a:lnTo>
                <a:close/>
                <a:moveTo>
                  <a:pt x="89" y="141"/>
                </a:moveTo>
                <a:lnTo>
                  <a:pt x="89" y="141"/>
                </a:lnTo>
                <a:lnTo>
                  <a:pt x="89" y="141"/>
                </a:lnTo>
                <a:lnTo>
                  <a:pt x="88" y="142"/>
                </a:lnTo>
                <a:lnTo>
                  <a:pt x="88" y="142"/>
                </a:lnTo>
                <a:lnTo>
                  <a:pt x="88" y="143"/>
                </a:lnTo>
                <a:lnTo>
                  <a:pt x="88" y="143"/>
                </a:lnTo>
                <a:lnTo>
                  <a:pt x="88" y="144"/>
                </a:lnTo>
                <a:lnTo>
                  <a:pt x="87" y="145"/>
                </a:lnTo>
                <a:lnTo>
                  <a:pt x="87" y="145"/>
                </a:lnTo>
                <a:lnTo>
                  <a:pt x="87" y="146"/>
                </a:lnTo>
                <a:lnTo>
                  <a:pt x="86" y="146"/>
                </a:lnTo>
                <a:lnTo>
                  <a:pt x="86" y="146"/>
                </a:lnTo>
                <a:lnTo>
                  <a:pt x="86" y="146"/>
                </a:lnTo>
                <a:lnTo>
                  <a:pt x="86" y="147"/>
                </a:lnTo>
                <a:lnTo>
                  <a:pt x="86" y="147"/>
                </a:lnTo>
                <a:lnTo>
                  <a:pt x="86" y="147"/>
                </a:lnTo>
                <a:lnTo>
                  <a:pt x="86" y="148"/>
                </a:lnTo>
                <a:lnTo>
                  <a:pt x="86" y="148"/>
                </a:lnTo>
                <a:lnTo>
                  <a:pt x="85" y="149"/>
                </a:lnTo>
                <a:lnTo>
                  <a:pt x="85" y="150"/>
                </a:lnTo>
                <a:lnTo>
                  <a:pt x="84" y="150"/>
                </a:lnTo>
                <a:lnTo>
                  <a:pt x="84" y="151"/>
                </a:lnTo>
                <a:lnTo>
                  <a:pt x="84" y="152"/>
                </a:lnTo>
                <a:lnTo>
                  <a:pt x="83" y="152"/>
                </a:lnTo>
                <a:lnTo>
                  <a:pt x="83" y="153"/>
                </a:lnTo>
                <a:lnTo>
                  <a:pt x="83" y="153"/>
                </a:lnTo>
                <a:lnTo>
                  <a:pt x="83" y="154"/>
                </a:lnTo>
                <a:lnTo>
                  <a:pt x="82" y="155"/>
                </a:lnTo>
                <a:lnTo>
                  <a:pt x="82" y="155"/>
                </a:lnTo>
                <a:lnTo>
                  <a:pt x="82" y="155"/>
                </a:lnTo>
                <a:lnTo>
                  <a:pt x="82" y="156"/>
                </a:lnTo>
                <a:lnTo>
                  <a:pt x="82" y="156"/>
                </a:lnTo>
                <a:lnTo>
                  <a:pt x="82" y="157"/>
                </a:lnTo>
                <a:lnTo>
                  <a:pt x="81" y="158"/>
                </a:lnTo>
                <a:lnTo>
                  <a:pt x="81" y="159"/>
                </a:lnTo>
                <a:lnTo>
                  <a:pt x="81" y="160"/>
                </a:lnTo>
                <a:lnTo>
                  <a:pt x="80" y="161"/>
                </a:lnTo>
                <a:lnTo>
                  <a:pt x="79" y="161"/>
                </a:lnTo>
                <a:lnTo>
                  <a:pt x="78" y="161"/>
                </a:lnTo>
                <a:lnTo>
                  <a:pt x="79" y="161"/>
                </a:lnTo>
                <a:lnTo>
                  <a:pt x="78" y="160"/>
                </a:lnTo>
                <a:lnTo>
                  <a:pt x="78" y="160"/>
                </a:lnTo>
                <a:lnTo>
                  <a:pt x="79" y="158"/>
                </a:lnTo>
                <a:lnTo>
                  <a:pt x="78" y="157"/>
                </a:lnTo>
                <a:lnTo>
                  <a:pt x="78" y="157"/>
                </a:lnTo>
                <a:lnTo>
                  <a:pt x="78" y="156"/>
                </a:lnTo>
                <a:lnTo>
                  <a:pt x="78" y="156"/>
                </a:lnTo>
                <a:lnTo>
                  <a:pt x="79" y="155"/>
                </a:lnTo>
                <a:lnTo>
                  <a:pt x="79" y="154"/>
                </a:lnTo>
                <a:lnTo>
                  <a:pt x="80" y="151"/>
                </a:lnTo>
                <a:lnTo>
                  <a:pt x="81" y="150"/>
                </a:lnTo>
                <a:lnTo>
                  <a:pt x="82" y="149"/>
                </a:lnTo>
                <a:lnTo>
                  <a:pt x="82" y="149"/>
                </a:lnTo>
                <a:lnTo>
                  <a:pt x="83" y="149"/>
                </a:lnTo>
                <a:lnTo>
                  <a:pt x="83" y="149"/>
                </a:lnTo>
                <a:lnTo>
                  <a:pt x="84" y="148"/>
                </a:lnTo>
                <a:lnTo>
                  <a:pt x="84" y="147"/>
                </a:lnTo>
                <a:lnTo>
                  <a:pt x="85" y="146"/>
                </a:lnTo>
                <a:lnTo>
                  <a:pt x="85" y="146"/>
                </a:lnTo>
                <a:lnTo>
                  <a:pt x="86" y="145"/>
                </a:lnTo>
                <a:lnTo>
                  <a:pt x="86" y="144"/>
                </a:lnTo>
                <a:lnTo>
                  <a:pt x="86" y="143"/>
                </a:lnTo>
                <a:lnTo>
                  <a:pt x="86" y="143"/>
                </a:lnTo>
                <a:lnTo>
                  <a:pt x="87" y="143"/>
                </a:lnTo>
                <a:lnTo>
                  <a:pt x="87" y="142"/>
                </a:lnTo>
                <a:lnTo>
                  <a:pt x="87" y="141"/>
                </a:lnTo>
                <a:lnTo>
                  <a:pt x="87" y="141"/>
                </a:lnTo>
                <a:lnTo>
                  <a:pt x="88" y="140"/>
                </a:lnTo>
                <a:lnTo>
                  <a:pt x="88" y="141"/>
                </a:lnTo>
                <a:lnTo>
                  <a:pt x="89" y="141"/>
                </a:lnTo>
                <a:lnTo>
                  <a:pt x="89" y="141"/>
                </a:lnTo>
                <a:lnTo>
                  <a:pt x="89" y="1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311" name="Freeform 1775">
            <a:extLst>
              <a:ext uri="{FF2B5EF4-FFF2-40B4-BE49-F238E27FC236}">
                <a16:creationId xmlns:a16="http://schemas.microsoft.com/office/drawing/2014/main" id="{1CEFC4AE-8CDA-4A7A-B023-FC94F590DDC4}"/>
              </a:ext>
            </a:extLst>
          </xdr:cNvPr>
          <xdr:cNvSpPr>
            <a:spLocks/>
          </xdr:cNvSpPr>
        </xdr:nvSpPr>
        <xdr:spPr bwMode="auto">
          <a:xfrm>
            <a:off x="842" y="538"/>
            <a:ext cx="156" cy="178"/>
          </a:xfrm>
          <a:custGeom>
            <a:avLst/>
            <a:gdLst>
              <a:gd name="T0" fmla="*/ 150 w 156"/>
              <a:gd name="T1" fmla="*/ 7 h 178"/>
              <a:gd name="T2" fmla="*/ 149 w 156"/>
              <a:gd name="T3" fmla="*/ 3 h 178"/>
              <a:gd name="T4" fmla="*/ 15 w 156"/>
              <a:gd name="T5" fmla="*/ 26 h 178"/>
              <a:gd name="T6" fmla="*/ 16 w 156"/>
              <a:gd name="T7" fmla="*/ 73 h 178"/>
              <a:gd name="T8" fmla="*/ 12 w 156"/>
              <a:gd name="T9" fmla="*/ 97 h 178"/>
              <a:gd name="T10" fmla="*/ 0 w 156"/>
              <a:gd name="T11" fmla="*/ 111 h 178"/>
              <a:gd name="T12" fmla="*/ 2 w 156"/>
              <a:gd name="T13" fmla="*/ 120 h 178"/>
              <a:gd name="T14" fmla="*/ 4 w 156"/>
              <a:gd name="T15" fmla="*/ 124 h 178"/>
              <a:gd name="T16" fmla="*/ 10 w 156"/>
              <a:gd name="T17" fmla="*/ 124 h 178"/>
              <a:gd name="T18" fmla="*/ 10 w 156"/>
              <a:gd name="T19" fmla="*/ 132 h 178"/>
              <a:gd name="T20" fmla="*/ 12 w 156"/>
              <a:gd name="T21" fmla="*/ 139 h 178"/>
              <a:gd name="T22" fmla="*/ 15 w 156"/>
              <a:gd name="T23" fmla="*/ 142 h 178"/>
              <a:gd name="T24" fmla="*/ 23 w 156"/>
              <a:gd name="T25" fmla="*/ 152 h 178"/>
              <a:gd name="T26" fmla="*/ 21 w 156"/>
              <a:gd name="T27" fmla="*/ 163 h 178"/>
              <a:gd name="T28" fmla="*/ 25 w 156"/>
              <a:gd name="T29" fmla="*/ 176 h 178"/>
              <a:gd name="T30" fmla="*/ 46 w 156"/>
              <a:gd name="T31" fmla="*/ 170 h 178"/>
              <a:gd name="T32" fmla="*/ 56 w 156"/>
              <a:gd name="T33" fmla="*/ 162 h 178"/>
              <a:gd name="T34" fmla="*/ 66 w 156"/>
              <a:gd name="T35" fmla="*/ 162 h 178"/>
              <a:gd name="T36" fmla="*/ 74 w 156"/>
              <a:gd name="T37" fmla="*/ 157 h 178"/>
              <a:gd name="T38" fmla="*/ 80 w 156"/>
              <a:gd name="T39" fmla="*/ 146 h 178"/>
              <a:gd name="T40" fmla="*/ 82 w 156"/>
              <a:gd name="T41" fmla="*/ 139 h 178"/>
              <a:gd name="T42" fmla="*/ 82 w 156"/>
              <a:gd name="T43" fmla="*/ 134 h 178"/>
              <a:gd name="T44" fmla="*/ 80 w 156"/>
              <a:gd name="T45" fmla="*/ 128 h 178"/>
              <a:gd name="T46" fmla="*/ 82 w 156"/>
              <a:gd name="T47" fmla="*/ 128 h 178"/>
              <a:gd name="T48" fmla="*/ 85 w 156"/>
              <a:gd name="T49" fmla="*/ 125 h 178"/>
              <a:gd name="T50" fmla="*/ 81 w 156"/>
              <a:gd name="T51" fmla="*/ 120 h 178"/>
              <a:gd name="T52" fmla="*/ 79 w 156"/>
              <a:gd name="T53" fmla="*/ 117 h 178"/>
              <a:gd name="T54" fmla="*/ 89 w 156"/>
              <a:gd name="T55" fmla="*/ 115 h 178"/>
              <a:gd name="T56" fmla="*/ 96 w 156"/>
              <a:gd name="T57" fmla="*/ 113 h 178"/>
              <a:gd name="T58" fmla="*/ 99 w 156"/>
              <a:gd name="T59" fmla="*/ 110 h 178"/>
              <a:gd name="T60" fmla="*/ 106 w 156"/>
              <a:gd name="T61" fmla="*/ 108 h 178"/>
              <a:gd name="T62" fmla="*/ 107 w 156"/>
              <a:gd name="T63" fmla="*/ 104 h 178"/>
              <a:gd name="T64" fmla="*/ 106 w 156"/>
              <a:gd name="T65" fmla="*/ 104 h 178"/>
              <a:gd name="T66" fmla="*/ 94 w 156"/>
              <a:gd name="T67" fmla="*/ 105 h 178"/>
              <a:gd name="T68" fmla="*/ 85 w 156"/>
              <a:gd name="T69" fmla="*/ 103 h 178"/>
              <a:gd name="T70" fmla="*/ 78 w 156"/>
              <a:gd name="T71" fmla="*/ 101 h 178"/>
              <a:gd name="T72" fmla="*/ 89 w 156"/>
              <a:gd name="T73" fmla="*/ 100 h 178"/>
              <a:gd name="T74" fmla="*/ 95 w 156"/>
              <a:gd name="T75" fmla="*/ 101 h 178"/>
              <a:gd name="T76" fmla="*/ 95 w 156"/>
              <a:gd name="T77" fmla="*/ 98 h 178"/>
              <a:gd name="T78" fmla="*/ 98 w 156"/>
              <a:gd name="T79" fmla="*/ 98 h 178"/>
              <a:gd name="T80" fmla="*/ 105 w 156"/>
              <a:gd name="T81" fmla="*/ 102 h 178"/>
              <a:gd name="T82" fmla="*/ 115 w 156"/>
              <a:gd name="T83" fmla="*/ 97 h 178"/>
              <a:gd name="T84" fmla="*/ 117 w 156"/>
              <a:gd name="T85" fmla="*/ 93 h 178"/>
              <a:gd name="T86" fmla="*/ 109 w 156"/>
              <a:gd name="T87" fmla="*/ 89 h 178"/>
              <a:gd name="T88" fmla="*/ 106 w 156"/>
              <a:gd name="T89" fmla="*/ 85 h 178"/>
              <a:gd name="T90" fmla="*/ 93 w 156"/>
              <a:gd name="T91" fmla="*/ 80 h 178"/>
              <a:gd name="T92" fmla="*/ 90 w 156"/>
              <a:gd name="T93" fmla="*/ 73 h 178"/>
              <a:gd name="T94" fmla="*/ 89 w 156"/>
              <a:gd name="T95" fmla="*/ 67 h 178"/>
              <a:gd name="T96" fmla="*/ 89 w 156"/>
              <a:gd name="T97" fmla="*/ 62 h 178"/>
              <a:gd name="T98" fmla="*/ 93 w 156"/>
              <a:gd name="T99" fmla="*/ 60 h 178"/>
              <a:gd name="T100" fmla="*/ 95 w 156"/>
              <a:gd name="T101" fmla="*/ 51 h 178"/>
              <a:gd name="T102" fmla="*/ 93 w 156"/>
              <a:gd name="T103" fmla="*/ 45 h 178"/>
              <a:gd name="T104" fmla="*/ 102 w 156"/>
              <a:gd name="T105" fmla="*/ 43 h 178"/>
              <a:gd name="T106" fmla="*/ 102 w 156"/>
              <a:gd name="T107" fmla="*/ 40 h 178"/>
              <a:gd name="T108" fmla="*/ 108 w 156"/>
              <a:gd name="T109" fmla="*/ 39 h 178"/>
              <a:gd name="T110" fmla="*/ 108 w 156"/>
              <a:gd name="T111" fmla="*/ 36 h 178"/>
              <a:gd name="T112" fmla="*/ 114 w 156"/>
              <a:gd name="T113" fmla="*/ 33 h 178"/>
              <a:gd name="T114" fmla="*/ 120 w 156"/>
              <a:gd name="T115" fmla="*/ 31 h 178"/>
              <a:gd name="T116" fmla="*/ 124 w 156"/>
              <a:gd name="T117" fmla="*/ 27 h 178"/>
              <a:gd name="T118" fmla="*/ 132 w 156"/>
              <a:gd name="T119" fmla="*/ 26 h 178"/>
              <a:gd name="T120" fmla="*/ 138 w 156"/>
              <a:gd name="T121" fmla="*/ 23 h 178"/>
              <a:gd name="T122" fmla="*/ 146 w 156"/>
              <a:gd name="T123" fmla="*/ 16 h 17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6" h="178">
                <a:moveTo>
                  <a:pt x="155" y="10"/>
                </a:moveTo>
                <a:lnTo>
                  <a:pt x="155" y="10"/>
                </a:lnTo>
                <a:lnTo>
                  <a:pt x="155" y="10"/>
                </a:lnTo>
                <a:lnTo>
                  <a:pt x="155" y="10"/>
                </a:lnTo>
                <a:lnTo>
                  <a:pt x="154" y="10"/>
                </a:lnTo>
                <a:lnTo>
                  <a:pt x="154" y="10"/>
                </a:lnTo>
                <a:lnTo>
                  <a:pt x="154" y="10"/>
                </a:lnTo>
                <a:lnTo>
                  <a:pt x="154" y="9"/>
                </a:lnTo>
                <a:lnTo>
                  <a:pt x="154" y="9"/>
                </a:lnTo>
                <a:lnTo>
                  <a:pt x="153" y="9"/>
                </a:lnTo>
                <a:lnTo>
                  <a:pt x="152" y="8"/>
                </a:lnTo>
                <a:lnTo>
                  <a:pt x="152" y="8"/>
                </a:lnTo>
                <a:lnTo>
                  <a:pt x="153" y="9"/>
                </a:lnTo>
                <a:lnTo>
                  <a:pt x="153" y="8"/>
                </a:lnTo>
                <a:lnTo>
                  <a:pt x="154" y="9"/>
                </a:lnTo>
                <a:lnTo>
                  <a:pt x="155" y="9"/>
                </a:lnTo>
                <a:lnTo>
                  <a:pt x="155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4" y="8"/>
                </a:lnTo>
                <a:lnTo>
                  <a:pt x="153" y="8"/>
                </a:lnTo>
                <a:lnTo>
                  <a:pt x="152" y="7"/>
                </a:lnTo>
                <a:lnTo>
                  <a:pt x="152" y="8"/>
                </a:lnTo>
                <a:lnTo>
                  <a:pt x="152" y="8"/>
                </a:lnTo>
                <a:lnTo>
                  <a:pt x="152" y="8"/>
                </a:lnTo>
                <a:lnTo>
                  <a:pt x="152" y="8"/>
                </a:lnTo>
                <a:lnTo>
                  <a:pt x="151" y="7"/>
                </a:lnTo>
                <a:lnTo>
                  <a:pt x="151" y="7"/>
                </a:lnTo>
                <a:lnTo>
                  <a:pt x="150" y="7"/>
                </a:lnTo>
                <a:lnTo>
                  <a:pt x="150" y="7"/>
                </a:lnTo>
                <a:lnTo>
                  <a:pt x="150" y="7"/>
                </a:lnTo>
                <a:lnTo>
                  <a:pt x="150" y="6"/>
                </a:lnTo>
                <a:lnTo>
                  <a:pt x="149" y="6"/>
                </a:lnTo>
                <a:lnTo>
                  <a:pt x="149" y="6"/>
                </a:lnTo>
                <a:lnTo>
                  <a:pt x="148" y="5"/>
                </a:lnTo>
                <a:lnTo>
                  <a:pt x="149" y="5"/>
                </a:lnTo>
                <a:lnTo>
                  <a:pt x="149" y="5"/>
                </a:lnTo>
                <a:lnTo>
                  <a:pt x="150" y="5"/>
                </a:lnTo>
                <a:lnTo>
                  <a:pt x="151" y="6"/>
                </a:lnTo>
                <a:lnTo>
                  <a:pt x="151" y="6"/>
                </a:lnTo>
                <a:lnTo>
                  <a:pt x="151" y="6"/>
                </a:lnTo>
                <a:lnTo>
                  <a:pt x="151" y="6"/>
                </a:lnTo>
                <a:lnTo>
                  <a:pt x="151" y="5"/>
                </a:lnTo>
                <a:lnTo>
                  <a:pt x="151" y="5"/>
                </a:lnTo>
                <a:lnTo>
                  <a:pt x="150" y="5"/>
                </a:lnTo>
                <a:lnTo>
                  <a:pt x="150" y="4"/>
                </a:lnTo>
                <a:lnTo>
                  <a:pt x="151" y="5"/>
                </a:lnTo>
                <a:lnTo>
                  <a:pt x="151" y="4"/>
                </a:lnTo>
                <a:lnTo>
                  <a:pt x="151" y="4"/>
                </a:lnTo>
                <a:lnTo>
                  <a:pt x="150" y="4"/>
                </a:lnTo>
                <a:lnTo>
                  <a:pt x="148" y="4"/>
                </a:lnTo>
                <a:lnTo>
                  <a:pt x="148" y="4"/>
                </a:lnTo>
                <a:lnTo>
                  <a:pt x="148" y="3"/>
                </a:lnTo>
                <a:lnTo>
                  <a:pt x="147" y="3"/>
                </a:lnTo>
                <a:lnTo>
                  <a:pt x="147" y="3"/>
                </a:lnTo>
                <a:lnTo>
                  <a:pt x="147" y="3"/>
                </a:lnTo>
                <a:lnTo>
                  <a:pt x="148" y="3"/>
                </a:lnTo>
                <a:lnTo>
                  <a:pt x="148" y="3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9" y="3"/>
                </a:lnTo>
                <a:lnTo>
                  <a:pt x="149" y="3"/>
                </a:lnTo>
                <a:lnTo>
                  <a:pt x="150" y="2"/>
                </a:lnTo>
                <a:lnTo>
                  <a:pt x="150" y="2"/>
                </a:lnTo>
                <a:lnTo>
                  <a:pt x="150" y="2"/>
                </a:lnTo>
                <a:lnTo>
                  <a:pt x="150" y="1"/>
                </a:lnTo>
                <a:lnTo>
                  <a:pt x="151" y="1"/>
                </a:lnTo>
                <a:lnTo>
                  <a:pt x="150" y="1"/>
                </a:lnTo>
                <a:lnTo>
                  <a:pt x="152" y="1"/>
                </a:lnTo>
                <a:lnTo>
                  <a:pt x="153" y="1"/>
                </a:lnTo>
                <a:lnTo>
                  <a:pt x="152" y="0"/>
                </a:lnTo>
                <a:lnTo>
                  <a:pt x="153" y="0"/>
                </a:lnTo>
                <a:lnTo>
                  <a:pt x="153" y="0"/>
                </a:lnTo>
                <a:lnTo>
                  <a:pt x="45" y="0"/>
                </a:lnTo>
                <a:lnTo>
                  <a:pt x="44" y="0"/>
                </a:lnTo>
                <a:lnTo>
                  <a:pt x="41" y="4"/>
                </a:lnTo>
                <a:lnTo>
                  <a:pt x="38" y="7"/>
                </a:lnTo>
                <a:lnTo>
                  <a:pt x="38" y="8"/>
                </a:lnTo>
                <a:lnTo>
                  <a:pt x="41" y="9"/>
                </a:lnTo>
                <a:lnTo>
                  <a:pt x="44" y="10"/>
                </a:lnTo>
                <a:lnTo>
                  <a:pt x="45" y="12"/>
                </a:lnTo>
                <a:lnTo>
                  <a:pt x="45" y="15"/>
                </a:lnTo>
                <a:lnTo>
                  <a:pt x="43" y="17"/>
                </a:lnTo>
                <a:lnTo>
                  <a:pt x="43" y="18"/>
                </a:lnTo>
                <a:lnTo>
                  <a:pt x="31" y="17"/>
                </a:lnTo>
                <a:lnTo>
                  <a:pt x="27" y="17"/>
                </a:lnTo>
                <a:lnTo>
                  <a:pt x="25" y="18"/>
                </a:lnTo>
                <a:lnTo>
                  <a:pt x="23" y="19"/>
                </a:lnTo>
                <a:lnTo>
                  <a:pt x="20" y="21"/>
                </a:lnTo>
                <a:lnTo>
                  <a:pt x="18" y="23"/>
                </a:lnTo>
                <a:lnTo>
                  <a:pt x="17" y="25"/>
                </a:lnTo>
                <a:lnTo>
                  <a:pt x="15" y="26"/>
                </a:lnTo>
                <a:lnTo>
                  <a:pt x="16" y="28"/>
                </a:lnTo>
                <a:lnTo>
                  <a:pt x="12" y="32"/>
                </a:lnTo>
                <a:lnTo>
                  <a:pt x="13" y="34"/>
                </a:lnTo>
                <a:lnTo>
                  <a:pt x="16" y="36"/>
                </a:lnTo>
                <a:lnTo>
                  <a:pt x="13" y="39"/>
                </a:lnTo>
                <a:lnTo>
                  <a:pt x="14" y="41"/>
                </a:lnTo>
                <a:lnTo>
                  <a:pt x="13" y="44"/>
                </a:lnTo>
                <a:lnTo>
                  <a:pt x="14" y="44"/>
                </a:lnTo>
                <a:lnTo>
                  <a:pt x="14" y="45"/>
                </a:lnTo>
                <a:lnTo>
                  <a:pt x="16" y="48"/>
                </a:lnTo>
                <a:lnTo>
                  <a:pt x="16" y="49"/>
                </a:lnTo>
                <a:lnTo>
                  <a:pt x="17" y="49"/>
                </a:lnTo>
                <a:lnTo>
                  <a:pt x="17" y="50"/>
                </a:lnTo>
                <a:lnTo>
                  <a:pt x="17" y="51"/>
                </a:lnTo>
                <a:lnTo>
                  <a:pt x="17" y="51"/>
                </a:lnTo>
                <a:lnTo>
                  <a:pt x="16" y="53"/>
                </a:lnTo>
                <a:lnTo>
                  <a:pt x="16" y="55"/>
                </a:lnTo>
                <a:lnTo>
                  <a:pt x="16" y="57"/>
                </a:lnTo>
                <a:lnTo>
                  <a:pt x="15" y="58"/>
                </a:lnTo>
                <a:lnTo>
                  <a:pt x="15" y="60"/>
                </a:lnTo>
                <a:lnTo>
                  <a:pt x="15" y="60"/>
                </a:lnTo>
                <a:lnTo>
                  <a:pt x="18" y="62"/>
                </a:lnTo>
                <a:lnTo>
                  <a:pt x="19" y="63"/>
                </a:lnTo>
                <a:lnTo>
                  <a:pt x="21" y="63"/>
                </a:lnTo>
                <a:lnTo>
                  <a:pt x="26" y="67"/>
                </a:lnTo>
                <a:lnTo>
                  <a:pt x="24" y="70"/>
                </a:lnTo>
                <a:lnTo>
                  <a:pt x="23" y="71"/>
                </a:lnTo>
                <a:lnTo>
                  <a:pt x="23" y="72"/>
                </a:lnTo>
                <a:lnTo>
                  <a:pt x="21" y="73"/>
                </a:lnTo>
                <a:lnTo>
                  <a:pt x="19" y="73"/>
                </a:lnTo>
                <a:lnTo>
                  <a:pt x="17" y="73"/>
                </a:lnTo>
                <a:lnTo>
                  <a:pt x="16" y="73"/>
                </a:lnTo>
                <a:lnTo>
                  <a:pt x="17" y="74"/>
                </a:lnTo>
                <a:lnTo>
                  <a:pt x="17" y="75"/>
                </a:lnTo>
                <a:lnTo>
                  <a:pt x="18" y="76"/>
                </a:lnTo>
                <a:lnTo>
                  <a:pt x="18" y="77"/>
                </a:lnTo>
                <a:lnTo>
                  <a:pt x="19" y="78"/>
                </a:lnTo>
                <a:lnTo>
                  <a:pt x="19" y="79"/>
                </a:lnTo>
                <a:lnTo>
                  <a:pt x="20" y="80"/>
                </a:lnTo>
                <a:lnTo>
                  <a:pt x="20" y="80"/>
                </a:lnTo>
                <a:lnTo>
                  <a:pt x="20" y="81"/>
                </a:lnTo>
                <a:lnTo>
                  <a:pt x="22" y="82"/>
                </a:lnTo>
                <a:lnTo>
                  <a:pt x="22" y="82"/>
                </a:lnTo>
                <a:lnTo>
                  <a:pt x="22" y="83"/>
                </a:lnTo>
                <a:lnTo>
                  <a:pt x="22" y="83"/>
                </a:lnTo>
                <a:lnTo>
                  <a:pt x="22" y="83"/>
                </a:lnTo>
                <a:lnTo>
                  <a:pt x="22" y="84"/>
                </a:lnTo>
                <a:lnTo>
                  <a:pt x="20" y="86"/>
                </a:lnTo>
                <a:lnTo>
                  <a:pt x="20" y="87"/>
                </a:lnTo>
                <a:lnTo>
                  <a:pt x="20" y="88"/>
                </a:lnTo>
                <a:lnTo>
                  <a:pt x="20" y="89"/>
                </a:lnTo>
                <a:lnTo>
                  <a:pt x="20" y="90"/>
                </a:lnTo>
                <a:lnTo>
                  <a:pt x="20" y="91"/>
                </a:lnTo>
                <a:lnTo>
                  <a:pt x="19" y="91"/>
                </a:lnTo>
                <a:lnTo>
                  <a:pt x="18" y="92"/>
                </a:lnTo>
                <a:lnTo>
                  <a:pt x="15" y="94"/>
                </a:lnTo>
                <a:lnTo>
                  <a:pt x="15" y="94"/>
                </a:lnTo>
                <a:lnTo>
                  <a:pt x="14" y="94"/>
                </a:lnTo>
                <a:lnTo>
                  <a:pt x="12" y="94"/>
                </a:lnTo>
                <a:lnTo>
                  <a:pt x="10" y="95"/>
                </a:lnTo>
                <a:lnTo>
                  <a:pt x="11" y="95"/>
                </a:lnTo>
                <a:lnTo>
                  <a:pt x="12" y="96"/>
                </a:lnTo>
                <a:lnTo>
                  <a:pt x="12" y="97"/>
                </a:lnTo>
                <a:lnTo>
                  <a:pt x="12" y="97"/>
                </a:lnTo>
                <a:lnTo>
                  <a:pt x="11" y="98"/>
                </a:lnTo>
                <a:lnTo>
                  <a:pt x="10" y="98"/>
                </a:lnTo>
                <a:lnTo>
                  <a:pt x="9" y="99"/>
                </a:lnTo>
                <a:lnTo>
                  <a:pt x="8" y="99"/>
                </a:lnTo>
                <a:lnTo>
                  <a:pt x="8" y="100"/>
                </a:lnTo>
                <a:lnTo>
                  <a:pt x="10" y="105"/>
                </a:lnTo>
                <a:lnTo>
                  <a:pt x="10" y="106"/>
                </a:lnTo>
                <a:lnTo>
                  <a:pt x="10" y="106"/>
                </a:lnTo>
                <a:lnTo>
                  <a:pt x="9" y="107"/>
                </a:lnTo>
                <a:lnTo>
                  <a:pt x="9" y="107"/>
                </a:lnTo>
                <a:lnTo>
                  <a:pt x="9" y="107"/>
                </a:lnTo>
                <a:lnTo>
                  <a:pt x="9" y="108"/>
                </a:lnTo>
                <a:lnTo>
                  <a:pt x="9" y="108"/>
                </a:lnTo>
                <a:lnTo>
                  <a:pt x="9" y="108"/>
                </a:lnTo>
                <a:lnTo>
                  <a:pt x="8" y="110"/>
                </a:lnTo>
                <a:lnTo>
                  <a:pt x="8" y="111"/>
                </a:lnTo>
                <a:lnTo>
                  <a:pt x="7" y="112"/>
                </a:lnTo>
                <a:lnTo>
                  <a:pt x="5" y="112"/>
                </a:lnTo>
                <a:lnTo>
                  <a:pt x="5" y="112"/>
                </a:lnTo>
                <a:lnTo>
                  <a:pt x="4" y="112"/>
                </a:lnTo>
                <a:lnTo>
                  <a:pt x="4" y="110"/>
                </a:lnTo>
                <a:lnTo>
                  <a:pt x="4" y="109"/>
                </a:lnTo>
                <a:lnTo>
                  <a:pt x="4" y="109"/>
                </a:lnTo>
                <a:lnTo>
                  <a:pt x="3" y="109"/>
                </a:lnTo>
                <a:lnTo>
                  <a:pt x="3" y="108"/>
                </a:lnTo>
                <a:lnTo>
                  <a:pt x="1" y="109"/>
                </a:lnTo>
                <a:lnTo>
                  <a:pt x="0" y="109"/>
                </a:lnTo>
                <a:lnTo>
                  <a:pt x="0" y="110"/>
                </a:lnTo>
                <a:lnTo>
                  <a:pt x="0" y="110"/>
                </a:lnTo>
                <a:lnTo>
                  <a:pt x="0" y="110"/>
                </a:lnTo>
                <a:lnTo>
                  <a:pt x="1" y="110"/>
                </a:lnTo>
                <a:lnTo>
                  <a:pt x="0" y="111"/>
                </a:lnTo>
                <a:lnTo>
                  <a:pt x="0" y="111"/>
                </a:lnTo>
                <a:lnTo>
                  <a:pt x="0" y="111"/>
                </a:lnTo>
                <a:lnTo>
                  <a:pt x="1" y="112"/>
                </a:lnTo>
                <a:lnTo>
                  <a:pt x="1" y="112"/>
                </a:lnTo>
                <a:lnTo>
                  <a:pt x="1" y="113"/>
                </a:lnTo>
                <a:lnTo>
                  <a:pt x="1" y="113"/>
                </a:lnTo>
                <a:lnTo>
                  <a:pt x="1" y="113"/>
                </a:lnTo>
                <a:lnTo>
                  <a:pt x="2" y="114"/>
                </a:lnTo>
                <a:lnTo>
                  <a:pt x="1" y="114"/>
                </a:lnTo>
                <a:lnTo>
                  <a:pt x="1" y="114"/>
                </a:lnTo>
                <a:lnTo>
                  <a:pt x="1" y="114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5"/>
                </a:lnTo>
                <a:lnTo>
                  <a:pt x="1" y="116"/>
                </a:lnTo>
                <a:lnTo>
                  <a:pt x="1" y="115"/>
                </a:lnTo>
                <a:lnTo>
                  <a:pt x="1" y="116"/>
                </a:lnTo>
                <a:lnTo>
                  <a:pt x="2" y="116"/>
                </a:lnTo>
                <a:lnTo>
                  <a:pt x="2" y="117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8"/>
                </a:lnTo>
                <a:lnTo>
                  <a:pt x="2" y="119"/>
                </a:lnTo>
                <a:lnTo>
                  <a:pt x="2" y="119"/>
                </a:lnTo>
                <a:lnTo>
                  <a:pt x="2" y="119"/>
                </a:lnTo>
                <a:lnTo>
                  <a:pt x="2" y="120"/>
                </a:lnTo>
                <a:lnTo>
                  <a:pt x="2" y="120"/>
                </a:lnTo>
                <a:lnTo>
                  <a:pt x="2" y="120"/>
                </a:lnTo>
                <a:lnTo>
                  <a:pt x="2" y="120"/>
                </a:lnTo>
                <a:lnTo>
                  <a:pt x="2" y="121"/>
                </a:lnTo>
                <a:lnTo>
                  <a:pt x="1" y="121"/>
                </a:lnTo>
                <a:lnTo>
                  <a:pt x="1" y="121"/>
                </a:lnTo>
                <a:lnTo>
                  <a:pt x="1" y="121"/>
                </a:lnTo>
                <a:lnTo>
                  <a:pt x="1" y="122"/>
                </a:lnTo>
                <a:lnTo>
                  <a:pt x="2" y="122"/>
                </a:lnTo>
                <a:lnTo>
                  <a:pt x="2" y="122"/>
                </a:lnTo>
                <a:lnTo>
                  <a:pt x="2" y="122"/>
                </a:lnTo>
                <a:lnTo>
                  <a:pt x="2" y="122"/>
                </a:lnTo>
                <a:lnTo>
                  <a:pt x="3" y="122"/>
                </a:lnTo>
                <a:lnTo>
                  <a:pt x="3" y="122"/>
                </a:lnTo>
                <a:lnTo>
                  <a:pt x="3" y="122"/>
                </a:lnTo>
                <a:lnTo>
                  <a:pt x="4" y="120"/>
                </a:lnTo>
                <a:lnTo>
                  <a:pt x="4" y="121"/>
                </a:lnTo>
                <a:lnTo>
                  <a:pt x="4" y="122"/>
                </a:lnTo>
                <a:lnTo>
                  <a:pt x="3" y="122"/>
                </a:lnTo>
                <a:lnTo>
                  <a:pt x="3" y="122"/>
                </a:lnTo>
                <a:lnTo>
                  <a:pt x="4" y="122"/>
                </a:lnTo>
                <a:lnTo>
                  <a:pt x="4" y="122"/>
                </a:lnTo>
                <a:lnTo>
                  <a:pt x="4" y="122"/>
                </a:lnTo>
                <a:lnTo>
                  <a:pt x="4" y="122"/>
                </a:lnTo>
                <a:lnTo>
                  <a:pt x="5" y="122"/>
                </a:lnTo>
                <a:lnTo>
                  <a:pt x="5" y="122"/>
                </a:lnTo>
                <a:lnTo>
                  <a:pt x="4" y="122"/>
                </a:lnTo>
                <a:lnTo>
                  <a:pt x="4" y="123"/>
                </a:lnTo>
                <a:lnTo>
                  <a:pt x="4" y="123"/>
                </a:lnTo>
                <a:lnTo>
                  <a:pt x="4" y="123"/>
                </a:lnTo>
                <a:lnTo>
                  <a:pt x="5" y="123"/>
                </a:lnTo>
                <a:lnTo>
                  <a:pt x="4" y="123"/>
                </a:lnTo>
                <a:lnTo>
                  <a:pt x="4" y="124"/>
                </a:lnTo>
                <a:lnTo>
                  <a:pt x="4" y="124"/>
                </a:lnTo>
                <a:lnTo>
                  <a:pt x="5" y="123"/>
                </a:lnTo>
                <a:lnTo>
                  <a:pt x="6" y="123"/>
                </a:lnTo>
                <a:lnTo>
                  <a:pt x="6" y="121"/>
                </a:lnTo>
                <a:lnTo>
                  <a:pt x="6" y="120"/>
                </a:lnTo>
                <a:lnTo>
                  <a:pt x="6" y="120"/>
                </a:lnTo>
                <a:lnTo>
                  <a:pt x="7" y="121"/>
                </a:lnTo>
                <a:lnTo>
                  <a:pt x="7" y="121"/>
                </a:lnTo>
                <a:lnTo>
                  <a:pt x="7" y="121"/>
                </a:lnTo>
                <a:lnTo>
                  <a:pt x="8" y="121"/>
                </a:lnTo>
                <a:lnTo>
                  <a:pt x="8" y="121"/>
                </a:lnTo>
                <a:lnTo>
                  <a:pt x="7" y="121"/>
                </a:lnTo>
                <a:lnTo>
                  <a:pt x="7" y="121"/>
                </a:lnTo>
                <a:lnTo>
                  <a:pt x="7" y="122"/>
                </a:lnTo>
                <a:lnTo>
                  <a:pt x="7" y="122"/>
                </a:lnTo>
                <a:lnTo>
                  <a:pt x="6" y="123"/>
                </a:lnTo>
                <a:lnTo>
                  <a:pt x="6" y="124"/>
                </a:lnTo>
                <a:lnTo>
                  <a:pt x="5" y="124"/>
                </a:lnTo>
                <a:lnTo>
                  <a:pt x="5" y="124"/>
                </a:lnTo>
                <a:lnTo>
                  <a:pt x="6" y="124"/>
                </a:lnTo>
                <a:lnTo>
                  <a:pt x="6" y="124"/>
                </a:lnTo>
                <a:lnTo>
                  <a:pt x="6" y="124"/>
                </a:lnTo>
                <a:lnTo>
                  <a:pt x="7" y="124"/>
                </a:lnTo>
                <a:lnTo>
                  <a:pt x="8" y="123"/>
                </a:lnTo>
                <a:lnTo>
                  <a:pt x="9" y="123"/>
                </a:lnTo>
                <a:lnTo>
                  <a:pt x="9" y="123"/>
                </a:lnTo>
                <a:lnTo>
                  <a:pt x="10" y="123"/>
                </a:lnTo>
                <a:lnTo>
                  <a:pt x="11" y="122"/>
                </a:lnTo>
                <a:lnTo>
                  <a:pt x="11" y="122"/>
                </a:lnTo>
                <a:lnTo>
                  <a:pt x="11" y="123"/>
                </a:lnTo>
                <a:lnTo>
                  <a:pt x="10" y="123"/>
                </a:lnTo>
                <a:lnTo>
                  <a:pt x="10" y="124"/>
                </a:lnTo>
                <a:lnTo>
                  <a:pt x="10" y="124"/>
                </a:lnTo>
                <a:lnTo>
                  <a:pt x="11" y="124"/>
                </a:lnTo>
                <a:lnTo>
                  <a:pt x="11" y="125"/>
                </a:lnTo>
                <a:lnTo>
                  <a:pt x="11" y="125"/>
                </a:lnTo>
                <a:lnTo>
                  <a:pt x="11" y="125"/>
                </a:lnTo>
                <a:lnTo>
                  <a:pt x="11" y="125"/>
                </a:lnTo>
                <a:lnTo>
                  <a:pt x="10" y="125"/>
                </a:lnTo>
                <a:lnTo>
                  <a:pt x="11" y="126"/>
                </a:lnTo>
                <a:lnTo>
                  <a:pt x="10" y="126"/>
                </a:lnTo>
                <a:lnTo>
                  <a:pt x="10" y="127"/>
                </a:lnTo>
                <a:lnTo>
                  <a:pt x="10" y="127"/>
                </a:lnTo>
                <a:lnTo>
                  <a:pt x="10" y="127"/>
                </a:lnTo>
                <a:lnTo>
                  <a:pt x="10" y="127"/>
                </a:lnTo>
                <a:lnTo>
                  <a:pt x="10" y="128"/>
                </a:lnTo>
                <a:lnTo>
                  <a:pt x="10" y="128"/>
                </a:lnTo>
                <a:lnTo>
                  <a:pt x="10" y="128"/>
                </a:lnTo>
                <a:lnTo>
                  <a:pt x="10" y="129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9" y="130"/>
                </a:lnTo>
                <a:lnTo>
                  <a:pt x="8" y="131"/>
                </a:lnTo>
                <a:lnTo>
                  <a:pt x="8" y="131"/>
                </a:lnTo>
                <a:lnTo>
                  <a:pt x="8" y="131"/>
                </a:lnTo>
                <a:lnTo>
                  <a:pt x="8" y="131"/>
                </a:lnTo>
                <a:lnTo>
                  <a:pt x="8" y="132"/>
                </a:lnTo>
                <a:lnTo>
                  <a:pt x="8" y="131"/>
                </a:lnTo>
                <a:lnTo>
                  <a:pt x="8" y="132"/>
                </a:lnTo>
                <a:lnTo>
                  <a:pt x="9" y="132"/>
                </a:lnTo>
                <a:lnTo>
                  <a:pt x="9" y="132"/>
                </a:lnTo>
                <a:lnTo>
                  <a:pt x="10" y="132"/>
                </a:lnTo>
                <a:lnTo>
                  <a:pt x="10" y="133"/>
                </a:lnTo>
                <a:lnTo>
                  <a:pt x="10" y="133"/>
                </a:lnTo>
                <a:lnTo>
                  <a:pt x="10" y="133"/>
                </a:lnTo>
                <a:lnTo>
                  <a:pt x="9" y="134"/>
                </a:lnTo>
                <a:lnTo>
                  <a:pt x="8" y="134"/>
                </a:lnTo>
                <a:lnTo>
                  <a:pt x="8" y="134"/>
                </a:lnTo>
                <a:lnTo>
                  <a:pt x="9" y="134"/>
                </a:lnTo>
                <a:lnTo>
                  <a:pt x="9" y="134"/>
                </a:lnTo>
                <a:lnTo>
                  <a:pt x="9" y="134"/>
                </a:lnTo>
                <a:lnTo>
                  <a:pt x="10" y="134"/>
                </a:lnTo>
                <a:lnTo>
                  <a:pt x="10" y="134"/>
                </a:lnTo>
                <a:lnTo>
                  <a:pt x="11" y="134"/>
                </a:lnTo>
                <a:lnTo>
                  <a:pt x="10" y="134"/>
                </a:lnTo>
                <a:lnTo>
                  <a:pt x="10" y="135"/>
                </a:lnTo>
                <a:lnTo>
                  <a:pt x="11" y="135"/>
                </a:lnTo>
                <a:lnTo>
                  <a:pt x="11" y="135"/>
                </a:lnTo>
                <a:lnTo>
                  <a:pt x="11" y="136"/>
                </a:lnTo>
                <a:lnTo>
                  <a:pt x="11" y="136"/>
                </a:lnTo>
                <a:lnTo>
                  <a:pt x="12" y="135"/>
                </a:lnTo>
                <a:lnTo>
                  <a:pt x="12" y="136"/>
                </a:lnTo>
                <a:lnTo>
                  <a:pt x="12" y="136"/>
                </a:lnTo>
                <a:lnTo>
                  <a:pt x="12" y="137"/>
                </a:lnTo>
                <a:lnTo>
                  <a:pt x="12" y="137"/>
                </a:lnTo>
                <a:lnTo>
                  <a:pt x="12" y="137"/>
                </a:lnTo>
                <a:lnTo>
                  <a:pt x="12" y="137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8"/>
                </a:lnTo>
                <a:lnTo>
                  <a:pt x="12" y="139"/>
                </a:lnTo>
                <a:lnTo>
                  <a:pt x="12" y="139"/>
                </a:lnTo>
                <a:lnTo>
                  <a:pt x="12" y="139"/>
                </a:lnTo>
                <a:lnTo>
                  <a:pt x="12" y="140"/>
                </a:lnTo>
                <a:lnTo>
                  <a:pt x="12" y="140"/>
                </a:lnTo>
                <a:lnTo>
                  <a:pt x="12" y="140"/>
                </a:lnTo>
                <a:lnTo>
                  <a:pt x="12" y="141"/>
                </a:lnTo>
                <a:lnTo>
                  <a:pt x="12" y="141"/>
                </a:lnTo>
                <a:lnTo>
                  <a:pt x="12" y="140"/>
                </a:lnTo>
                <a:lnTo>
                  <a:pt x="13" y="141"/>
                </a:lnTo>
                <a:lnTo>
                  <a:pt x="13" y="141"/>
                </a:lnTo>
                <a:lnTo>
                  <a:pt x="13" y="140"/>
                </a:lnTo>
                <a:lnTo>
                  <a:pt x="13" y="139"/>
                </a:lnTo>
                <a:lnTo>
                  <a:pt x="13" y="139"/>
                </a:lnTo>
                <a:lnTo>
                  <a:pt x="14" y="138"/>
                </a:lnTo>
                <a:lnTo>
                  <a:pt x="14" y="139"/>
                </a:lnTo>
                <a:lnTo>
                  <a:pt x="14" y="139"/>
                </a:lnTo>
                <a:lnTo>
                  <a:pt x="14" y="139"/>
                </a:lnTo>
                <a:lnTo>
                  <a:pt x="14" y="139"/>
                </a:lnTo>
                <a:lnTo>
                  <a:pt x="14" y="140"/>
                </a:lnTo>
                <a:lnTo>
                  <a:pt x="14" y="140"/>
                </a:lnTo>
                <a:lnTo>
                  <a:pt x="15" y="140"/>
                </a:lnTo>
                <a:lnTo>
                  <a:pt x="14" y="140"/>
                </a:lnTo>
                <a:lnTo>
                  <a:pt x="14" y="141"/>
                </a:lnTo>
                <a:lnTo>
                  <a:pt x="14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1"/>
                </a:lnTo>
                <a:lnTo>
                  <a:pt x="15" y="142"/>
                </a:lnTo>
                <a:lnTo>
                  <a:pt x="15" y="142"/>
                </a:lnTo>
                <a:lnTo>
                  <a:pt x="15" y="142"/>
                </a:lnTo>
                <a:lnTo>
                  <a:pt x="14" y="142"/>
                </a:lnTo>
                <a:lnTo>
                  <a:pt x="15" y="142"/>
                </a:lnTo>
                <a:lnTo>
                  <a:pt x="15" y="143"/>
                </a:lnTo>
                <a:lnTo>
                  <a:pt x="14" y="143"/>
                </a:lnTo>
                <a:lnTo>
                  <a:pt x="15" y="143"/>
                </a:lnTo>
                <a:lnTo>
                  <a:pt x="16" y="143"/>
                </a:lnTo>
                <a:lnTo>
                  <a:pt x="16" y="143"/>
                </a:lnTo>
                <a:lnTo>
                  <a:pt x="16" y="143"/>
                </a:lnTo>
                <a:lnTo>
                  <a:pt x="15" y="143"/>
                </a:lnTo>
                <a:lnTo>
                  <a:pt x="15" y="144"/>
                </a:lnTo>
                <a:lnTo>
                  <a:pt x="16" y="144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5"/>
                </a:lnTo>
                <a:lnTo>
                  <a:pt x="16" y="146"/>
                </a:lnTo>
                <a:lnTo>
                  <a:pt x="18" y="147"/>
                </a:lnTo>
                <a:lnTo>
                  <a:pt x="18" y="147"/>
                </a:lnTo>
                <a:lnTo>
                  <a:pt x="18" y="148"/>
                </a:lnTo>
                <a:lnTo>
                  <a:pt x="18" y="148"/>
                </a:lnTo>
                <a:lnTo>
                  <a:pt x="18" y="149"/>
                </a:lnTo>
                <a:lnTo>
                  <a:pt x="18" y="149"/>
                </a:lnTo>
                <a:lnTo>
                  <a:pt x="19" y="149"/>
                </a:lnTo>
                <a:lnTo>
                  <a:pt x="20" y="149"/>
                </a:lnTo>
                <a:lnTo>
                  <a:pt x="20" y="149"/>
                </a:lnTo>
                <a:lnTo>
                  <a:pt x="21" y="150"/>
                </a:lnTo>
                <a:lnTo>
                  <a:pt x="21" y="150"/>
                </a:lnTo>
                <a:lnTo>
                  <a:pt x="21" y="150"/>
                </a:lnTo>
                <a:lnTo>
                  <a:pt x="22" y="150"/>
                </a:lnTo>
                <a:lnTo>
                  <a:pt x="22" y="151"/>
                </a:lnTo>
                <a:lnTo>
                  <a:pt x="22" y="151"/>
                </a:lnTo>
                <a:lnTo>
                  <a:pt x="23" y="152"/>
                </a:lnTo>
                <a:lnTo>
                  <a:pt x="23" y="152"/>
                </a:lnTo>
                <a:lnTo>
                  <a:pt x="23" y="153"/>
                </a:lnTo>
                <a:lnTo>
                  <a:pt x="23" y="153"/>
                </a:lnTo>
                <a:lnTo>
                  <a:pt x="24" y="154"/>
                </a:lnTo>
                <a:lnTo>
                  <a:pt x="25" y="154"/>
                </a:lnTo>
                <a:lnTo>
                  <a:pt x="25" y="153"/>
                </a:lnTo>
                <a:lnTo>
                  <a:pt x="26" y="154"/>
                </a:lnTo>
                <a:lnTo>
                  <a:pt x="26" y="154"/>
                </a:lnTo>
                <a:lnTo>
                  <a:pt x="27" y="155"/>
                </a:lnTo>
                <a:lnTo>
                  <a:pt x="27" y="156"/>
                </a:lnTo>
                <a:lnTo>
                  <a:pt x="27" y="156"/>
                </a:lnTo>
                <a:lnTo>
                  <a:pt x="26" y="157"/>
                </a:lnTo>
                <a:lnTo>
                  <a:pt x="26" y="157"/>
                </a:lnTo>
                <a:lnTo>
                  <a:pt x="25" y="157"/>
                </a:lnTo>
                <a:lnTo>
                  <a:pt x="24" y="157"/>
                </a:lnTo>
                <a:lnTo>
                  <a:pt x="23" y="157"/>
                </a:lnTo>
                <a:lnTo>
                  <a:pt x="22" y="157"/>
                </a:lnTo>
                <a:lnTo>
                  <a:pt x="22" y="158"/>
                </a:lnTo>
                <a:lnTo>
                  <a:pt x="22" y="158"/>
                </a:lnTo>
                <a:lnTo>
                  <a:pt x="24" y="159"/>
                </a:lnTo>
                <a:lnTo>
                  <a:pt x="24" y="160"/>
                </a:lnTo>
                <a:lnTo>
                  <a:pt x="24" y="160"/>
                </a:lnTo>
                <a:lnTo>
                  <a:pt x="25" y="160"/>
                </a:lnTo>
                <a:lnTo>
                  <a:pt x="25" y="161"/>
                </a:lnTo>
                <a:lnTo>
                  <a:pt x="25" y="161"/>
                </a:lnTo>
                <a:lnTo>
                  <a:pt x="24" y="161"/>
                </a:lnTo>
                <a:lnTo>
                  <a:pt x="23" y="161"/>
                </a:lnTo>
                <a:lnTo>
                  <a:pt x="23" y="161"/>
                </a:lnTo>
                <a:lnTo>
                  <a:pt x="20" y="160"/>
                </a:lnTo>
                <a:lnTo>
                  <a:pt x="20" y="160"/>
                </a:lnTo>
                <a:lnTo>
                  <a:pt x="21" y="161"/>
                </a:lnTo>
                <a:lnTo>
                  <a:pt x="21" y="162"/>
                </a:lnTo>
                <a:lnTo>
                  <a:pt x="21" y="163"/>
                </a:lnTo>
                <a:lnTo>
                  <a:pt x="23" y="165"/>
                </a:lnTo>
                <a:lnTo>
                  <a:pt x="23" y="165"/>
                </a:lnTo>
                <a:lnTo>
                  <a:pt x="23" y="165"/>
                </a:lnTo>
                <a:lnTo>
                  <a:pt x="24" y="166"/>
                </a:lnTo>
                <a:lnTo>
                  <a:pt x="24" y="166"/>
                </a:lnTo>
                <a:lnTo>
                  <a:pt x="25" y="167"/>
                </a:lnTo>
                <a:lnTo>
                  <a:pt x="25" y="168"/>
                </a:lnTo>
                <a:lnTo>
                  <a:pt x="25" y="168"/>
                </a:lnTo>
                <a:lnTo>
                  <a:pt x="26" y="168"/>
                </a:lnTo>
                <a:lnTo>
                  <a:pt x="27" y="169"/>
                </a:lnTo>
                <a:lnTo>
                  <a:pt x="27" y="169"/>
                </a:lnTo>
                <a:lnTo>
                  <a:pt x="27" y="169"/>
                </a:lnTo>
                <a:lnTo>
                  <a:pt x="26" y="170"/>
                </a:lnTo>
                <a:lnTo>
                  <a:pt x="27" y="170"/>
                </a:lnTo>
                <a:lnTo>
                  <a:pt x="27" y="170"/>
                </a:lnTo>
                <a:lnTo>
                  <a:pt x="27" y="170"/>
                </a:lnTo>
                <a:lnTo>
                  <a:pt x="28" y="170"/>
                </a:lnTo>
                <a:lnTo>
                  <a:pt x="28" y="171"/>
                </a:lnTo>
                <a:lnTo>
                  <a:pt x="29" y="171"/>
                </a:lnTo>
                <a:lnTo>
                  <a:pt x="28" y="172"/>
                </a:lnTo>
                <a:lnTo>
                  <a:pt x="27" y="173"/>
                </a:lnTo>
                <a:lnTo>
                  <a:pt x="26" y="173"/>
                </a:lnTo>
                <a:lnTo>
                  <a:pt x="27" y="174"/>
                </a:lnTo>
                <a:lnTo>
                  <a:pt x="27" y="175"/>
                </a:lnTo>
                <a:lnTo>
                  <a:pt x="28" y="176"/>
                </a:lnTo>
                <a:lnTo>
                  <a:pt x="27" y="176"/>
                </a:lnTo>
                <a:lnTo>
                  <a:pt x="27" y="175"/>
                </a:lnTo>
                <a:lnTo>
                  <a:pt x="27" y="176"/>
                </a:lnTo>
                <a:lnTo>
                  <a:pt x="27" y="176"/>
                </a:lnTo>
                <a:lnTo>
                  <a:pt x="27" y="176"/>
                </a:lnTo>
                <a:lnTo>
                  <a:pt x="26" y="176"/>
                </a:lnTo>
                <a:lnTo>
                  <a:pt x="25" y="176"/>
                </a:lnTo>
                <a:lnTo>
                  <a:pt x="25" y="177"/>
                </a:lnTo>
                <a:lnTo>
                  <a:pt x="25" y="177"/>
                </a:lnTo>
                <a:lnTo>
                  <a:pt x="26" y="177"/>
                </a:lnTo>
                <a:lnTo>
                  <a:pt x="27" y="177"/>
                </a:lnTo>
                <a:lnTo>
                  <a:pt x="27" y="176"/>
                </a:lnTo>
                <a:lnTo>
                  <a:pt x="29" y="177"/>
                </a:lnTo>
                <a:lnTo>
                  <a:pt x="29" y="177"/>
                </a:lnTo>
                <a:lnTo>
                  <a:pt x="30" y="177"/>
                </a:lnTo>
                <a:lnTo>
                  <a:pt x="32" y="178"/>
                </a:lnTo>
                <a:lnTo>
                  <a:pt x="33" y="178"/>
                </a:lnTo>
                <a:lnTo>
                  <a:pt x="34" y="178"/>
                </a:lnTo>
                <a:lnTo>
                  <a:pt x="35" y="177"/>
                </a:lnTo>
                <a:lnTo>
                  <a:pt x="37" y="177"/>
                </a:lnTo>
                <a:lnTo>
                  <a:pt x="37" y="176"/>
                </a:lnTo>
                <a:lnTo>
                  <a:pt x="37" y="176"/>
                </a:lnTo>
                <a:lnTo>
                  <a:pt x="38" y="176"/>
                </a:lnTo>
                <a:lnTo>
                  <a:pt x="40" y="176"/>
                </a:lnTo>
                <a:lnTo>
                  <a:pt x="41" y="176"/>
                </a:lnTo>
                <a:lnTo>
                  <a:pt x="42" y="176"/>
                </a:lnTo>
                <a:lnTo>
                  <a:pt x="43" y="177"/>
                </a:lnTo>
                <a:lnTo>
                  <a:pt x="45" y="177"/>
                </a:lnTo>
                <a:lnTo>
                  <a:pt x="46" y="177"/>
                </a:lnTo>
                <a:lnTo>
                  <a:pt x="47" y="175"/>
                </a:lnTo>
                <a:lnTo>
                  <a:pt x="48" y="174"/>
                </a:lnTo>
                <a:lnTo>
                  <a:pt x="48" y="174"/>
                </a:lnTo>
                <a:lnTo>
                  <a:pt x="48" y="173"/>
                </a:lnTo>
                <a:lnTo>
                  <a:pt x="47" y="172"/>
                </a:lnTo>
                <a:lnTo>
                  <a:pt x="47" y="171"/>
                </a:lnTo>
                <a:lnTo>
                  <a:pt x="46" y="171"/>
                </a:lnTo>
                <a:lnTo>
                  <a:pt x="46" y="170"/>
                </a:lnTo>
                <a:lnTo>
                  <a:pt x="46" y="170"/>
                </a:lnTo>
                <a:lnTo>
                  <a:pt x="46" y="170"/>
                </a:lnTo>
                <a:lnTo>
                  <a:pt x="46" y="168"/>
                </a:lnTo>
                <a:lnTo>
                  <a:pt x="47" y="167"/>
                </a:lnTo>
                <a:lnTo>
                  <a:pt x="47" y="167"/>
                </a:lnTo>
                <a:lnTo>
                  <a:pt x="48" y="166"/>
                </a:lnTo>
                <a:lnTo>
                  <a:pt x="49" y="165"/>
                </a:lnTo>
                <a:lnTo>
                  <a:pt x="50" y="165"/>
                </a:lnTo>
                <a:lnTo>
                  <a:pt x="50" y="165"/>
                </a:lnTo>
                <a:lnTo>
                  <a:pt x="51" y="164"/>
                </a:lnTo>
                <a:lnTo>
                  <a:pt x="51" y="164"/>
                </a:lnTo>
                <a:lnTo>
                  <a:pt x="51" y="165"/>
                </a:lnTo>
                <a:lnTo>
                  <a:pt x="51" y="165"/>
                </a:lnTo>
                <a:lnTo>
                  <a:pt x="52" y="164"/>
                </a:lnTo>
                <a:lnTo>
                  <a:pt x="52" y="165"/>
                </a:lnTo>
                <a:lnTo>
                  <a:pt x="52" y="165"/>
                </a:lnTo>
                <a:lnTo>
                  <a:pt x="52" y="165"/>
                </a:lnTo>
                <a:lnTo>
                  <a:pt x="52" y="165"/>
                </a:lnTo>
                <a:lnTo>
                  <a:pt x="53" y="165"/>
                </a:lnTo>
                <a:lnTo>
                  <a:pt x="53" y="165"/>
                </a:lnTo>
                <a:lnTo>
                  <a:pt x="53" y="165"/>
                </a:lnTo>
                <a:lnTo>
                  <a:pt x="54" y="165"/>
                </a:lnTo>
                <a:lnTo>
                  <a:pt x="54" y="164"/>
                </a:lnTo>
                <a:lnTo>
                  <a:pt x="53" y="164"/>
                </a:lnTo>
                <a:lnTo>
                  <a:pt x="53" y="164"/>
                </a:lnTo>
                <a:lnTo>
                  <a:pt x="53" y="163"/>
                </a:lnTo>
                <a:lnTo>
                  <a:pt x="53" y="163"/>
                </a:lnTo>
                <a:lnTo>
                  <a:pt x="53" y="162"/>
                </a:lnTo>
                <a:lnTo>
                  <a:pt x="55" y="162"/>
                </a:lnTo>
                <a:lnTo>
                  <a:pt x="55" y="163"/>
                </a:lnTo>
                <a:lnTo>
                  <a:pt x="55" y="163"/>
                </a:lnTo>
                <a:lnTo>
                  <a:pt x="55" y="163"/>
                </a:lnTo>
                <a:lnTo>
                  <a:pt x="55" y="162"/>
                </a:lnTo>
                <a:lnTo>
                  <a:pt x="56" y="162"/>
                </a:lnTo>
                <a:lnTo>
                  <a:pt x="56" y="162"/>
                </a:lnTo>
                <a:lnTo>
                  <a:pt x="57" y="162"/>
                </a:lnTo>
                <a:lnTo>
                  <a:pt x="58" y="162"/>
                </a:lnTo>
                <a:lnTo>
                  <a:pt x="58" y="162"/>
                </a:lnTo>
                <a:lnTo>
                  <a:pt x="58" y="162"/>
                </a:lnTo>
                <a:lnTo>
                  <a:pt x="59" y="162"/>
                </a:lnTo>
                <a:lnTo>
                  <a:pt x="59" y="162"/>
                </a:lnTo>
                <a:lnTo>
                  <a:pt x="59" y="162"/>
                </a:lnTo>
                <a:lnTo>
                  <a:pt x="59" y="162"/>
                </a:lnTo>
                <a:lnTo>
                  <a:pt x="60" y="162"/>
                </a:lnTo>
                <a:lnTo>
                  <a:pt x="60" y="162"/>
                </a:lnTo>
                <a:lnTo>
                  <a:pt x="61" y="162"/>
                </a:lnTo>
                <a:lnTo>
                  <a:pt x="61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2"/>
                </a:lnTo>
                <a:lnTo>
                  <a:pt x="62" y="163"/>
                </a:lnTo>
                <a:lnTo>
                  <a:pt x="62" y="163"/>
                </a:lnTo>
                <a:lnTo>
                  <a:pt x="62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3"/>
                </a:lnTo>
                <a:lnTo>
                  <a:pt x="63" y="162"/>
                </a:lnTo>
                <a:lnTo>
                  <a:pt x="64" y="162"/>
                </a:lnTo>
                <a:lnTo>
                  <a:pt x="64" y="162"/>
                </a:lnTo>
                <a:lnTo>
                  <a:pt x="65" y="163"/>
                </a:lnTo>
                <a:lnTo>
                  <a:pt x="65" y="163"/>
                </a:lnTo>
                <a:lnTo>
                  <a:pt x="65" y="162"/>
                </a:lnTo>
                <a:lnTo>
                  <a:pt x="65" y="162"/>
                </a:lnTo>
                <a:lnTo>
                  <a:pt x="66" y="162"/>
                </a:lnTo>
                <a:lnTo>
                  <a:pt x="67" y="162"/>
                </a:lnTo>
                <a:lnTo>
                  <a:pt x="66" y="162"/>
                </a:lnTo>
                <a:lnTo>
                  <a:pt x="66" y="162"/>
                </a:lnTo>
                <a:lnTo>
                  <a:pt x="66" y="162"/>
                </a:lnTo>
                <a:lnTo>
                  <a:pt x="67" y="162"/>
                </a:lnTo>
                <a:lnTo>
                  <a:pt x="67" y="162"/>
                </a:lnTo>
                <a:lnTo>
                  <a:pt x="67" y="162"/>
                </a:lnTo>
                <a:lnTo>
                  <a:pt x="67" y="162"/>
                </a:lnTo>
                <a:lnTo>
                  <a:pt x="68" y="162"/>
                </a:lnTo>
                <a:lnTo>
                  <a:pt x="68" y="162"/>
                </a:lnTo>
                <a:lnTo>
                  <a:pt x="68" y="162"/>
                </a:lnTo>
                <a:lnTo>
                  <a:pt x="68" y="162"/>
                </a:lnTo>
                <a:lnTo>
                  <a:pt x="69" y="162"/>
                </a:lnTo>
                <a:lnTo>
                  <a:pt x="69" y="163"/>
                </a:lnTo>
                <a:lnTo>
                  <a:pt x="69" y="162"/>
                </a:lnTo>
                <a:lnTo>
                  <a:pt x="70" y="162"/>
                </a:lnTo>
                <a:lnTo>
                  <a:pt x="70" y="163"/>
                </a:lnTo>
                <a:lnTo>
                  <a:pt x="69" y="163"/>
                </a:lnTo>
                <a:lnTo>
                  <a:pt x="70" y="164"/>
                </a:lnTo>
                <a:lnTo>
                  <a:pt x="70" y="164"/>
                </a:lnTo>
                <a:lnTo>
                  <a:pt x="70" y="164"/>
                </a:lnTo>
                <a:lnTo>
                  <a:pt x="71" y="163"/>
                </a:lnTo>
                <a:lnTo>
                  <a:pt x="72" y="162"/>
                </a:lnTo>
                <a:lnTo>
                  <a:pt x="72" y="161"/>
                </a:lnTo>
                <a:lnTo>
                  <a:pt x="73" y="161"/>
                </a:lnTo>
                <a:lnTo>
                  <a:pt x="73" y="161"/>
                </a:lnTo>
                <a:lnTo>
                  <a:pt x="73" y="160"/>
                </a:lnTo>
                <a:lnTo>
                  <a:pt x="74" y="159"/>
                </a:lnTo>
                <a:lnTo>
                  <a:pt x="74" y="158"/>
                </a:lnTo>
                <a:lnTo>
                  <a:pt x="74" y="158"/>
                </a:lnTo>
                <a:lnTo>
                  <a:pt x="74" y="158"/>
                </a:lnTo>
                <a:lnTo>
                  <a:pt x="74" y="157"/>
                </a:lnTo>
                <a:lnTo>
                  <a:pt x="74" y="157"/>
                </a:lnTo>
                <a:lnTo>
                  <a:pt x="75" y="156"/>
                </a:lnTo>
                <a:lnTo>
                  <a:pt x="75" y="155"/>
                </a:lnTo>
                <a:lnTo>
                  <a:pt x="76" y="155"/>
                </a:lnTo>
                <a:lnTo>
                  <a:pt x="76" y="154"/>
                </a:lnTo>
                <a:lnTo>
                  <a:pt x="77" y="153"/>
                </a:lnTo>
                <a:lnTo>
                  <a:pt x="77" y="153"/>
                </a:lnTo>
                <a:lnTo>
                  <a:pt x="77" y="153"/>
                </a:lnTo>
                <a:lnTo>
                  <a:pt x="78" y="153"/>
                </a:lnTo>
                <a:lnTo>
                  <a:pt x="78" y="153"/>
                </a:lnTo>
                <a:lnTo>
                  <a:pt x="78" y="152"/>
                </a:lnTo>
                <a:lnTo>
                  <a:pt x="78" y="152"/>
                </a:lnTo>
                <a:lnTo>
                  <a:pt x="78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9" y="151"/>
                </a:lnTo>
                <a:lnTo>
                  <a:pt x="78" y="151"/>
                </a:lnTo>
                <a:lnTo>
                  <a:pt x="79" y="149"/>
                </a:lnTo>
                <a:lnTo>
                  <a:pt x="79" y="149"/>
                </a:lnTo>
                <a:lnTo>
                  <a:pt x="79" y="148"/>
                </a:lnTo>
                <a:lnTo>
                  <a:pt x="79" y="148"/>
                </a:lnTo>
                <a:lnTo>
                  <a:pt x="79" y="148"/>
                </a:lnTo>
                <a:lnTo>
                  <a:pt x="79" y="147"/>
                </a:lnTo>
                <a:lnTo>
                  <a:pt x="79" y="147"/>
                </a:lnTo>
                <a:lnTo>
                  <a:pt x="79" y="146"/>
                </a:lnTo>
                <a:lnTo>
                  <a:pt x="79" y="146"/>
                </a:lnTo>
                <a:lnTo>
                  <a:pt x="79" y="146"/>
                </a:lnTo>
                <a:lnTo>
                  <a:pt x="80" y="146"/>
                </a:lnTo>
                <a:lnTo>
                  <a:pt x="80" y="146"/>
                </a:lnTo>
                <a:lnTo>
                  <a:pt x="80" y="146"/>
                </a:lnTo>
                <a:lnTo>
                  <a:pt x="80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6"/>
                </a:lnTo>
                <a:lnTo>
                  <a:pt x="81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79" y="144"/>
                </a:lnTo>
                <a:lnTo>
                  <a:pt x="79" y="143"/>
                </a:lnTo>
                <a:lnTo>
                  <a:pt x="79" y="143"/>
                </a:lnTo>
                <a:lnTo>
                  <a:pt x="79" y="143"/>
                </a:lnTo>
                <a:lnTo>
                  <a:pt x="80" y="143"/>
                </a:lnTo>
                <a:lnTo>
                  <a:pt x="79" y="142"/>
                </a:lnTo>
                <a:lnTo>
                  <a:pt x="79" y="142"/>
                </a:lnTo>
                <a:lnTo>
                  <a:pt x="79" y="142"/>
                </a:lnTo>
                <a:lnTo>
                  <a:pt x="80" y="141"/>
                </a:lnTo>
                <a:lnTo>
                  <a:pt x="81" y="141"/>
                </a:lnTo>
                <a:lnTo>
                  <a:pt x="80" y="141"/>
                </a:lnTo>
                <a:lnTo>
                  <a:pt x="81" y="141"/>
                </a:lnTo>
                <a:lnTo>
                  <a:pt x="80" y="140"/>
                </a:lnTo>
                <a:lnTo>
                  <a:pt x="81" y="140"/>
                </a:lnTo>
                <a:lnTo>
                  <a:pt x="82" y="140"/>
                </a:lnTo>
                <a:lnTo>
                  <a:pt x="82" y="140"/>
                </a:lnTo>
                <a:lnTo>
                  <a:pt x="82" y="140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9"/>
                </a:lnTo>
                <a:lnTo>
                  <a:pt x="82" y="138"/>
                </a:lnTo>
                <a:lnTo>
                  <a:pt x="82" y="138"/>
                </a:lnTo>
                <a:lnTo>
                  <a:pt x="83" y="138"/>
                </a:lnTo>
                <a:lnTo>
                  <a:pt x="83" y="138"/>
                </a:lnTo>
                <a:lnTo>
                  <a:pt x="82" y="138"/>
                </a:lnTo>
                <a:lnTo>
                  <a:pt x="82" y="138"/>
                </a:lnTo>
                <a:lnTo>
                  <a:pt x="82" y="137"/>
                </a:lnTo>
                <a:lnTo>
                  <a:pt x="82" y="137"/>
                </a:lnTo>
                <a:lnTo>
                  <a:pt x="82" y="137"/>
                </a:lnTo>
                <a:lnTo>
                  <a:pt x="81" y="137"/>
                </a:lnTo>
                <a:lnTo>
                  <a:pt x="81" y="137"/>
                </a:lnTo>
                <a:lnTo>
                  <a:pt x="81" y="137"/>
                </a:lnTo>
                <a:lnTo>
                  <a:pt x="81" y="137"/>
                </a:lnTo>
                <a:lnTo>
                  <a:pt x="80" y="137"/>
                </a:lnTo>
                <a:lnTo>
                  <a:pt x="80" y="137"/>
                </a:lnTo>
                <a:lnTo>
                  <a:pt x="81" y="136"/>
                </a:lnTo>
                <a:lnTo>
                  <a:pt x="80" y="136"/>
                </a:lnTo>
                <a:lnTo>
                  <a:pt x="80" y="136"/>
                </a:lnTo>
                <a:lnTo>
                  <a:pt x="80" y="135"/>
                </a:lnTo>
                <a:lnTo>
                  <a:pt x="80" y="136"/>
                </a:lnTo>
                <a:lnTo>
                  <a:pt x="81" y="135"/>
                </a:lnTo>
                <a:lnTo>
                  <a:pt x="81" y="136"/>
                </a:lnTo>
                <a:lnTo>
                  <a:pt x="81" y="136"/>
                </a:lnTo>
                <a:lnTo>
                  <a:pt x="81" y="136"/>
                </a:lnTo>
                <a:lnTo>
                  <a:pt x="81" y="136"/>
                </a:lnTo>
                <a:lnTo>
                  <a:pt x="82" y="136"/>
                </a:lnTo>
                <a:lnTo>
                  <a:pt x="82" y="135"/>
                </a:lnTo>
                <a:lnTo>
                  <a:pt x="81" y="135"/>
                </a:lnTo>
                <a:lnTo>
                  <a:pt x="82" y="135"/>
                </a:lnTo>
                <a:lnTo>
                  <a:pt x="82" y="135"/>
                </a:lnTo>
                <a:lnTo>
                  <a:pt x="81" y="134"/>
                </a:lnTo>
                <a:lnTo>
                  <a:pt x="82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3" y="134"/>
                </a:lnTo>
                <a:lnTo>
                  <a:pt x="82" y="134"/>
                </a:lnTo>
                <a:lnTo>
                  <a:pt x="82" y="133"/>
                </a:lnTo>
                <a:lnTo>
                  <a:pt x="81" y="133"/>
                </a:lnTo>
                <a:lnTo>
                  <a:pt x="81" y="132"/>
                </a:lnTo>
                <a:lnTo>
                  <a:pt x="79" y="131"/>
                </a:lnTo>
                <a:lnTo>
                  <a:pt x="79" y="131"/>
                </a:lnTo>
                <a:lnTo>
                  <a:pt x="79" y="131"/>
                </a:lnTo>
                <a:lnTo>
                  <a:pt x="81" y="132"/>
                </a:lnTo>
                <a:lnTo>
                  <a:pt x="81" y="132"/>
                </a:lnTo>
                <a:lnTo>
                  <a:pt x="82" y="133"/>
                </a:lnTo>
                <a:lnTo>
                  <a:pt x="82" y="133"/>
                </a:lnTo>
                <a:lnTo>
                  <a:pt x="83" y="133"/>
                </a:lnTo>
                <a:lnTo>
                  <a:pt x="83" y="133"/>
                </a:lnTo>
                <a:lnTo>
                  <a:pt x="83" y="133"/>
                </a:lnTo>
                <a:lnTo>
                  <a:pt x="82" y="133"/>
                </a:lnTo>
                <a:lnTo>
                  <a:pt x="79" y="130"/>
                </a:lnTo>
                <a:lnTo>
                  <a:pt x="80" y="131"/>
                </a:lnTo>
                <a:lnTo>
                  <a:pt x="80" y="130"/>
                </a:lnTo>
                <a:lnTo>
                  <a:pt x="81" y="131"/>
                </a:lnTo>
                <a:lnTo>
                  <a:pt x="81" y="131"/>
                </a:lnTo>
                <a:lnTo>
                  <a:pt x="81" y="130"/>
                </a:lnTo>
                <a:lnTo>
                  <a:pt x="81" y="130"/>
                </a:lnTo>
                <a:lnTo>
                  <a:pt x="80" y="130"/>
                </a:lnTo>
                <a:lnTo>
                  <a:pt x="80" y="129"/>
                </a:lnTo>
                <a:lnTo>
                  <a:pt x="80" y="129"/>
                </a:lnTo>
                <a:lnTo>
                  <a:pt x="80" y="129"/>
                </a:lnTo>
                <a:lnTo>
                  <a:pt x="80" y="128"/>
                </a:lnTo>
                <a:lnTo>
                  <a:pt x="80" y="129"/>
                </a:lnTo>
                <a:lnTo>
                  <a:pt x="81" y="129"/>
                </a:lnTo>
                <a:lnTo>
                  <a:pt x="81" y="130"/>
                </a:lnTo>
                <a:lnTo>
                  <a:pt x="82" y="130"/>
                </a:lnTo>
                <a:lnTo>
                  <a:pt x="81" y="130"/>
                </a:lnTo>
                <a:lnTo>
                  <a:pt x="82" y="130"/>
                </a:lnTo>
                <a:lnTo>
                  <a:pt x="82" y="131"/>
                </a:lnTo>
                <a:lnTo>
                  <a:pt x="82" y="131"/>
                </a:lnTo>
                <a:lnTo>
                  <a:pt x="82" y="131"/>
                </a:lnTo>
                <a:lnTo>
                  <a:pt x="82" y="131"/>
                </a:lnTo>
                <a:lnTo>
                  <a:pt x="82" y="130"/>
                </a:lnTo>
                <a:lnTo>
                  <a:pt x="83" y="130"/>
                </a:lnTo>
                <a:lnTo>
                  <a:pt x="83" y="131"/>
                </a:lnTo>
                <a:lnTo>
                  <a:pt x="83" y="131"/>
                </a:lnTo>
                <a:lnTo>
                  <a:pt x="83" y="131"/>
                </a:lnTo>
                <a:lnTo>
                  <a:pt x="84" y="131"/>
                </a:lnTo>
                <a:lnTo>
                  <a:pt x="84" y="130"/>
                </a:lnTo>
                <a:lnTo>
                  <a:pt x="83" y="130"/>
                </a:lnTo>
                <a:lnTo>
                  <a:pt x="83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3" y="130"/>
                </a:lnTo>
                <a:lnTo>
                  <a:pt x="83" y="129"/>
                </a:lnTo>
                <a:lnTo>
                  <a:pt x="83" y="129"/>
                </a:lnTo>
                <a:lnTo>
                  <a:pt x="83" y="129"/>
                </a:lnTo>
                <a:lnTo>
                  <a:pt x="83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9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2" y="128"/>
                </a:lnTo>
                <a:lnTo>
                  <a:pt x="83" y="129"/>
                </a:lnTo>
                <a:lnTo>
                  <a:pt x="83" y="128"/>
                </a:lnTo>
                <a:lnTo>
                  <a:pt x="83" y="128"/>
                </a:lnTo>
                <a:lnTo>
                  <a:pt x="83" y="128"/>
                </a:lnTo>
                <a:lnTo>
                  <a:pt x="83" y="128"/>
                </a:lnTo>
                <a:lnTo>
                  <a:pt x="84" y="128"/>
                </a:lnTo>
                <a:lnTo>
                  <a:pt x="84" y="128"/>
                </a:lnTo>
                <a:lnTo>
                  <a:pt x="83" y="128"/>
                </a:lnTo>
                <a:lnTo>
                  <a:pt x="82" y="128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3" y="127"/>
                </a:lnTo>
                <a:lnTo>
                  <a:pt x="82" y="126"/>
                </a:lnTo>
                <a:lnTo>
                  <a:pt x="83" y="126"/>
                </a:lnTo>
                <a:lnTo>
                  <a:pt x="82" y="125"/>
                </a:lnTo>
                <a:lnTo>
                  <a:pt x="82" y="125"/>
                </a:lnTo>
                <a:lnTo>
                  <a:pt x="82" y="125"/>
                </a:lnTo>
                <a:lnTo>
                  <a:pt x="82" y="125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6"/>
                </a:lnTo>
                <a:lnTo>
                  <a:pt x="84" y="125"/>
                </a:lnTo>
                <a:lnTo>
                  <a:pt x="85" y="125"/>
                </a:lnTo>
                <a:lnTo>
                  <a:pt x="85" y="125"/>
                </a:lnTo>
                <a:lnTo>
                  <a:pt x="84" y="125"/>
                </a:lnTo>
                <a:lnTo>
                  <a:pt x="85" y="124"/>
                </a:lnTo>
                <a:lnTo>
                  <a:pt x="84" y="124"/>
                </a:lnTo>
                <a:lnTo>
                  <a:pt x="84" y="124"/>
                </a:lnTo>
                <a:lnTo>
                  <a:pt x="84" y="124"/>
                </a:lnTo>
                <a:lnTo>
                  <a:pt x="83" y="124"/>
                </a:lnTo>
                <a:lnTo>
                  <a:pt x="83" y="124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4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3" y="123"/>
                </a:lnTo>
                <a:lnTo>
                  <a:pt x="82" y="122"/>
                </a:lnTo>
                <a:lnTo>
                  <a:pt x="83" y="122"/>
                </a:lnTo>
                <a:lnTo>
                  <a:pt x="83" y="122"/>
                </a:lnTo>
                <a:lnTo>
                  <a:pt x="84" y="122"/>
                </a:lnTo>
                <a:lnTo>
                  <a:pt x="84" y="122"/>
                </a:lnTo>
                <a:lnTo>
                  <a:pt x="84" y="122"/>
                </a:lnTo>
                <a:lnTo>
                  <a:pt x="83" y="122"/>
                </a:lnTo>
                <a:lnTo>
                  <a:pt x="83" y="122"/>
                </a:lnTo>
                <a:lnTo>
                  <a:pt x="83" y="122"/>
                </a:lnTo>
                <a:lnTo>
                  <a:pt x="83" y="121"/>
                </a:lnTo>
                <a:lnTo>
                  <a:pt x="82" y="121"/>
                </a:lnTo>
                <a:lnTo>
                  <a:pt x="81" y="120"/>
                </a:lnTo>
                <a:lnTo>
                  <a:pt x="81" y="121"/>
                </a:lnTo>
                <a:lnTo>
                  <a:pt x="80" y="120"/>
                </a:lnTo>
                <a:lnTo>
                  <a:pt x="79" y="120"/>
                </a:lnTo>
                <a:lnTo>
                  <a:pt x="79" y="120"/>
                </a:lnTo>
                <a:lnTo>
                  <a:pt x="81" y="120"/>
                </a:lnTo>
                <a:lnTo>
                  <a:pt x="82" y="120"/>
                </a:lnTo>
                <a:lnTo>
                  <a:pt x="84" y="121"/>
                </a:lnTo>
                <a:lnTo>
                  <a:pt x="84" y="120"/>
                </a:lnTo>
                <a:lnTo>
                  <a:pt x="85" y="120"/>
                </a:lnTo>
                <a:lnTo>
                  <a:pt x="85" y="120"/>
                </a:lnTo>
                <a:lnTo>
                  <a:pt x="85" y="120"/>
                </a:lnTo>
                <a:lnTo>
                  <a:pt x="86" y="120"/>
                </a:lnTo>
                <a:lnTo>
                  <a:pt x="86" y="120"/>
                </a:lnTo>
                <a:lnTo>
                  <a:pt x="86" y="119"/>
                </a:lnTo>
                <a:lnTo>
                  <a:pt x="85" y="119"/>
                </a:lnTo>
                <a:lnTo>
                  <a:pt x="85" y="119"/>
                </a:lnTo>
                <a:lnTo>
                  <a:pt x="85" y="119"/>
                </a:lnTo>
                <a:lnTo>
                  <a:pt x="85" y="118"/>
                </a:lnTo>
                <a:lnTo>
                  <a:pt x="84" y="118"/>
                </a:lnTo>
                <a:lnTo>
                  <a:pt x="84" y="118"/>
                </a:lnTo>
                <a:lnTo>
                  <a:pt x="84" y="118"/>
                </a:lnTo>
                <a:lnTo>
                  <a:pt x="83" y="117"/>
                </a:lnTo>
                <a:lnTo>
                  <a:pt x="83" y="118"/>
                </a:lnTo>
                <a:lnTo>
                  <a:pt x="84" y="118"/>
                </a:lnTo>
                <a:lnTo>
                  <a:pt x="83" y="117"/>
                </a:lnTo>
                <a:lnTo>
                  <a:pt x="82" y="117"/>
                </a:lnTo>
                <a:lnTo>
                  <a:pt x="82" y="117"/>
                </a:lnTo>
                <a:lnTo>
                  <a:pt x="81" y="117"/>
                </a:lnTo>
                <a:lnTo>
                  <a:pt x="80" y="117"/>
                </a:lnTo>
                <a:lnTo>
                  <a:pt x="80" y="117"/>
                </a:lnTo>
                <a:lnTo>
                  <a:pt x="79" y="117"/>
                </a:lnTo>
                <a:lnTo>
                  <a:pt x="79" y="117"/>
                </a:lnTo>
                <a:lnTo>
                  <a:pt x="78" y="118"/>
                </a:lnTo>
                <a:lnTo>
                  <a:pt x="78" y="118"/>
                </a:lnTo>
                <a:lnTo>
                  <a:pt x="78" y="118"/>
                </a:lnTo>
                <a:lnTo>
                  <a:pt x="78" y="117"/>
                </a:lnTo>
                <a:lnTo>
                  <a:pt x="78" y="117"/>
                </a:lnTo>
                <a:lnTo>
                  <a:pt x="78" y="117"/>
                </a:lnTo>
                <a:lnTo>
                  <a:pt x="77" y="117"/>
                </a:lnTo>
                <a:lnTo>
                  <a:pt x="76" y="117"/>
                </a:lnTo>
                <a:lnTo>
                  <a:pt x="76" y="117"/>
                </a:lnTo>
                <a:lnTo>
                  <a:pt x="75" y="117"/>
                </a:lnTo>
                <a:lnTo>
                  <a:pt x="75" y="117"/>
                </a:lnTo>
                <a:lnTo>
                  <a:pt x="75" y="117"/>
                </a:lnTo>
                <a:lnTo>
                  <a:pt x="76" y="117"/>
                </a:lnTo>
                <a:lnTo>
                  <a:pt x="76" y="116"/>
                </a:lnTo>
                <a:lnTo>
                  <a:pt x="76" y="116"/>
                </a:lnTo>
                <a:lnTo>
                  <a:pt x="76" y="116"/>
                </a:lnTo>
                <a:lnTo>
                  <a:pt x="79" y="116"/>
                </a:lnTo>
                <a:lnTo>
                  <a:pt x="86" y="117"/>
                </a:lnTo>
                <a:lnTo>
                  <a:pt x="87" y="117"/>
                </a:lnTo>
                <a:lnTo>
                  <a:pt x="88" y="117"/>
                </a:lnTo>
                <a:lnTo>
                  <a:pt x="87" y="116"/>
                </a:lnTo>
                <a:lnTo>
                  <a:pt x="87" y="116"/>
                </a:lnTo>
                <a:lnTo>
                  <a:pt x="87" y="116"/>
                </a:lnTo>
                <a:lnTo>
                  <a:pt x="88" y="116"/>
                </a:lnTo>
                <a:lnTo>
                  <a:pt x="88" y="116"/>
                </a:lnTo>
                <a:lnTo>
                  <a:pt x="88" y="116"/>
                </a:lnTo>
                <a:lnTo>
                  <a:pt x="89" y="116"/>
                </a:lnTo>
                <a:lnTo>
                  <a:pt x="89" y="116"/>
                </a:lnTo>
                <a:lnTo>
                  <a:pt x="89" y="116"/>
                </a:lnTo>
                <a:lnTo>
                  <a:pt x="89" y="116"/>
                </a:lnTo>
                <a:lnTo>
                  <a:pt x="88" y="116"/>
                </a:lnTo>
                <a:lnTo>
                  <a:pt x="89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8" y="115"/>
                </a:lnTo>
                <a:lnTo>
                  <a:pt x="89" y="115"/>
                </a:lnTo>
                <a:lnTo>
                  <a:pt x="89" y="115"/>
                </a:lnTo>
                <a:lnTo>
                  <a:pt x="89" y="115"/>
                </a:lnTo>
                <a:lnTo>
                  <a:pt x="89" y="115"/>
                </a:lnTo>
                <a:lnTo>
                  <a:pt x="90" y="115"/>
                </a:lnTo>
                <a:lnTo>
                  <a:pt x="91" y="115"/>
                </a:lnTo>
                <a:lnTo>
                  <a:pt x="91" y="115"/>
                </a:lnTo>
                <a:lnTo>
                  <a:pt x="91" y="115"/>
                </a:lnTo>
                <a:lnTo>
                  <a:pt x="91" y="115"/>
                </a:lnTo>
                <a:lnTo>
                  <a:pt x="92" y="115"/>
                </a:lnTo>
                <a:lnTo>
                  <a:pt x="93" y="115"/>
                </a:lnTo>
                <a:lnTo>
                  <a:pt x="93" y="115"/>
                </a:lnTo>
                <a:lnTo>
                  <a:pt x="93" y="115"/>
                </a:lnTo>
                <a:lnTo>
                  <a:pt x="93" y="114"/>
                </a:lnTo>
                <a:lnTo>
                  <a:pt x="93" y="114"/>
                </a:lnTo>
                <a:lnTo>
                  <a:pt x="92" y="114"/>
                </a:lnTo>
                <a:lnTo>
                  <a:pt x="93" y="114"/>
                </a:lnTo>
                <a:lnTo>
                  <a:pt x="94" y="114"/>
                </a:lnTo>
                <a:lnTo>
                  <a:pt x="94" y="114"/>
                </a:lnTo>
                <a:lnTo>
                  <a:pt x="94" y="113"/>
                </a:lnTo>
                <a:lnTo>
                  <a:pt x="94" y="113"/>
                </a:lnTo>
                <a:lnTo>
                  <a:pt x="94" y="113"/>
                </a:lnTo>
                <a:lnTo>
                  <a:pt x="94" y="112"/>
                </a:lnTo>
                <a:lnTo>
                  <a:pt x="94" y="112"/>
                </a:lnTo>
                <a:lnTo>
                  <a:pt x="96" y="113"/>
                </a:lnTo>
                <a:lnTo>
                  <a:pt x="96" y="113"/>
                </a:lnTo>
                <a:lnTo>
                  <a:pt x="96" y="113"/>
                </a:lnTo>
                <a:lnTo>
                  <a:pt x="95" y="112"/>
                </a:lnTo>
                <a:lnTo>
                  <a:pt x="96" y="112"/>
                </a:lnTo>
                <a:lnTo>
                  <a:pt x="97" y="112"/>
                </a:lnTo>
                <a:lnTo>
                  <a:pt x="97" y="112"/>
                </a:lnTo>
                <a:lnTo>
                  <a:pt x="96" y="112"/>
                </a:lnTo>
                <a:lnTo>
                  <a:pt x="96" y="111"/>
                </a:lnTo>
                <a:lnTo>
                  <a:pt x="96" y="111"/>
                </a:lnTo>
                <a:lnTo>
                  <a:pt x="96" y="111"/>
                </a:lnTo>
                <a:lnTo>
                  <a:pt x="96" y="111"/>
                </a:lnTo>
                <a:lnTo>
                  <a:pt x="97" y="110"/>
                </a:lnTo>
                <a:lnTo>
                  <a:pt x="97" y="110"/>
                </a:lnTo>
                <a:lnTo>
                  <a:pt x="96" y="109"/>
                </a:lnTo>
                <a:lnTo>
                  <a:pt x="97" y="109"/>
                </a:lnTo>
                <a:lnTo>
                  <a:pt x="96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7"/>
                </a:lnTo>
                <a:lnTo>
                  <a:pt x="98" y="108"/>
                </a:lnTo>
                <a:lnTo>
                  <a:pt x="97" y="109"/>
                </a:lnTo>
                <a:lnTo>
                  <a:pt x="98" y="109"/>
                </a:lnTo>
                <a:lnTo>
                  <a:pt x="98" y="109"/>
                </a:lnTo>
                <a:lnTo>
                  <a:pt x="98" y="108"/>
                </a:lnTo>
                <a:lnTo>
                  <a:pt x="99" y="108"/>
                </a:lnTo>
                <a:lnTo>
                  <a:pt x="99" y="108"/>
                </a:lnTo>
                <a:lnTo>
                  <a:pt x="99" y="108"/>
                </a:lnTo>
                <a:lnTo>
                  <a:pt x="98" y="109"/>
                </a:lnTo>
                <a:lnTo>
                  <a:pt x="99" y="109"/>
                </a:lnTo>
                <a:lnTo>
                  <a:pt x="98" y="109"/>
                </a:lnTo>
                <a:lnTo>
                  <a:pt x="99" y="110"/>
                </a:lnTo>
                <a:lnTo>
                  <a:pt x="98" y="110"/>
                </a:lnTo>
                <a:lnTo>
                  <a:pt x="98" y="111"/>
                </a:lnTo>
                <a:lnTo>
                  <a:pt x="98" y="111"/>
                </a:lnTo>
                <a:lnTo>
                  <a:pt x="98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2"/>
                </a:lnTo>
                <a:lnTo>
                  <a:pt x="99" y="111"/>
                </a:lnTo>
                <a:lnTo>
                  <a:pt x="99" y="111"/>
                </a:lnTo>
                <a:lnTo>
                  <a:pt x="99" y="111"/>
                </a:lnTo>
                <a:lnTo>
                  <a:pt x="99" y="112"/>
                </a:lnTo>
                <a:lnTo>
                  <a:pt x="100" y="112"/>
                </a:lnTo>
                <a:lnTo>
                  <a:pt x="100" y="112"/>
                </a:lnTo>
                <a:lnTo>
                  <a:pt x="100" y="112"/>
                </a:lnTo>
                <a:lnTo>
                  <a:pt x="101" y="113"/>
                </a:lnTo>
                <a:lnTo>
                  <a:pt x="101" y="112"/>
                </a:lnTo>
                <a:lnTo>
                  <a:pt x="101" y="112"/>
                </a:lnTo>
                <a:lnTo>
                  <a:pt x="102" y="111"/>
                </a:lnTo>
                <a:lnTo>
                  <a:pt x="102" y="111"/>
                </a:lnTo>
                <a:lnTo>
                  <a:pt x="102" y="110"/>
                </a:lnTo>
                <a:lnTo>
                  <a:pt x="102" y="110"/>
                </a:lnTo>
                <a:lnTo>
                  <a:pt x="102" y="109"/>
                </a:lnTo>
                <a:lnTo>
                  <a:pt x="102" y="109"/>
                </a:lnTo>
                <a:lnTo>
                  <a:pt x="103" y="109"/>
                </a:lnTo>
                <a:lnTo>
                  <a:pt x="103" y="109"/>
                </a:lnTo>
                <a:lnTo>
                  <a:pt x="103" y="109"/>
                </a:lnTo>
                <a:lnTo>
                  <a:pt x="104" y="109"/>
                </a:lnTo>
                <a:lnTo>
                  <a:pt x="104" y="109"/>
                </a:lnTo>
                <a:lnTo>
                  <a:pt x="105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5" y="109"/>
                </a:lnTo>
                <a:lnTo>
                  <a:pt x="105" y="109"/>
                </a:lnTo>
                <a:lnTo>
                  <a:pt x="106" y="108"/>
                </a:lnTo>
                <a:lnTo>
                  <a:pt x="107" y="108"/>
                </a:lnTo>
                <a:lnTo>
                  <a:pt x="107" y="108"/>
                </a:lnTo>
                <a:lnTo>
                  <a:pt x="106" y="108"/>
                </a:lnTo>
                <a:lnTo>
                  <a:pt x="106" y="108"/>
                </a:lnTo>
                <a:lnTo>
                  <a:pt x="107" y="108"/>
                </a:lnTo>
                <a:lnTo>
                  <a:pt x="108" y="108"/>
                </a:lnTo>
                <a:lnTo>
                  <a:pt x="109" y="108"/>
                </a:lnTo>
                <a:lnTo>
                  <a:pt x="109" y="107"/>
                </a:lnTo>
                <a:lnTo>
                  <a:pt x="109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7"/>
                </a:lnTo>
                <a:lnTo>
                  <a:pt x="108" y="106"/>
                </a:lnTo>
                <a:lnTo>
                  <a:pt x="107" y="106"/>
                </a:lnTo>
                <a:lnTo>
                  <a:pt x="107" y="106"/>
                </a:lnTo>
                <a:lnTo>
                  <a:pt x="107" y="106"/>
                </a:lnTo>
                <a:lnTo>
                  <a:pt x="109" y="107"/>
                </a:lnTo>
                <a:lnTo>
                  <a:pt x="109" y="106"/>
                </a:lnTo>
                <a:lnTo>
                  <a:pt x="108" y="106"/>
                </a:lnTo>
                <a:lnTo>
                  <a:pt x="106" y="105"/>
                </a:lnTo>
                <a:lnTo>
                  <a:pt x="106" y="105"/>
                </a:lnTo>
                <a:lnTo>
                  <a:pt x="106" y="105"/>
                </a:lnTo>
                <a:lnTo>
                  <a:pt x="107" y="105"/>
                </a:lnTo>
                <a:lnTo>
                  <a:pt x="107" y="105"/>
                </a:lnTo>
                <a:lnTo>
                  <a:pt x="106" y="104"/>
                </a:lnTo>
                <a:lnTo>
                  <a:pt x="107" y="104"/>
                </a:lnTo>
                <a:lnTo>
                  <a:pt x="107" y="104"/>
                </a:lnTo>
                <a:lnTo>
                  <a:pt x="107" y="104"/>
                </a:lnTo>
                <a:lnTo>
                  <a:pt x="108" y="105"/>
                </a:lnTo>
                <a:lnTo>
                  <a:pt x="109" y="104"/>
                </a:lnTo>
                <a:lnTo>
                  <a:pt x="110" y="105"/>
                </a:lnTo>
                <a:lnTo>
                  <a:pt x="112" y="104"/>
                </a:lnTo>
                <a:lnTo>
                  <a:pt x="112" y="104"/>
                </a:lnTo>
                <a:lnTo>
                  <a:pt x="112" y="104"/>
                </a:lnTo>
                <a:lnTo>
                  <a:pt x="110" y="103"/>
                </a:lnTo>
                <a:lnTo>
                  <a:pt x="111" y="104"/>
                </a:lnTo>
                <a:lnTo>
                  <a:pt x="111" y="103"/>
                </a:lnTo>
                <a:lnTo>
                  <a:pt x="111" y="103"/>
                </a:lnTo>
                <a:lnTo>
                  <a:pt x="111" y="103"/>
                </a:lnTo>
                <a:lnTo>
                  <a:pt x="111" y="103"/>
                </a:lnTo>
                <a:lnTo>
                  <a:pt x="110" y="103"/>
                </a:lnTo>
                <a:lnTo>
                  <a:pt x="110" y="103"/>
                </a:lnTo>
                <a:lnTo>
                  <a:pt x="109" y="102"/>
                </a:lnTo>
                <a:lnTo>
                  <a:pt x="109" y="102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3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9" y="104"/>
                </a:lnTo>
                <a:lnTo>
                  <a:pt x="107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4"/>
                </a:lnTo>
                <a:lnTo>
                  <a:pt x="106" y="104"/>
                </a:lnTo>
                <a:lnTo>
                  <a:pt x="105" y="104"/>
                </a:lnTo>
                <a:lnTo>
                  <a:pt x="104" y="104"/>
                </a:lnTo>
                <a:lnTo>
                  <a:pt x="104" y="104"/>
                </a:lnTo>
                <a:lnTo>
                  <a:pt x="103" y="104"/>
                </a:lnTo>
                <a:lnTo>
                  <a:pt x="102" y="104"/>
                </a:lnTo>
                <a:lnTo>
                  <a:pt x="102" y="104"/>
                </a:lnTo>
                <a:lnTo>
                  <a:pt x="101" y="105"/>
                </a:lnTo>
                <a:lnTo>
                  <a:pt x="100" y="105"/>
                </a:lnTo>
                <a:lnTo>
                  <a:pt x="101" y="106"/>
                </a:lnTo>
                <a:lnTo>
                  <a:pt x="100" y="106"/>
                </a:lnTo>
                <a:lnTo>
                  <a:pt x="100" y="106"/>
                </a:lnTo>
                <a:lnTo>
                  <a:pt x="100" y="105"/>
                </a:lnTo>
                <a:lnTo>
                  <a:pt x="100" y="105"/>
                </a:lnTo>
                <a:lnTo>
                  <a:pt x="98" y="105"/>
                </a:lnTo>
                <a:lnTo>
                  <a:pt x="98" y="105"/>
                </a:lnTo>
                <a:lnTo>
                  <a:pt x="99" y="105"/>
                </a:lnTo>
                <a:lnTo>
                  <a:pt x="99" y="106"/>
                </a:lnTo>
                <a:lnTo>
                  <a:pt x="98" y="106"/>
                </a:lnTo>
                <a:lnTo>
                  <a:pt x="98" y="106"/>
                </a:lnTo>
                <a:lnTo>
                  <a:pt x="98" y="105"/>
                </a:lnTo>
                <a:lnTo>
                  <a:pt x="98" y="105"/>
                </a:lnTo>
                <a:lnTo>
                  <a:pt x="98" y="105"/>
                </a:lnTo>
                <a:lnTo>
                  <a:pt x="97" y="105"/>
                </a:lnTo>
                <a:lnTo>
                  <a:pt x="96" y="105"/>
                </a:lnTo>
                <a:lnTo>
                  <a:pt x="96" y="105"/>
                </a:lnTo>
                <a:lnTo>
                  <a:pt x="96" y="106"/>
                </a:lnTo>
                <a:lnTo>
                  <a:pt x="96" y="106"/>
                </a:lnTo>
                <a:lnTo>
                  <a:pt x="96" y="106"/>
                </a:lnTo>
                <a:lnTo>
                  <a:pt x="96" y="105"/>
                </a:lnTo>
                <a:lnTo>
                  <a:pt x="95" y="105"/>
                </a:lnTo>
                <a:lnTo>
                  <a:pt x="94" y="105"/>
                </a:lnTo>
                <a:lnTo>
                  <a:pt x="93" y="104"/>
                </a:lnTo>
                <a:lnTo>
                  <a:pt x="93" y="105"/>
                </a:lnTo>
                <a:lnTo>
                  <a:pt x="93" y="105"/>
                </a:lnTo>
                <a:lnTo>
                  <a:pt x="91" y="105"/>
                </a:lnTo>
                <a:lnTo>
                  <a:pt x="90" y="105"/>
                </a:lnTo>
                <a:lnTo>
                  <a:pt x="91" y="105"/>
                </a:lnTo>
                <a:lnTo>
                  <a:pt x="91" y="105"/>
                </a:lnTo>
                <a:lnTo>
                  <a:pt x="91" y="105"/>
                </a:lnTo>
                <a:lnTo>
                  <a:pt x="91" y="104"/>
                </a:lnTo>
                <a:lnTo>
                  <a:pt x="92" y="104"/>
                </a:lnTo>
                <a:lnTo>
                  <a:pt x="92" y="104"/>
                </a:lnTo>
                <a:lnTo>
                  <a:pt x="92" y="104"/>
                </a:lnTo>
                <a:lnTo>
                  <a:pt x="91" y="104"/>
                </a:lnTo>
                <a:lnTo>
                  <a:pt x="90" y="104"/>
                </a:lnTo>
                <a:lnTo>
                  <a:pt x="90" y="103"/>
                </a:lnTo>
                <a:lnTo>
                  <a:pt x="89" y="103"/>
                </a:lnTo>
                <a:lnTo>
                  <a:pt x="88" y="104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6" y="102"/>
                </a:lnTo>
                <a:lnTo>
                  <a:pt x="85" y="101"/>
                </a:lnTo>
                <a:lnTo>
                  <a:pt x="85" y="101"/>
                </a:lnTo>
                <a:lnTo>
                  <a:pt x="85" y="101"/>
                </a:lnTo>
                <a:lnTo>
                  <a:pt x="85" y="101"/>
                </a:lnTo>
                <a:lnTo>
                  <a:pt x="84" y="101"/>
                </a:lnTo>
                <a:lnTo>
                  <a:pt x="83" y="101"/>
                </a:lnTo>
                <a:lnTo>
                  <a:pt x="83" y="101"/>
                </a:lnTo>
                <a:lnTo>
                  <a:pt x="84" y="102"/>
                </a:lnTo>
                <a:lnTo>
                  <a:pt x="86" y="103"/>
                </a:lnTo>
                <a:lnTo>
                  <a:pt x="86" y="103"/>
                </a:lnTo>
                <a:lnTo>
                  <a:pt x="85" y="103"/>
                </a:lnTo>
                <a:lnTo>
                  <a:pt x="85" y="103"/>
                </a:lnTo>
                <a:lnTo>
                  <a:pt x="84" y="103"/>
                </a:lnTo>
                <a:lnTo>
                  <a:pt x="84" y="103"/>
                </a:lnTo>
                <a:lnTo>
                  <a:pt x="83" y="102"/>
                </a:lnTo>
                <a:lnTo>
                  <a:pt x="82" y="101"/>
                </a:lnTo>
                <a:lnTo>
                  <a:pt x="81" y="102"/>
                </a:lnTo>
                <a:lnTo>
                  <a:pt x="80" y="102"/>
                </a:lnTo>
                <a:lnTo>
                  <a:pt x="80" y="102"/>
                </a:lnTo>
                <a:lnTo>
                  <a:pt x="79" y="102"/>
                </a:lnTo>
                <a:lnTo>
                  <a:pt x="78" y="102"/>
                </a:lnTo>
                <a:lnTo>
                  <a:pt x="78" y="102"/>
                </a:lnTo>
                <a:lnTo>
                  <a:pt x="78" y="102"/>
                </a:lnTo>
                <a:lnTo>
                  <a:pt x="77" y="102"/>
                </a:lnTo>
                <a:lnTo>
                  <a:pt x="75" y="102"/>
                </a:lnTo>
                <a:lnTo>
                  <a:pt x="74" y="102"/>
                </a:lnTo>
                <a:lnTo>
                  <a:pt x="73" y="101"/>
                </a:lnTo>
                <a:lnTo>
                  <a:pt x="73" y="101"/>
                </a:lnTo>
                <a:lnTo>
                  <a:pt x="74" y="101"/>
                </a:lnTo>
                <a:lnTo>
                  <a:pt x="75" y="101"/>
                </a:lnTo>
                <a:lnTo>
                  <a:pt x="75" y="102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6" y="101"/>
                </a:lnTo>
                <a:lnTo>
                  <a:pt x="77" y="101"/>
                </a:lnTo>
                <a:lnTo>
                  <a:pt x="77" y="102"/>
                </a:lnTo>
                <a:lnTo>
                  <a:pt x="77" y="102"/>
                </a:lnTo>
                <a:lnTo>
                  <a:pt x="77" y="101"/>
                </a:lnTo>
                <a:lnTo>
                  <a:pt x="78" y="101"/>
                </a:lnTo>
                <a:lnTo>
                  <a:pt x="78" y="101"/>
                </a:lnTo>
                <a:lnTo>
                  <a:pt x="78" y="101"/>
                </a:lnTo>
                <a:lnTo>
                  <a:pt x="79" y="101"/>
                </a:lnTo>
                <a:lnTo>
                  <a:pt x="79" y="101"/>
                </a:lnTo>
                <a:lnTo>
                  <a:pt x="80" y="101"/>
                </a:lnTo>
                <a:lnTo>
                  <a:pt x="80" y="101"/>
                </a:lnTo>
                <a:lnTo>
                  <a:pt x="79" y="101"/>
                </a:lnTo>
                <a:lnTo>
                  <a:pt x="79" y="100"/>
                </a:lnTo>
                <a:lnTo>
                  <a:pt x="80" y="100"/>
                </a:lnTo>
                <a:lnTo>
                  <a:pt x="80" y="100"/>
                </a:lnTo>
                <a:lnTo>
                  <a:pt x="81" y="100"/>
                </a:lnTo>
                <a:lnTo>
                  <a:pt x="80" y="99"/>
                </a:lnTo>
                <a:lnTo>
                  <a:pt x="80" y="99"/>
                </a:lnTo>
                <a:lnTo>
                  <a:pt x="81" y="99"/>
                </a:lnTo>
                <a:lnTo>
                  <a:pt x="81" y="99"/>
                </a:lnTo>
                <a:lnTo>
                  <a:pt x="82" y="100"/>
                </a:lnTo>
                <a:lnTo>
                  <a:pt x="82" y="100"/>
                </a:lnTo>
                <a:lnTo>
                  <a:pt x="82" y="100"/>
                </a:lnTo>
                <a:lnTo>
                  <a:pt x="83" y="101"/>
                </a:lnTo>
                <a:lnTo>
                  <a:pt x="84" y="100"/>
                </a:lnTo>
                <a:lnTo>
                  <a:pt x="84" y="100"/>
                </a:lnTo>
                <a:lnTo>
                  <a:pt x="84" y="100"/>
                </a:lnTo>
                <a:lnTo>
                  <a:pt x="84" y="99"/>
                </a:lnTo>
                <a:lnTo>
                  <a:pt x="85" y="100"/>
                </a:lnTo>
                <a:lnTo>
                  <a:pt x="86" y="99"/>
                </a:lnTo>
                <a:lnTo>
                  <a:pt x="86" y="100"/>
                </a:lnTo>
                <a:lnTo>
                  <a:pt x="87" y="100"/>
                </a:lnTo>
                <a:lnTo>
                  <a:pt x="88" y="100"/>
                </a:lnTo>
                <a:lnTo>
                  <a:pt x="88" y="100"/>
                </a:lnTo>
                <a:lnTo>
                  <a:pt x="88" y="100"/>
                </a:lnTo>
                <a:lnTo>
                  <a:pt x="87" y="99"/>
                </a:lnTo>
                <a:lnTo>
                  <a:pt x="88" y="99"/>
                </a:lnTo>
                <a:lnTo>
                  <a:pt x="88" y="99"/>
                </a:lnTo>
                <a:lnTo>
                  <a:pt x="89" y="100"/>
                </a:lnTo>
                <a:lnTo>
                  <a:pt x="90" y="100"/>
                </a:lnTo>
                <a:lnTo>
                  <a:pt x="90" y="100"/>
                </a:lnTo>
                <a:lnTo>
                  <a:pt x="90" y="100"/>
                </a:lnTo>
                <a:lnTo>
                  <a:pt x="91" y="101"/>
                </a:lnTo>
                <a:lnTo>
                  <a:pt x="92" y="101"/>
                </a:lnTo>
                <a:lnTo>
                  <a:pt x="93" y="102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3" y="101"/>
                </a:lnTo>
                <a:lnTo>
                  <a:pt x="94" y="101"/>
                </a:lnTo>
                <a:lnTo>
                  <a:pt x="93" y="101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99"/>
                </a:lnTo>
                <a:lnTo>
                  <a:pt x="92" y="99"/>
                </a:lnTo>
                <a:lnTo>
                  <a:pt x="92" y="99"/>
                </a:lnTo>
                <a:lnTo>
                  <a:pt x="93" y="99"/>
                </a:lnTo>
                <a:lnTo>
                  <a:pt x="93" y="98"/>
                </a:lnTo>
                <a:lnTo>
                  <a:pt x="93" y="99"/>
                </a:lnTo>
                <a:lnTo>
                  <a:pt x="93" y="99"/>
                </a:lnTo>
                <a:lnTo>
                  <a:pt x="93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0"/>
                </a:lnTo>
                <a:lnTo>
                  <a:pt x="95" y="101"/>
                </a:lnTo>
                <a:lnTo>
                  <a:pt x="95" y="101"/>
                </a:lnTo>
                <a:lnTo>
                  <a:pt x="95" y="101"/>
                </a:lnTo>
                <a:lnTo>
                  <a:pt x="96" y="101"/>
                </a:lnTo>
                <a:lnTo>
                  <a:pt x="97" y="101"/>
                </a:lnTo>
                <a:lnTo>
                  <a:pt x="97" y="101"/>
                </a:lnTo>
                <a:lnTo>
                  <a:pt x="98" y="101"/>
                </a:lnTo>
                <a:lnTo>
                  <a:pt x="98" y="102"/>
                </a:lnTo>
                <a:lnTo>
                  <a:pt x="98" y="102"/>
                </a:lnTo>
                <a:lnTo>
                  <a:pt x="98" y="102"/>
                </a:lnTo>
                <a:lnTo>
                  <a:pt x="98" y="101"/>
                </a:lnTo>
                <a:lnTo>
                  <a:pt x="98" y="101"/>
                </a:lnTo>
                <a:lnTo>
                  <a:pt x="98" y="101"/>
                </a:lnTo>
                <a:lnTo>
                  <a:pt x="99" y="101"/>
                </a:lnTo>
                <a:lnTo>
                  <a:pt x="99" y="100"/>
                </a:lnTo>
                <a:lnTo>
                  <a:pt x="99" y="99"/>
                </a:lnTo>
                <a:lnTo>
                  <a:pt x="98" y="99"/>
                </a:lnTo>
                <a:lnTo>
                  <a:pt x="98" y="99"/>
                </a:lnTo>
                <a:lnTo>
                  <a:pt x="97" y="99"/>
                </a:lnTo>
                <a:lnTo>
                  <a:pt x="96" y="98"/>
                </a:lnTo>
                <a:lnTo>
                  <a:pt x="96" y="98"/>
                </a:lnTo>
                <a:lnTo>
                  <a:pt x="96" y="98"/>
                </a:lnTo>
                <a:lnTo>
                  <a:pt x="96" y="98"/>
                </a:lnTo>
                <a:lnTo>
                  <a:pt x="96" y="97"/>
                </a:lnTo>
                <a:lnTo>
                  <a:pt x="96" y="97"/>
                </a:lnTo>
                <a:lnTo>
                  <a:pt x="97" y="97"/>
                </a:lnTo>
                <a:lnTo>
                  <a:pt x="96" y="97"/>
                </a:lnTo>
                <a:lnTo>
                  <a:pt x="95" y="97"/>
                </a:lnTo>
                <a:lnTo>
                  <a:pt x="96" y="97"/>
                </a:lnTo>
                <a:lnTo>
                  <a:pt x="95" y="97"/>
                </a:lnTo>
                <a:lnTo>
                  <a:pt x="95" y="97"/>
                </a:lnTo>
                <a:lnTo>
                  <a:pt x="95" y="98"/>
                </a:lnTo>
                <a:lnTo>
                  <a:pt x="95" y="98"/>
                </a:lnTo>
                <a:lnTo>
                  <a:pt x="95" y="99"/>
                </a:lnTo>
                <a:lnTo>
                  <a:pt x="95" y="99"/>
                </a:lnTo>
                <a:lnTo>
                  <a:pt x="95" y="100"/>
                </a:lnTo>
                <a:lnTo>
                  <a:pt x="95" y="100"/>
                </a:lnTo>
                <a:lnTo>
                  <a:pt x="95" y="99"/>
                </a:lnTo>
                <a:lnTo>
                  <a:pt x="95" y="99"/>
                </a:lnTo>
                <a:lnTo>
                  <a:pt x="94" y="98"/>
                </a:lnTo>
                <a:lnTo>
                  <a:pt x="94" y="98"/>
                </a:lnTo>
                <a:lnTo>
                  <a:pt x="94" y="98"/>
                </a:lnTo>
                <a:lnTo>
                  <a:pt x="94" y="97"/>
                </a:lnTo>
                <a:lnTo>
                  <a:pt x="94" y="97"/>
                </a:lnTo>
                <a:lnTo>
                  <a:pt x="94" y="97"/>
                </a:lnTo>
                <a:lnTo>
                  <a:pt x="95" y="97"/>
                </a:lnTo>
                <a:lnTo>
                  <a:pt x="95" y="97"/>
                </a:lnTo>
                <a:lnTo>
                  <a:pt x="93" y="97"/>
                </a:lnTo>
                <a:lnTo>
                  <a:pt x="93" y="96"/>
                </a:lnTo>
                <a:lnTo>
                  <a:pt x="95" y="96"/>
                </a:lnTo>
                <a:lnTo>
                  <a:pt x="96" y="96"/>
                </a:lnTo>
                <a:lnTo>
                  <a:pt x="96" y="95"/>
                </a:lnTo>
                <a:lnTo>
                  <a:pt x="96" y="95"/>
                </a:lnTo>
                <a:lnTo>
                  <a:pt x="97" y="96"/>
                </a:lnTo>
                <a:lnTo>
                  <a:pt x="97" y="96"/>
                </a:lnTo>
                <a:lnTo>
                  <a:pt x="97" y="96"/>
                </a:lnTo>
                <a:lnTo>
                  <a:pt x="97" y="96"/>
                </a:lnTo>
                <a:lnTo>
                  <a:pt x="97" y="97"/>
                </a:lnTo>
                <a:lnTo>
                  <a:pt x="98" y="97"/>
                </a:lnTo>
                <a:lnTo>
                  <a:pt x="97" y="97"/>
                </a:lnTo>
                <a:lnTo>
                  <a:pt x="97" y="98"/>
                </a:lnTo>
                <a:lnTo>
                  <a:pt x="96" y="98"/>
                </a:lnTo>
                <a:lnTo>
                  <a:pt x="98" y="99"/>
                </a:lnTo>
                <a:lnTo>
                  <a:pt x="98" y="98"/>
                </a:lnTo>
                <a:lnTo>
                  <a:pt x="98" y="98"/>
                </a:lnTo>
                <a:lnTo>
                  <a:pt x="98" y="97"/>
                </a:lnTo>
                <a:lnTo>
                  <a:pt x="98" y="98"/>
                </a:lnTo>
                <a:lnTo>
                  <a:pt x="99" y="98"/>
                </a:lnTo>
                <a:lnTo>
                  <a:pt x="98" y="99"/>
                </a:lnTo>
                <a:lnTo>
                  <a:pt x="99" y="99"/>
                </a:lnTo>
                <a:lnTo>
                  <a:pt x="99" y="99"/>
                </a:lnTo>
                <a:lnTo>
                  <a:pt x="100" y="100"/>
                </a:lnTo>
                <a:lnTo>
                  <a:pt x="99" y="100"/>
                </a:lnTo>
                <a:lnTo>
                  <a:pt x="100" y="100"/>
                </a:lnTo>
                <a:lnTo>
                  <a:pt x="99" y="101"/>
                </a:lnTo>
                <a:lnTo>
                  <a:pt x="99" y="101"/>
                </a:lnTo>
                <a:lnTo>
                  <a:pt x="99" y="102"/>
                </a:lnTo>
                <a:lnTo>
                  <a:pt x="99" y="102"/>
                </a:lnTo>
                <a:lnTo>
                  <a:pt x="99" y="103"/>
                </a:lnTo>
                <a:lnTo>
                  <a:pt x="99" y="103"/>
                </a:lnTo>
                <a:lnTo>
                  <a:pt x="101" y="104"/>
                </a:lnTo>
                <a:lnTo>
                  <a:pt x="102" y="104"/>
                </a:lnTo>
                <a:lnTo>
                  <a:pt x="102" y="104"/>
                </a:lnTo>
                <a:lnTo>
                  <a:pt x="103" y="104"/>
                </a:lnTo>
                <a:lnTo>
                  <a:pt x="104" y="104"/>
                </a:lnTo>
                <a:lnTo>
                  <a:pt x="102" y="103"/>
                </a:lnTo>
                <a:lnTo>
                  <a:pt x="103" y="103"/>
                </a:lnTo>
                <a:lnTo>
                  <a:pt x="103" y="103"/>
                </a:lnTo>
                <a:lnTo>
                  <a:pt x="104" y="103"/>
                </a:lnTo>
                <a:lnTo>
                  <a:pt x="103" y="102"/>
                </a:lnTo>
                <a:lnTo>
                  <a:pt x="103" y="102"/>
                </a:lnTo>
                <a:lnTo>
                  <a:pt x="104" y="102"/>
                </a:lnTo>
                <a:lnTo>
                  <a:pt x="104" y="102"/>
                </a:lnTo>
                <a:lnTo>
                  <a:pt x="104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2"/>
                </a:lnTo>
                <a:lnTo>
                  <a:pt x="105" y="103"/>
                </a:lnTo>
                <a:lnTo>
                  <a:pt x="105" y="103"/>
                </a:lnTo>
                <a:lnTo>
                  <a:pt x="107" y="103"/>
                </a:lnTo>
                <a:lnTo>
                  <a:pt x="107" y="103"/>
                </a:lnTo>
                <a:lnTo>
                  <a:pt x="106" y="103"/>
                </a:lnTo>
                <a:lnTo>
                  <a:pt x="106" y="103"/>
                </a:lnTo>
                <a:lnTo>
                  <a:pt x="106" y="102"/>
                </a:lnTo>
                <a:lnTo>
                  <a:pt x="106" y="102"/>
                </a:lnTo>
                <a:lnTo>
                  <a:pt x="106" y="102"/>
                </a:lnTo>
                <a:lnTo>
                  <a:pt x="107" y="102"/>
                </a:lnTo>
                <a:lnTo>
                  <a:pt x="107" y="102"/>
                </a:lnTo>
                <a:lnTo>
                  <a:pt x="106" y="102"/>
                </a:lnTo>
                <a:lnTo>
                  <a:pt x="106" y="101"/>
                </a:lnTo>
                <a:lnTo>
                  <a:pt x="108" y="102"/>
                </a:lnTo>
                <a:lnTo>
                  <a:pt x="109" y="100"/>
                </a:lnTo>
                <a:lnTo>
                  <a:pt x="110" y="100"/>
                </a:lnTo>
                <a:lnTo>
                  <a:pt x="111" y="100"/>
                </a:lnTo>
                <a:lnTo>
                  <a:pt x="112" y="100"/>
                </a:lnTo>
                <a:lnTo>
                  <a:pt x="112" y="99"/>
                </a:lnTo>
                <a:lnTo>
                  <a:pt x="112" y="99"/>
                </a:lnTo>
                <a:lnTo>
                  <a:pt x="113" y="99"/>
                </a:lnTo>
                <a:lnTo>
                  <a:pt x="113" y="99"/>
                </a:lnTo>
                <a:lnTo>
                  <a:pt x="113" y="98"/>
                </a:lnTo>
                <a:lnTo>
                  <a:pt x="113" y="98"/>
                </a:lnTo>
                <a:lnTo>
                  <a:pt x="112" y="98"/>
                </a:lnTo>
                <a:lnTo>
                  <a:pt x="113" y="98"/>
                </a:lnTo>
                <a:lnTo>
                  <a:pt x="113" y="98"/>
                </a:lnTo>
                <a:lnTo>
                  <a:pt x="113" y="97"/>
                </a:lnTo>
                <a:lnTo>
                  <a:pt x="114" y="97"/>
                </a:lnTo>
                <a:lnTo>
                  <a:pt x="115" y="97"/>
                </a:lnTo>
                <a:lnTo>
                  <a:pt x="115" y="97"/>
                </a:lnTo>
                <a:lnTo>
                  <a:pt x="116" y="97"/>
                </a:lnTo>
                <a:lnTo>
                  <a:pt x="116" y="96"/>
                </a:lnTo>
                <a:lnTo>
                  <a:pt x="116" y="97"/>
                </a:lnTo>
                <a:lnTo>
                  <a:pt x="116" y="97"/>
                </a:lnTo>
                <a:lnTo>
                  <a:pt x="116" y="97"/>
                </a:lnTo>
                <a:lnTo>
                  <a:pt x="117" y="97"/>
                </a:lnTo>
                <a:lnTo>
                  <a:pt x="118" y="97"/>
                </a:lnTo>
                <a:lnTo>
                  <a:pt x="118" y="96"/>
                </a:lnTo>
                <a:lnTo>
                  <a:pt x="118" y="96"/>
                </a:lnTo>
                <a:lnTo>
                  <a:pt x="116" y="96"/>
                </a:lnTo>
                <a:lnTo>
                  <a:pt x="114" y="96"/>
                </a:lnTo>
                <a:lnTo>
                  <a:pt x="113" y="96"/>
                </a:lnTo>
                <a:lnTo>
                  <a:pt x="113" y="96"/>
                </a:lnTo>
                <a:lnTo>
                  <a:pt x="113" y="96"/>
                </a:lnTo>
                <a:lnTo>
                  <a:pt x="115" y="96"/>
                </a:lnTo>
                <a:lnTo>
                  <a:pt x="116" y="94"/>
                </a:lnTo>
                <a:lnTo>
                  <a:pt x="116" y="94"/>
                </a:lnTo>
                <a:lnTo>
                  <a:pt x="116" y="93"/>
                </a:lnTo>
                <a:lnTo>
                  <a:pt x="115" y="93"/>
                </a:lnTo>
                <a:lnTo>
                  <a:pt x="115" y="93"/>
                </a:lnTo>
                <a:lnTo>
                  <a:pt x="116" y="93"/>
                </a:lnTo>
                <a:lnTo>
                  <a:pt x="116" y="94"/>
                </a:lnTo>
                <a:lnTo>
                  <a:pt x="118" y="95"/>
                </a:lnTo>
                <a:lnTo>
                  <a:pt x="118" y="95"/>
                </a:lnTo>
                <a:lnTo>
                  <a:pt x="118" y="95"/>
                </a:lnTo>
                <a:lnTo>
                  <a:pt x="118" y="94"/>
                </a:lnTo>
                <a:lnTo>
                  <a:pt x="118" y="94"/>
                </a:lnTo>
                <a:lnTo>
                  <a:pt x="118" y="93"/>
                </a:lnTo>
                <a:lnTo>
                  <a:pt x="118" y="94"/>
                </a:lnTo>
                <a:lnTo>
                  <a:pt x="117" y="94"/>
                </a:lnTo>
                <a:lnTo>
                  <a:pt x="117" y="94"/>
                </a:lnTo>
                <a:lnTo>
                  <a:pt x="117" y="93"/>
                </a:lnTo>
                <a:lnTo>
                  <a:pt x="116" y="93"/>
                </a:lnTo>
                <a:lnTo>
                  <a:pt x="116" y="93"/>
                </a:lnTo>
                <a:lnTo>
                  <a:pt x="114" y="91"/>
                </a:lnTo>
                <a:lnTo>
                  <a:pt x="114" y="90"/>
                </a:lnTo>
                <a:lnTo>
                  <a:pt x="114" y="90"/>
                </a:lnTo>
                <a:lnTo>
                  <a:pt x="114" y="90"/>
                </a:lnTo>
                <a:lnTo>
                  <a:pt x="113" y="90"/>
                </a:lnTo>
                <a:lnTo>
                  <a:pt x="113" y="90"/>
                </a:lnTo>
                <a:lnTo>
                  <a:pt x="113" y="91"/>
                </a:lnTo>
                <a:lnTo>
                  <a:pt x="114" y="91"/>
                </a:lnTo>
                <a:lnTo>
                  <a:pt x="113" y="91"/>
                </a:lnTo>
                <a:lnTo>
                  <a:pt x="113" y="90"/>
                </a:lnTo>
                <a:lnTo>
                  <a:pt x="113" y="90"/>
                </a:lnTo>
                <a:lnTo>
                  <a:pt x="113" y="89"/>
                </a:lnTo>
                <a:lnTo>
                  <a:pt x="113" y="89"/>
                </a:lnTo>
                <a:lnTo>
                  <a:pt x="112" y="89"/>
                </a:lnTo>
                <a:lnTo>
                  <a:pt x="112" y="89"/>
                </a:lnTo>
                <a:lnTo>
                  <a:pt x="112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90"/>
                </a:lnTo>
                <a:lnTo>
                  <a:pt x="111" y="90"/>
                </a:lnTo>
                <a:lnTo>
                  <a:pt x="110" y="90"/>
                </a:lnTo>
                <a:lnTo>
                  <a:pt x="110" y="89"/>
                </a:lnTo>
                <a:lnTo>
                  <a:pt x="110" y="89"/>
                </a:lnTo>
                <a:lnTo>
                  <a:pt x="110" y="89"/>
                </a:lnTo>
                <a:lnTo>
                  <a:pt x="110" y="88"/>
                </a:lnTo>
                <a:lnTo>
                  <a:pt x="110" y="89"/>
                </a:lnTo>
                <a:lnTo>
                  <a:pt x="110" y="89"/>
                </a:lnTo>
                <a:lnTo>
                  <a:pt x="110" y="89"/>
                </a:lnTo>
                <a:lnTo>
                  <a:pt x="109" y="89"/>
                </a:lnTo>
                <a:lnTo>
                  <a:pt x="109" y="89"/>
                </a:lnTo>
                <a:lnTo>
                  <a:pt x="108" y="88"/>
                </a:lnTo>
                <a:lnTo>
                  <a:pt x="108" y="88"/>
                </a:lnTo>
                <a:lnTo>
                  <a:pt x="108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8" y="87"/>
                </a:lnTo>
                <a:lnTo>
                  <a:pt x="108" y="87"/>
                </a:lnTo>
                <a:lnTo>
                  <a:pt x="107" y="86"/>
                </a:lnTo>
                <a:lnTo>
                  <a:pt x="107" y="86"/>
                </a:lnTo>
                <a:lnTo>
                  <a:pt x="107" y="86"/>
                </a:lnTo>
                <a:lnTo>
                  <a:pt x="108" y="87"/>
                </a:lnTo>
                <a:lnTo>
                  <a:pt x="109" y="87"/>
                </a:lnTo>
                <a:lnTo>
                  <a:pt x="109" y="88"/>
                </a:lnTo>
                <a:lnTo>
                  <a:pt x="111" y="88"/>
                </a:lnTo>
                <a:lnTo>
                  <a:pt x="111" y="88"/>
                </a:lnTo>
                <a:lnTo>
                  <a:pt x="111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7" y="85"/>
                </a:lnTo>
                <a:lnTo>
                  <a:pt x="107" y="85"/>
                </a:lnTo>
                <a:lnTo>
                  <a:pt x="106" y="85"/>
                </a:lnTo>
                <a:lnTo>
                  <a:pt x="106" y="86"/>
                </a:lnTo>
                <a:lnTo>
                  <a:pt x="106" y="86"/>
                </a:lnTo>
                <a:lnTo>
                  <a:pt x="105" y="85"/>
                </a:lnTo>
                <a:lnTo>
                  <a:pt x="106" y="85"/>
                </a:lnTo>
                <a:lnTo>
                  <a:pt x="106" y="85"/>
                </a:lnTo>
                <a:lnTo>
                  <a:pt x="105" y="85"/>
                </a:lnTo>
                <a:lnTo>
                  <a:pt x="105" y="85"/>
                </a:lnTo>
                <a:lnTo>
                  <a:pt x="105" y="84"/>
                </a:lnTo>
                <a:lnTo>
                  <a:pt x="104" y="84"/>
                </a:lnTo>
                <a:lnTo>
                  <a:pt x="104" y="83"/>
                </a:lnTo>
                <a:lnTo>
                  <a:pt x="103" y="83"/>
                </a:lnTo>
                <a:lnTo>
                  <a:pt x="103" y="83"/>
                </a:lnTo>
                <a:lnTo>
                  <a:pt x="103" y="83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2"/>
                </a:lnTo>
                <a:lnTo>
                  <a:pt x="102" y="81"/>
                </a:lnTo>
                <a:lnTo>
                  <a:pt x="102" y="81"/>
                </a:lnTo>
                <a:lnTo>
                  <a:pt x="101" y="81"/>
                </a:lnTo>
                <a:lnTo>
                  <a:pt x="100" y="81"/>
                </a:lnTo>
                <a:lnTo>
                  <a:pt x="99" y="81"/>
                </a:lnTo>
                <a:lnTo>
                  <a:pt x="98" y="82"/>
                </a:lnTo>
                <a:lnTo>
                  <a:pt x="98" y="82"/>
                </a:lnTo>
                <a:lnTo>
                  <a:pt x="98" y="83"/>
                </a:lnTo>
                <a:lnTo>
                  <a:pt x="97" y="82"/>
                </a:lnTo>
                <a:lnTo>
                  <a:pt x="97" y="82"/>
                </a:lnTo>
                <a:lnTo>
                  <a:pt x="96" y="82"/>
                </a:lnTo>
                <a:lnTo>
                  <a:pt x="96" y="81"/>
                </a:lnTo>
                <a:lnTo>
                  <a:pt x="97" y="81"/>
                </a:lnTo>
                <a:lnTo>
                  <a:pt x="96" y="80"/>
                </a:lnTo>
                <a:lnTo>
                  <a:pt x="95" y="80"/>
                </a:lnTo>
                <a:lnTo>
                  <a:pt x="94" y="80"/>
                </a:lnTo>
                <a:lnTo>
                  <a:pt x="93" y="80"/>
                </a:lnTo>
                <a:lnTo>
                  <a:pt x="93" y="80"/>
                </a:lnTo>
                <a:lnTo>
                  <a:pt x="93" y="80"/>
                </a:lnTo>
                <a:lnTo>
                  <a:pt x="92" y="81"/>
                </a:lnTo>
                <a:lnTo>
                  <a:pt x="92" y="80"/>
                </a:lnTo>
                <a:lnTo>
                  <a:pt x="93" y="80"/>
                </a:lnTo>
                <a:lnTo>
                  <a:pt x="93" y="80"/>
                </a:lnTo>
                <a:lnTo>
                  <a:pt x="93" y="80"/>
                </a:lnTo>
                <a:lnTo>
                  <a:pt x="92" y="80"/>
                </a:lnTo>
                <a:lnTo>
                  <a:pt x="92" y="79"/>
                </a:lnTo>
                <a:lnTo>
                  <a:pt x="91" y="79"/>
                </a:lnTo>
                <a:lnTo>
                  <a:pt x="91" y="79"/>
                </a:lnTo>
                <a:lnTo>
                  <a:pt x="90" y="79"/>
                </a:lnTo>
                <a:lnTo>
                  <a:pt x="90" y="79"/>
                </a:lnTo>
                <a:lnTo>
                  <a:pt x="90" y="79"/>
                </a:lnTo>
                <a:lnTo>
                  <a:pt x="92" y="78"/>
                </a:lnTo>
                <a:lnTo>
                  <a:pt x="92" y="78"/>
                </a:lnTo>
                <a:lnTo>
                  <a:pt x="92" y="78"/>
                </a:lnTo>
                <a:lnTo>
                  <a:pt x="91" y="78"/>
                </a:lnTo>
                <a:lnTo>
                  <a:pt x="92" y="77"/>
                </a:lnTo>
                <a:lnTo>
                  <a:pt x="91" y="77"/>
                </a:lnTo>
                <a:lnTo>
                  <a:pt x="91" y="77"/>
                </a:lnTo>
                <a:lnTo>
                  <a:pt x="91" y="77"/>
                </a:lnTo>
                <a:lnTo>
                  <a:pt x="91" y="76"/>
                </a:lnTo>
                <a:lnTo>
                  <a:pt x="91" y="75"/>
                </a:lnTo>
                <a:lnTo>
                  <a:pt x="90" y="75"/>
                </a:lnTo>
                <a:lnTo>
                  <a:pt x="90" y="75"/>
                </a:lnTo>
                <a:lnTo>
                  <a:pt x="90" y="75"/>
                </a:lnTo>
                <a:lnTo>
                  <a:pt x="90" y="75"/>
                </a:lnTo>
                <a:lnTo>
                  <a:pt x="90" y="74"/>
                </a:lnTo>
                <a:lnTo>
                  <a:pt x="90" y="74"/>
                </a:lnTo>
                <a:lnTo>
                  <a:pt x="91" y="73"/>
                </a:lnTo>
                <a:lnTo>
                  <a:pt x="91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3"/>
                </a:lnTo>
                <a:lnTo>
                  <a:pt x="90" y="72"/>
                </a:lnTo>
                <a:lnTo>
                  <a:pt x="90" y="72"/>
                </a:lnTo>
                <a:lnTo>
                  <a:pt x="90" y="72"/>
                </a:lnTo>
                <a:lnTo>
                  <a:pt x="89" y="72"/>
                </a:lnTo>
                <a:lnTo>
                  <a:pt x="90" y="71"/>
                </a:lnTo>
                <a:lnTo>
                  <a:pt x="90" y="71"/>
                </a:lnTo>
                <a:lnTo>
                  <a:pt x="90" y="71"/>
                </a:lnTo>
                <a:lnTo>
                  <a:pt x="90" y="70"/>
                </a:lnTo>
                <a:lnTo>
                  <a:pt x="90" y="70"/>
                </a:lnTo>
                <a:lnTo>
                  <a:pt x="90" y="70"/>
                </a:lnTo>
                <a:lnTo>
                  <a:pt x="90" y="69"/>
                </a:lnTo>
                <a:lnTo>
                  <a:pt x="90" y="69"/>
                </a:lnTo>
                <a:lnTo>
                  <a:pt x="90" y="69"/>
                </a:lnTo>
                <a:lnTo>
                  <a:pt x="90" y="69"/>
                </a:lnTo>
                <a:lnTo>
                  <a:pt x="90" y="68"/>
                </a:lnTo>
                <a:lnTo>
                  <a:pt x="89" y="68"/>
                </a:lnTo>
                <a:lnTo>
                  <a:pt x="89" y="67"/>
                </a:lnTo>
                <a:lnTo>
                  <a:pt x="90" y="68"/>
                </a:lnTo>
                <a:lnTo>
                  <a:pt x="91" y="68"/>
                </a:lnTo>
                <a:lnTo>
                  <a:pt x="90" y="68"/>
                </a:lnTo>
                <a:lnTo>
                  <a:pt x="90" y="67"/>
                </a:lnTo>
                <a:lnTo>
                  <a:pt x="91" y="68"/>
                </a:lnTo>
                <a:lnTo>
                  <a:pt x="91" y="68"/>
                </a:lnTo>
                <a:lnTo>
                  <a:pt x="91" y="68"/>
                </a:lnTo>
                <a:lnTo>
                  <a:pt x="91" y="67"/>
                </a:lnTo>
                <a:lnTo>
                  <a:pt x="90" y="67"/>
                </a:lnTo>
                <a:lnTo>
                  <a:pt x="90" y="67"/>
                </a:lnTo>
                <a:lnTo>
                  <a:pt x="89" y="67"/>
                </a:lnTo>
                <a:lnTo>
                  <a:pt x="89" y="66"/>
                </a:lnTo>
                <a:lnTo>
                  <a:pt x="89" y="66"/>
                </a:lnTo>
                <a:lnTo>
                  <a:pt x="89" y="65"/>
                </a:lnTo>
                <a:lnTo>
                  <a:pt x="90" y="65"/>
                </a:lnTo>
                <a:lnTo>
                  <a:pt x="90" y="66"/>
                </a:lnTo>
                <a:lnTo>
                  <a:pt x="90" y="66"/>
                </a:lnTo>
                <a:lnTo>
                  <a:pt x="90" y="66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5"/>
                </a:lnTo>
                <a:lnTo>
                  <a:pt x="90" y="64"/>
                </a:lnTo>
                <a:lnTo>
                  <a:pt x="89" y="64"/>
                </a:lnTo>
                <a:lnTo>
                  <a:pt x="90" y="64"/>
                </a:lnTo>
                <a:lnTo>
                  <a:pt x="90" y="64"/>
                </a:lnTo>
                <a:lnTo>
                  <a:pt x="89" y="64"/>
                </a:lnTo>
                <a:lnTo>
                  <a:pt x="88" y="63"/>
                </a:lnTo>
                <a:lnTo>
                  <a:pt x="90" y="63"/>
                </a:lnTo>
                <a:lnTo>
                  <a:pt x="88" y="63"/>
                </a:lnTo>
                <a:lnTo>
                  <a:pt x="89" y="63"/>
                </a:lnTo>
                <a:lnTo>
                  <a:pt x="89" y="63"/>
                </a:lnTo>
                <a:lnTo>
                  <a:pt x="89" y="62"/>
                </a:lnTo>
                <a:lnTo>
                  <a:pt x="89" y="62"/>
                </a:lnTo>
                <a:lnTo>
                  <a:pt x="89" y="62"/>
                </a:lnTo>
                <a:lnTo>
                  <a:pt x="90" y="62"/>
                </a:lnTo>
                <a:lnTo>
                  <a:pt x="90" y="62"/>
                </a:lnTo>
                <a:lnTo>
                  <a:pt x="91" y="62"/>
                </a:lnTo>
                <a:lnTo>
                  <a:pt x="91" y="62"/>
                </a:lnTo>
                <a:lnTo>
                  <a:pt x="89" y="62"/>
                </a:lnTo>
                <a:lnTo>
                  <a:pt x="89" y="62"/>
                </a:lnTo>
                <a:lnTo>
                  <a:pt x="89" y="62"/>
                </a:lnTo>
                <a:lnTo>
                  <a:pt x="90" y="62"/>
                </a:lnTo>
                <a:lnTo>
                  <a:pt x="90" y="62"/>
                </a:lnTo>
                <a:lnTo>
                  <a:pt x="90" y="62"/>
                </a:lnTo>
                <a:lnTo>
                  <a:pt x="90" y="62"/>
                </a:lnTo>
                <a:lnTo>
                  <a:pt x="91" y="61"/>
                </a:lnTo>
                <a:lnTo>
                  <a:pt x="91" y="61"/>
                </a:lnTo>
                <a:lnTo>
                  <a:pt x="91" y="61"/>
                </a:lnTo>
                <a:lnTo>
                  <a:pt x="91" y="61"/>
                </a:lnTo>
                <a:lnTo>
                  <a:pt x="90" y="61"/>
                </a:lnTo>
                <a:lnTo>
                  <a:pt x="90" y="61"/>
                </a:lnTo>
                <a:lnTo>
                  <a:pt x="89" y="60"/>
                </a:lnTo>
                <a:lnTo>
                  <a:pt x="89" y="60"/>
                </a:lnTo>
                <a:lnTo>
                  <a:pt x="90" y="60"/>
                </a:lnTo>
                <a:lnTo>
                  <a:pt x="91" y="60"/>
                </a:lnTo>
                <a:lnTo>
                  <a:pt x="92" y="61"/>
                </a:lnTo>
                <a:lnTo>
                  <a:pt x="92" y="61"/>
                </a:lnTo>
                <a:lnTo>
                  <a:pt x="92" y="61"/>
                </a:lnTo>
                <a:lnTo>
                  <a:pt x="93" y="61"/>
                </a:lnTo>
                <a:lnTo>
                  <a:pt x="93" y="61"/>
                </a:lnTo>
                <a:lnTo>
                  <a:pt x="92" y="61"/>
                </a:lnTo>
                <a:lnTo>
                  <a:pt x="92" y="60"/>
                </a:lnTo>
                <a:lnTo>
                  <a:pt x="92" y="60"/>
                </a:lnTo>
                <a:lnTo>
                  <a:pt x="93" y="61"/>
                </a:lnTo>
                <a:lnTo>
                  <a:pt x="93" y="61"/>
                </a:lnTo>
                <a:lnTo>
                  <a:pt x="94" y="62"/>
                </a:lnTo>
                <a:lnTo>
                  <a:pt x="94" y="62"/>
                </a:lnTo>
                <a:lnTo>
                  <a:pt x="95" y="62"/>
                </a:lnTo>
                <a:lnTo>
                  <a:pt x="95" y="61"/>
                </a:lnTo>
                <a:lnTo>
                  <a:pt x="94" y="60"/>
                </a:lnTo>
                <a:lnTo>
                  <a:pt x="93" y="60"/>
                </a:lnTo>
                <a:lnTo>
                  <a:pt x="93" y="60"/>
                </a:lnTo>
                <a:lnTo>
                  <a:pt x="93" y="60"/>
                </a:lnTo>
                <a:lnTo>
                  <a:pt x="93" y="59"/>
                </a:lnTo>
                <a:lnTo>
                  <a:pt x="93" y="59"/>
                </a:lnTo>
                <a:lnTo>
                  <a:pt x="93" y="58"/>
                </a:lnTo>
                <a:lnTo>
                  <a:pt x="93" y="58"/>
                </a:lnTo>
                <a:lnTo>
                  <a:pt x="92" y="58"/>
                </a:lnTo>
                <a:lnTo>
                  <a:pt x="93" y="58"/>
                </a:lnTo>
                <a:lnTo>
                  <a:pt x="92" y="58"/>
                </a:lnTo>
                <a:lnTo>
                  <a:pt x="93" y="57"/>
                </a:lnTo>
                <a:lnTo>
                  <a:pt x="93" y="57"/>
                </a:lnTo>
                <a:lnTo>
                  <a:pt x="92" y="57"/>
                </a:lnTo>
                <a:lnTo>
                  <a:pt x="92" y="56"/>
                </a:lnTo>
                <a:lnTo>
                  <a:pt x="93" y="56"/>
                </a:lnTo>
                <a:lnTo>
                  <a:pt x="93" y="56"/>
                </a:lnTo>
                <a:lnTo>
                  <a:pt x="93" y="55"/>
                </a:lnTo>
                <a:lnTo>
                  <a:pt x="94" y="55"/>
                </a:lnTo>
                <a:lnTo>
                  <a:pt x="94" y="55"/>
                </a:lnTo>
                <a:lnTo>
                  <a:pt x="94" y="55"/>
                </a:lnTo>
                <a:lnTo>
                  <a:pt x="94" y="55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4"/>
                </a:lnTo>
                <a:lnTo>
                  <a:pt x="94" y="53"/>
                </a:lnTo>
                <a:lnTo>
                  <a:pt x="94" y="52"/>
                </a:lnTo>
                <a:lnTo>
                  <a:pt x="95" y="52"/>
                </a:lnTo>
                <a:lnTo>
                  <a:pt x="95" y="52"/>
                </a:lnTo>
                <a:lnTo>
                  <a:pt x="95" y="51"/>
                </a:lnTo>
                <a:lnTo>
                  <a:pt x="95" y="51"/>
                </a:lnTo>
                <a:lnTo>
                  <a:pt x="95" y="51"/>
                </a:lnTo>
                <a:lnTo>
                  <a:pt x="96" y="51"/>
                </a:lnTo>
                <a:lnTo>
                  <a:pt x="96" y="51"/>
                </a:lnTo>
                <a:lnTo>
                  <a:pt x="95" y="51"/>
                </a:lnTo>
                <a:lnTo>
                  <a:pt x="95" y="51"/>
                </a:lnTo>
                <a:lnTo>
                  <a:pt x="96" y="51"/>
                </a:lnTo>
                <a:lnTo>
                  <a:pt x="96" y="51"/>
                </a:lnTo>
                <a:lnTo>
                  <a:pt x="97" y="51"/>
                </a:lnTo>
                <a:lnTo>
                  <a:pt x="96" y="50"/>
                </a:lnTo>
                <a:lnTo>
                  <a:pt x="95" y="51"/>
                </a:lnTo>
                <a:lnTo>
                  <a:pt x="95" y="50"/>
                </a:lnTo>
                <a:lnTo>
                  <a:pt x="94" y="50"/>
                </a:lnTo>
                <a:lnTo>
                  <a:pt x="94" y="50"/>
                </a:lnTo>
                <a:lnTo>
                  <a:pt x="94" y="50"/>
                </a:lnTo>
                <a:lnTo>
                  <a:pt x="94" y="50"/>
                </a:lnTo>
                <a:lnTo>
                  <a:pt x="94" y="49"/>
                </a:lnTo>
                <a:lnTo>
                  <a:pt x="94" y="49"/>
                </a:lnTo>
                <a:lnTo>
                  <a:pt x="94" y="49"/>
                </a:lnTo>
                <a:lnTo>
                  <a:pt x="93" y="49"/>
                </a:lnTo>
                <a:lnTo>
                  <a:pt x="93" y="49"/>
                </a:lnTo>
                <a:lnTo>
                  <a:pt x="93" y="49"/>
                </a:lnTo>
                <a:lnTo>
                  <a:pt x="93" y="48"/>
                </a:lnTo>
                <a:lnTo>
                  <a:pt x="92" y="48"/>
                </a:lnTo>
                <a:lnTo>
                  <a:pt x="93" y="48"/>
                </a:lnTo>
                <a:lnTo>
                  <a:pt x="93" y="47"/>
                </a:lnTo>
                <a:lnTo>
                  <a:pt x="93" y="47"/>
                </a:lnTo>
                <a:lnTo>
                  <a:pt x="92" y="46"/>
                </a:lnTo>
                <a:lnTo>
                  <a:pt x="92" y="46"/>
                </a:lnTo>
                <a:lnTo>
                  <a:pt x="92" y="46"/>
                </a:lnTo>
                <a:lnTo>
                  <a:pt x="92" y="46"/>
                </a:lnTo>
                <a:lnTo>
                  <a:pt x="93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5" y="46"/>
                </a:lnTo>
                <a:lnTo>
                  <a:pt x="95" y="47"/>
                </a:lnTo>
                <a:lnTo>
                  <a:pt x="96" y="47"/>
                </a:lnTo>
                <a:lnTo>
                  <a:pt x="97" y="47"/>
                </a:lnTo>
                <a:lnTo>
                  <a:pt x="98" y="47"/>
                </a:lnTo>
                <a:lnTo>
                  <a:pt x="97" y="47"/>
                </a:lnTo>
                <a:lnTo>
                  <a:pt x="97" y="46"/>
                </a:lnTo>
                <a:lnTo>
                  <a:pt x="97" y="46"/>
                </a:lnTo>
                <a:lnTo>
                  <a:pt x="98" y="46"/>
                </a:lnTo>
                <a:lnTo>
                  <a:pt x="99" y="46"/>
                </a:lnTo>
                <a:lnTo>
                  <a:pt x="99" y="46"/>
                </a:lnTo>
                <a:lnTo>
                  <a:pt x="99" y="46"/>
                </a:lnTo>
                <a:lnTo>
                  <a:pt x="100" y="46"/>
                </a:lnTo>
                <a:lnTo>
                  <a:pt x="100" y="46"/>
                </a:lnTo>
                <a:lnTo>
                  <a:pt x="100" y="45"/>
                </a:lnTo>
                <a:lnTo>
                  <a:pt x="101" y="45"/>
                </a:lnTo>
                <a:lnTo>
                  <a:pt x="101" y="44"/>
                </a:lnTo>
                <a:lnTo>
                  <a:pt x="102" y="44"/>
                </a:lnTo>
                <a:lnTo>
                  <a:pt x="101" y="45"/>
                </a:lnTo>
                <a:lnTo>
                  <a:pt x="102" y="45"/>
                </a:lnTo>
                <a:lnTo>
                  <a:pt x="102" y="44"/>
                </a:lnTo>
                <a:lnTo>
                  <a:pt x="103" y="44"/>
                </a:lnTo>
                <a:lnTo>
                  <a:pt x="103" y="44"/>
                </a:lnTo>
                <a:lnTo>
                  <a:pt x="103" y="43"/>
                </a:lnTo>
                <a:lnTo>
                  <a:pt x="102" y="43"/>
                </a:lnTo>
                <a:lnTo>
                  <a:pt x="101" y="43"/>
                </a:lnTo>
                <a:lnTo>
                  <a:pt x="100" y="43"/>
                </a:lnTo>
                <a:lnTo>
                  <a:pt x="100" y="43"/>
                </a:lnTo>
                <a:lnTo>
                  <a:pt x="101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3"/>
                </a:lnTo>
                <a:lnTo>
                  <a:pt x="102" y="42"/>
                </a:lnTo>
                <a:lnTo>
                  <a:pt x="102" y="42"/>
                </a:lnTo>
                <a:lnTo>
                  <a:pt x="102" y="41"/>
                </a:lnTo>
                <a:lnTo>
                  <a:pt x="102" y="41"/>
                </a:lnTo>
                <a:lnTo>
                  <a:pt x="102" y="41"/>
                </a:lnTo>
                <a:lnTo>
                  <a:pt x="100" y="40"/>
                </a:lnTo>
                <a:lnTo>
                  <a:pt x="101" y="40"/>
                </a:lnTo>
                <a:lnTo>
                  <a:pt x="101" y="39"/>
                </a:lnTo>
                <a:lnTo>
                  <a:pt x="100" y="39"/>
                </a:lnTo>
                <a:lnTo>
                  <a:pt x="100" y="39"/>
                </a:lnTo>
                <a:lnTo>
                  <a:pt x="100" y="39"/>
                </a:lnTo>
                <a:lnTo>
                  <a:pt x="100" y="38"/>
                </a:lnTo>
                <a:lnTo>
                  <a:pt x="98" y="37"/>
                </a:lnTo>
                <a:lnTo>
                  <a:pt x="98" y="37"/>
                </a:lnTo>
                <a:lnTo>
                  <a:pt x="99" y="37"/>
                </a:lnTo>
                <a:lnTo>
                  <a:pt x="99" y="37"/>
                </a:lnTo>
                <a:lnTo>
                  <a:pt x="99" y="37"/>
                </a:lnTo>
                <a:lnTo>
                  <a:pt x="100" y="37"/>
                </a:lnTo>
                <a:lnTo>
                  <a:pt x="99" y="37"/>
                </a:lnTo>
                <a:lnTo>
                  <a:pt x="100" y="37"/>
                </a:lnTo>
                <a:lnTo>
                  <a:pt x="100" y="38"/>
                </a:lnTo>
                <a:lnTo>
                  <a:pt x="100" y="38"/>
                </a:lnTo>
                <a:lnTo>
                  <a:pt x="101" y="38"/>
                </a:lnTo>
                <a:lnTo>
                  <a:pt x="101" y="38"/>
                </a:lnTo>
                <a:lnTo>
                  <a:pt x="101" y="39"/>
                </a:lnTo>
                <a:lnTo>
                  <a:pt x="101" y="40"/>
                </a:lnTo>
                <a:lnTo>
                  <a:pt x="101" y="40"/>
                </a:lnTo>
                <a:lnTo>
                  <a:pt x="102" y="40"/>
                </a:lnTo>
                <a:lnTo>
                  <a:pt x="102" y="40"/>
                </a:lnTo>
                <a:lnTo>
                  <a:pt x="102" y="40"/>
                </a:lnTo>
                <a:lnTo>
                  <a:pt x="102" y="40"/>
                </a:lnTo>
                <a:lnTo>
                  <a:pt x="103" y="39"/>
                </a:lnTo>
                <a:lnTo>
                  <a:pt x="103" y="40"/>
                </a:lnTo>
                <a:lnTo>
                  <a:pt x="104" y="40"/>
                </a:lnTo>
                <a:lnTo>
                  <a:pt x="104" y="40"/>
                </a:lnTo>
                <a:lnTo>
                  <a:pt x="104" y="40"/>
                </a:lnTo>
                <a:lnTo>
                  <a:pt x="102" y="40"/>
                </a:lnTo>
                <a:lnTo>
                  <a:pt x="102" y="41"/>
                </a:lnTo>
                <a:lnTo>
                  <a:pt x="103" y="41"/>
                </a:lnTo>
                <a:lnTo>
                  <a:pt x="103" y="41"/>
                </a:lnTo>
                <a:lnTo>
                  <a:pt x="103" y="41"/>
                </a:lnTo>
                <a:lnTo>
                  <a:pt x="104" y="41"/>
                </a:lnTo>
                <a:lnTo>
                  <a:pt x="104" y="41"/>
                </a:lnTo>
                <a:lnTo>
                  <a:pt x="105" y="40"/>
                </a:lnTo>
                <a:lnTo>
                  <a:pt x="105" y="40"/>
                </a:lnTo>
                <a:lnTo>
                  <a:pt x="105" y="41"/>
                </a:lnTo>
                <a:lnTo>
                  <a:pt x="105" y="41"/>
                </a:lnTo>
                <a:lnTo>
                  <a:pt x="106" y="40"/>
                </a:lnTo>
                <a:lnTo>
                  <a:pt x="106" y="40"/>
                </a:lnTo>
                <a:lnTo>
                  <a:pt x="106" y="40"/>
                </a:lnTo>
                <a:lnTo>
                  <a:pt x="106" y="40"/>
                </a:lnTo>
                <a:lnTo>
                  <a:pt x="105" y="40"/>
                </a:lnTo>
                <a:lnTo>
                  <a:pt x="106" y="39"/>
                </a:lnTo>
                <a:lnTo>
                  <a:pt x="105" y="39"/>
                </a:lnTo>
                <a:lnTo>
                  <a:pt x="106" y="39"/>
                </a:lnTo>
                <a:lnTo>
                  <a:pt x="106" y="39"/>
                </a:lnTo>
                <a:lnTo>
                  <a:pt x="106" y="39"/>
                </a:lnTo>
                <a:lnTo>
                  <a:pt x="106" y="39"/>
                </a:lnTo>
                <a:lnTo>
                  <a:pt x="107" y="39"/>
                </a:lnTo>
                <a:lnTo>
                  <a:pt x="107" y="39"/>
                </a:lnTo>
                <a:lnTo>
                  <a:pt x="108" y="40"/>
                </a:lnTo>
                <a:lnTo>
                  <a:pt x="108" y="39"/>
                </a:lnTo>
                <a:lnTo>
                  <a:pt x="109" y="39"/>
                </a:lnTo>
                <a:lnTo>
                  <a:pt x="109" y="39"/>
                </a:lnTo>
                <a:lnTo>
                  <a:pt x="108" y="39"/>
                </a:lnTo>
                <a:lnTo>
                  <a:pt x="108" y="38"/>
                </a:lnTo>
                <a:lnTo>
                  <a:pt x="109" y="39"/>
                </a:lnTo>
                <a:lnTo>
                  <a:pt x="110" y="38"/>
                </a:lnTo>
                <a:lnTo>
                  <a:pt x="110" y="38"/>
                </a:lnTo>
                <a:lnTo>
                  <a:pt x="109" y="38"/>
                </a:lnTo>
                <a:lnTo>
                  <a:pt x="108" y="38"/>
                </a:lnTo>
                <a:lnTo>
                  <a:pt x="108" y="38"/>
                </a:lnTo>
                <a:lnTo>
                  <a:pt x="108" y="37"/>
                </a:lnTo>
                <a:lnTo>
                  <a:pt x="109" y="37"/>
                </a:lnTo>
                <a:lnTo>
                  <a:pt x="109" y="38"/>
                </a:lnTo>
                <a:lnTo>
                  <a:pt x="110" y="38"/>
                </a:lnTo>
                <a:lnTo>
                  <a:pt x="110" y="38"/>
                </a:lnTo>
                <a:lnTo>
                  <a:pt x="110" y="37"/>
                </a:lnTo>
                <a:lnTo>
                  <a:pt x="111" y="38"/>
                </a:lnTo>
                <a:lnTo>
                  <a:pt x="111" y="38"/>
                </a:lnTo>
                <a:lnTo>
                  <a:pt x="111" y="37"/>
                </a:lnTo>
                <a:lnTo>
                  <a:pt x="110" y="37"/>
                </a:lnTo>
                <a:lnTo>
                  <a:pt x="108" y="37"/>
                </a:lnTo>
                <a:lnTo>
                  <a:pt x="107" y="37"/>
                </a:lnTo>
                <a:lnTo>
                  <a:pt x="106" y="37"/>
                </a:lnTo>
                <a:lnTo>
                  <a:pt x="106" y="37"/>
                </a:lnTo>
                <a:lnTo>
                  <a:pt x="107" y="37"/>
                </a:lnTo>
                <a:lnTo>
                  <a:pt x="107" y="37"/>
                </a:lnTo>
                <a:lnTo>
                  <a:pt x="107" y="36"/>
                </a:lnTo>
                <a:lnTo>
                  <a:pt x="108" y="37"/>
                </a:lnTo>
                <a:lnTo>
                  <a:pt x="109" y="37"/>
                </a:lnTo>
                <a:lnTo>
                  <a:pt x="108" y="36"/>
                </a:lnTo>
                <a:lnTo>
                  <a:pt x="108" y="36"/>
                </a:lnTo>
                <a:lnTo>
                  <a:pt x="108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09" y="36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0" y="35"/>
                </a:lnTo>
                <a:lnTo>
                  <a:pt x="111" y="34"/>
                </a:lnTo>
                <a:lnTo>
                  <a:pt x="112" y="35"/>
                </a:lnTo>
                <a:lnTo>
                  <a:pt x="112" y="35"/>
                </a:lnTo>
                <a:lnTo>
                  <a:pt x="112" y="34"/>
                </a:lnTo>
                <a:lnTo>
                  <a:pt x="112" y="34"/>
                </a:lnTo>
                <a:lnTo>
                  <a:pt x="112" y="34"/>
                </a:lnTo>
                <a:lnTo>
                  <a:pt x="111" y="34"/>
                </a:lnTo>
                <a:lnTo>
                  <a:pt x="111" y="34"/>
                </a:lnTo>
                <a:lnTo>
                  <a:pt x="113" y="34"/>
                </a:lnTo>
                <a:lnTo>
                  <a:pt x="113" y="34"/>
                </a:lnTo>
                <a:lnTo>
                  <a:pt x="113" y="33"/>
                </a:lnTo>
                <a:lnTo>
                  <a:pt x="113" y="33"/>
                </a:lnTo>
                <a:lnTo>
                  <a:pt x="113" y="33"/>
                </a:lnTo>
                <a:lnTo>
                  <a:pt x="113" y="32"/>
                </a:lnTo>
                <a:lnTo>
                  <a:pt x="114" y="33"/>
                </a:lnTo>
                <a:lnTo>
                  <a:pt x="114" y="33"/>
                </a:lnTo>
                <a:lnTo>
                  <a:pt x="113" y="33"/>
                </a:lnTo>
                <a:lnTo>
                  <a:pt x="113" y="33"/>
                </a:lnTo>
                <a:lnTo>
                  <a:pt x="113" y="33"/>
                </a:lnTo>
                <a:lnTo>
                  <a:pt x="114" y="34"/>
                </a:lnTo>
                <a:lnTo>
                  <a:pt x="114" y="33"/>
                </a:lnTo>
                <a:lnTo>
                  <a:pt x="114" y="33"/>
                </a:lnTo>
                <a:lnTo>
                  <a:pt x="115" y="33"/>
                </a:lnTo>
                <a:lnTo>
                  <a:pt x="116" y="33"/>
                </a:lnTo>
                <a:lnTo>
                  <a:pt x="116" y="33"/>
                </a:lnTo>
                <a:lnTo>
                  <a:pt x="113" y="32"/>
                </a:lnTo>
                <a:lnTo>
                  <a:pt x="113" y="32"/>
                </a:lnTo>
                <a:lnTo>
                  <a:pt x="113" y="32"/>
                </a:lnTo>
                <a:lnTo>
                  <a:pt x="114" y="32"/>
                </a:lnTo>
                <a:lnTo>
                  <a:pt x="115" y="32"/>
                </a:lnTo>
                <a:lnTo>
                  <a:pt x="115" y="32"/>
                </a:lnTo>
                <a:lnTo>
                  <a:pt x="116" y="32"/>
                </a:lnTo>
                <a:lnTo>
                  <a:pt x="116" y="32"/>
                </a:lnTo>
                <a:lnTo>
                  <a:pt x="116" y="32"/>
                </a:lnTo>
                <a:lnTo>
                  <a:pt x="117" y="33"/>
                </a:lnTo>
                <a:lnTo>
                  <a:pt x="117" y="33"/>
                </a:lnTo>
                <a:lnTo>
                  <a:pt x="117" y="33"/>
                </a:lnTo>
                <a:lnTo>
                  <a:pt x="118" y="33"/>
                </a:lnTo>
                <a:lnTo>
                  <a:pt x="118" y="33"/>
                </a:lnTo>
                <a:lnTo>
                  <a:pt x="118" y="33"/>
                </a:lnTo>
                <a:lnTo>
                  <a:pt x="119" y="33"/>
                </a:lnTo>
                <a:lnTo>
                  <a:pt x="118" y="33"/>
                </a:lnTo>
                <a:lnTo>
                  <a:pt x="118" y="32"/>
                </a:lnTo>
                <a:lnTo>
                  <a:pt x="118" y="32"/>
                </a:lnTo>
                <a:lnTo>
                  <a:pt x="118" y="32"/>
                </a:lnTo>
                <a:lnTo>
                  <a:pt x="118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2"/>
                </a:lnTo>
                <a:lnTo>
                  <a:pt x="119" y="31"/>
                </a:lnTo>
                <a:lnTo>
                  <a:pt x="119" y="31"/>
                </a:lnTo>
                <a:lnTo>
                  <a:pt x="119" y="31"/>
                </a:lnTo>
                <a:lnTo>
                  <a:pt x="120" y="31"/>
                </a:lnTo>
                <a:lnTo>
                  <a:pt x="120" y="31"/>
                </a:lnTo>
                <a:lnTo>
                  <a:pt x="121" y="31"/>
                </a:lnTo>
                <a:lnTo>
                  <a:pt x="121" y="31"/>
                </a:lnTo>
                <a:lnTo>
                  <a:pt x="121" y="31"/>
                </a:lnTo>
                <a:lnTo>
                  <a:pt x="121" y="30"/>
                </a:lnTo>
                <a:lnTo>
                  <a:pt x="121" y="29"/>
                </a:lnTo>
                <a:lnTo>
                  <a:pt x="121" y="28"/>
                </a:lnTo>
                <a:lnTo>
                  <a:pt x="121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9"/>
                </a:lnTo>
                <a:lnTo>
                  <a:pt x="122" y="29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2" y="28"/>
                </a:lnTo>
                <a:lnTo>
                  <a:pt x="123" y="28"/>
                </a:lnTo>
                <a:lnTo>
                  <a:pt x="124" y="28"/>
                </a:lnTo>
                <a:lnTo>
                  <a:pt x="124" y="29"/>
                </a:lnTo>
                <a:lnTo>
                  <a:pt x="125" y="29"/>
                </a:lnTo>
                <a:lnTo>
                  <a:pt x="125" y="29"/>
                </a:lnTo>
                <a:lnTo>
                  <a:pt x="124" y="28"/>
                </a:lnTo>
                <a:lnTo>
                  <a:pt x="124" y="28"/>
                </a:lnTo>
                <a:lnTo>
                  <a:pt x="124" y="28"/>
                </a:lnTo>
                <a:lnTo>
                  <a:pt x="124" y="28"/>
                </a:lnTo>
                <a:lnTo>
                  <a:pt x="125" y="28"/>
                </a:lnTo>
                <a:lnTo>
                  <a:pt x="124" y="28"/>
                </a:lnTo>
                <a:lnTo>
                  <a:pt x="124" y="27"/>
                </a:lnTo>
                <a:lnTo>
                  <a:pt x="124" y="27"/>
                </a:lnTo>
                <a:lnTo>
                  <a:pt x="124" y="27"/>
                </a:lnTo>
                <a:lnTo>
                  <a:pt x="123" y="27"/>
                </a:lnTo>
                <a:lnTo>
                  <a:pt x="123" y="27"/>
                </a:lnTo>
                <a:lnTo>
                  <a:pt x="124" y="26"/>
                </a:lnTo>
                <a:lnTo>
                  <a:pt x="124" y="26"/>
                </a:lnTo>
                <a:lnTo>
                  <a:pt x="125" y="27"/>
                </a:lnTo>
                <a:lnTo>
                  <a:pt x="125" y="27"/>
                </a:lnTo>
                <a:lnTo>
                  <a:pt x="126" y="27"/>
                </a:lnTo>
                <a:lnTo>
                  <a:pt x="126" y="27"/>
                </a:lnTo>
                <a:lnTo>
                  <a:pt x="126" y="28"/>
                </a:lnTo>
                <a:lnTo>
                  <a:pt x="126" y="28"/>
                </a:lnTo>
                <a:lnTo>
                  <a:pt x="126" y="28"/>
                </a:lnTo>
                <a:lnTo>
                  <a:pt x="126" y="28"/>
                </a:lnTo>
                <a:lnTo>
                  <a:pt x="127" y="29"/>
                </a:lnTo>
                <a:lnTo>
                  <a:pt x="127" y="29"/>
                </a:lnTo>
                <a:lnTo>
                  <a:pt x="128" y="28"/>
                </a:lnTo>
                <a:lnTo>
                  <a:pt x="128" y="28"/>
                </a:lnTo>
                <a:lnTo>
                  <a:pt x="129" y="28"/>
                </a:lnTo>
                <a:lnTo>
                  <a:pt x="128" y="28"/>
                </a:lnTo>
                <a:lnTo>
                  <a:pt x="128" y="27"/>
                </a:lnTo>
                <a:lnTo>
                  <a:pt x="129" y="27"/>
                </a:lnTo>
                <a:lnTo>
                  <a:pt x="129" y="27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0" y="26"/>
                </a:lnTo>
                <a:lnTo>
                  <a:pt x="131" y="26"/>
                </a:lnTo>
                <a:lnTo>
                  <a:pt x="131" y="25"/>
                </a:lnTo>
                <a:lnTo>
                  <a:pt x="131" y="25"/>
                </a:lnTo>
                <a:lnTo>
                  <a:pt x="132" y="26"/>
                </a:lnTo>
                <a:lnTo>
                  <a:pt x="132" y="26"/>
                </a:lnTo>
                <a:lnTo>
                  <a:pt x="132" y="25"/>
                </a:lnTo>
                <a:lnTo>
                  <a:pt x="132" y="25"/>
                </a:lnTo>
                <a:lnTo>
                  <a:pt x="132" y="25"/>
                </a:lnTo>
                <a:lnTo>
                  <a:pt x="133" y="24"/>
                </a:lnTo>
                <a:lnTo>
                  <a:pt x="133" y="24"/>
                </a:lnTo>
                <a:lnTo>
                  <a:pt x="133" y="25"/>
                </a:lnTo>
                <a:lnTo>
                  <a:pt x="134" y="25"/>
                </a:lnTo>
                <a:lnTo>
                  <a:pt x="135" y="25"/>
                </a:lnTo>
                <a:lnTo>
                  <a:pt x="135" y="25"/>
                </a:lnTo>
                <a:lnTo>
                  <a:pt x="135" y="24"/>
                </a:lnTo>
                <a:lnTo>
                  <a:pt x="136" y="24"/>
                </a:lnTo>
                <a:lnTo>
                  <a:pt x="136" y="24"/>
                </a:lnTo>
                <a:lnTo>
                  <a:pt x="136" y="23"/>
                </a:lnTo>
                <a:lnTo>
                  <a:pt x="136" y="23"/>
                </a:lnTo>
                <a:lnTo>
                  <a:pt x="136" y="24"/>
                </a:lnTo>
                <a:lnTo>
                  <a:pt x="136" y="24"/>
                </a:lnTo>
                <a:lnTo>
                  <a:pt x="136" y="25"/>
                </a:lnTo>
                <a:lnTo>
                  <a:pt x="137" y="24"/>
                </a:lnTo>
                <a:lnTo>
                  <a:pt x="137" y="24"/>
                </a:lnTo>
                <a:lnTo>
                  <a:pt x="137" y="24"/>
                </a:lnTo>
                <a:lnTo>
                  <a:pt x="137" y="23"/>
                </a:lnTo>
                <a:lnTo>
                  <a:pt x="137" y="23"/>
                </a:lnTo>
                <a:lnTo>
                  <a:pt x="137" y="23"/>
                </a:lnTo>
                <a:lnTo>
                  <a:pt x="137" y="23"/>
                </a:lnTo>
                <a:lnTo>
                  <a:pt x="137" y="24"/>
                </a:lnTo>
                <a:lnTo>
                  <a:pt x="137" y="24"/>
                </a:lnTo>
                <a:lnTo>
                  <a:pt x="137" y="24"/>
                </a:lnTo>
                <a:lnTo>
                  <a:pt x="138" y="24"/>
                </a:lnTo>
                <a:lnTo>
                  <a:pt x="138" y="24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8" y="23"/>
                </a:lnTo>
                <a:lnTo>
                  <a:pt x="139" y="23"/>
                </a:lnTo>
                <a:lnTo>
                  <a:pt x="139" y="22"/>
                </a:lnTo>
                <a:lnTo>
                  <a:pt x="140" y="22"/>
                </a:lnTo>
                <a:lnTo>
                  <a:pt x="140" y="22"/>
                </a:lnTo>
                <a:lnTo>
                  <a:pt x="140" y="23"/>
                </a:lnTo>
                <a:lnTo>
                  <a:pt x="140" y="22"/>
                </a:lnTo>
                <a:lnTo>
                  <a:pt x="140" y="22"/>
                </a:lnTo>
                <a:lnTo>
                  <a:pt x="141" y="22"/>
                </a:lnTo>
                <a:lnTo>
                  <a:pt x="141" y="22"/>
                </a:lnTo>
                <a:lnTo>
                  <a:pt x="141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2"/>
                </a:lnTo>
                <a:lnTo>
                  <a:pt x="142" y="21"/>
                </a:lnTo>
                <a:lnTo>
                  <a:pt x="142" y="21"/>
                </a:lnTo>
                <a:lnTo>
                  <a:pt x="143" y="21"/>
                </a:lnTo>
                <a:lnTo>
                  <a:pt x="143" y="21"/>
                </a:lnTo>
                <a:lnTo>
                  <a:pt x="144" y="20"/>
                </a:lnTo>
                <a:lnTo>
                  <a:pt x="144" y="19"/>
                </a:lnTo>
                <a:lnTo>
                  <a:pt x="144" y="19"/>
                </a:lnTo>
                <a:lnTo>
                  <a:pt x="145" y="19"/>
                </a:lnTo>
                <a:lnTo>
                  <a:pt x="145" y="19"/>
                </a:lnTo>
                <a:lnTo>
                  <a:pt x="145" y="19"/>
                </a:lnTo>
                <a:lnTo>
                  <a:pt x="145" y="18"/>
                </a:lnTo>
                <a:lnTo>
                  <a:pt x="145" y="18"/>
                </a:lnTo>
                <a:lnTo>
                  <a:pt x="145" y="18"/>
                </a:lnTo>
                <a:lnTo>
                  <a:pt x="145" y="18"/>
                </a:lnTo>
                <a:lnTo>
                  <a:pt x="146" y="16"/>
                </a:lnTo>
                <a:lnTo>
                  <a:pt x="146" y="16"/>
                </a:lnTo>
                <a:lnTo>
                  <a:pt x="146" y="16"/>
                </a:lnTo>
                <a:lnTo>
                  <a:pt x="146" y="16"/>
                </a:lnTo>
                <a:lnTo>
                  <a:pt x="147" y="15"/>
                </a:lnTo>
                <a:lnTo>
                  <a:pt x="148" y="14"/>
                </a:lnTo>
                <a:lnTo>
                  <a:pt x="148" y="14"/>
                </a:lnTo>
                <a:lnTo>
                  <a:pt x="149" y="14"/>
                </a:lnTo>
                <a:lnTo>
                  <a:pt x="149" y="14"/>
                </a:lnTo>
                <a:lnTo>
                  <a:pt x="150" y="13"/>
                </a:lnTo>
                <a:lnTo>
                  <a:pt x="150" y="13"/>
                </a:lnTo>
                <a:lnTo>
                  <a:pt x="150" y="12"/>
                </a:lnTo>
                <a:lnTo>
                  <a:pt x="151" y="13"/>
                </a:lnTo>
                <a:lnTo>
                  <a:pt x="151" y="13"/>
                </a:lnTo>
                <a:lnTo>
                  <a:pt x="152" y="13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2" y="12"/>
                </a:lnTo>
                <a:lnTo>
                  <a:pt x="153" y="12"/>
                </a:lnTo>
                <a:lnTo>
                  <a:pt x="153" y="12"/>
                </a:lnTo>
                <a:lnTo>
                  <a:pt x="154" y="12"/>
                </a:lnTo>
                <a:lnTo>
                  <a:pt x="154" y="11"/>
                </a:lnTo>
                <a:lnTo>
                  <a:pt x="154" y="11"/>
                </a:lnTo>
                <a:lnTo>
                  <a:pt x="156" y="10"/>
                </a:lnTo>
                <a:lnTo>
                  <a:pt x="156" y="10"/>
                </a:lnTo>
                <a:lnTo>
                  <a:pt x="155" y="1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2" name="Freeform 1776">
            <a:extLst>
              <a:ext uri="{FF2B5EF4-FFF2-40B4-BE49-F238E27FC236}">
                <a16:creationId xmlns:a16="http://schemas.microsoft.com/office/drawing/2014/main" id="{F8ECFAA6-28A9-40F6-8B0E-129980105F64}"/>
              </a:ext>
            </a:extLst>
          </xdr:cNvPr>
          <xdr:cNvSpPr>
            <a:spLocks/>
          </xdr:cNvSpPr>
        </xdr:nvSpPr>
        <xdr:spPr bwMode="auto">
          <a:xfrm>
            <a:off x="987" y="561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1 w 1"/>
              <a:gd name="T15" fmla="*/ 1 h 1"/>
              <a:gd name="T16" fmla="*/ 0 w 1"/>
              <a:gd name="T17" fmla="*/ 1 h 1"/>
              <a:gd name="T18" fmla="*/ 0 w 1"/>
              <a:gd name="T19" fmla="*/ 1 h 1"/>
              <a:gd name="T20" fmla="*/ 0 w 1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3" name="Freeform 1777">
            <a:extLst>
              <a:ext uri="{FF2B5EF4-FFF2-40B4-BE49-F238E27FC236}">
                <a16:creationId xmlns:a16="http://schemas.microsoft.com/office/drawing/2014/main" id="{C6DED18D-0932-406E-98C3-471B0E8BED9C}"/>
              </a:ext>
            </a:extLst>
          </xdr:cNvPr>
          <xdr:cNvSpPr>
            <a:spLocks/>
          </xdr:cNvSpPr>
        </xdr:nvSpPr>
        <xdr:spPr bwMode="auto">
          <a:xfrm>
            <a:off x="986" y="560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4" name="Freeform 1778">
            <a:extLst>
              <a:ext uri="{FF2B5EF4-FFF2-40B4-BE49-F238E27FC236}">
                <a16:creationId xmlns:a16="http://schemas.microsoft.com/office/drawing/2014/main" id="{D3660505-A393-41AE-9E4D-6E05B4BD53EA}"/>
              </a:ext>
            </a:extLst>
          </xdr:cNvPr>
          <xdr:cNvSpPr>
            <a:spLocks/>
          </xdr:cNvSpPr>
        </xdr:nvSpPr>
        <xdr:spPr bwMode="auto">
          <a:xfrm>
            <a:off x="944" y="579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1 w 2"/>
              <a:gd name="T9" fmla="*/ 2 h 2"/>
              <a:gd name="T10" fmla="*/ 1 w 2"/>
              <a:gd name="T11" fmla="*/ 2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1 h 2"/>
              <a:gd name="T22" fmla="*/ 2 w 2"/>
              <a:gd name="T23" fmla="*/ 0 h 2"/>
              <a:gd name="T24" fmla="*/ 2 w 2"/>
              <a:gd name="T25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5" name="Freeform 1779">
            <a:extLst>
              <a:ext uri="{FF2B5EF4-FFF2-40B4-BE49-F238E27FC236}">
                <a16:creationId xmlns:a16="http://schemas.microsoft.com/office/drawing/2014/main" id="{975FE745-E7A5-4392-A296-336F2C40EF87}"/>
              </a:ext>
            </a:extLst>
          </xdr:cNvPr>
          <xdr:cNvSpPr>
            <a:spLocks/>
          </xdr:cNvSpPr>
        </xdr:nvSpPr>
        <xdr:spPr bwMode="auto">
          <a:xfrm>
            <a:off x="935" y="584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0 h 2"/>
              <a:gd name="T20" fmla="*/ 1 w 2"/>
              <a:gd name="T21" fmla="*/ 1 h 2"/>
              <a:gd name="T22" fmla="*/ 1 w 2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6" name="Freeform 1780">
            <a:extLst>
              <a:ext uri="{FF2B5EF4-FFF2-40B4-BE49-F238E27FC236}">
                <a16:creationId xmlns:a16="http://schemas.microsoft.com/office/drawing/2014/main" id="{4355617F-AE7C-477B-BEA9-60EDC96A064F}"/>
              </a:ext>
            </a:extLst>
          </xdr:cNvPr>
          <xdr:cNvSpPr>
            <a:spLocks/>
          </xdr:cNvSpPr>
        </xdr:nvSpPr>
        <xdr:spPr bwMode="auto">
          <a:xfrm>
            <a:off x="928" y="639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2 w 3"/>
              <a:gd name="T5" fmla="*/ 0 h 2"/>
              <a:gd name="T6" fmla="*/ 2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0 w 3"/>
              <a:gd name="T21" fmla="*/ 1 h 2"/>
              <a:gd name="T22" fmla="*/ 0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1 w 3"/>
              <a:gd name="T29" fmla="*/ 0 h 2"/>
              <a:gd name="T30" fmla="*/ 1 w 3"/>
              <a:gd name="T31" fmla="*/ 0 h 2"/>
              <a:gd name="T32" fmla="*/ 1 w 3"/>
              <a:gd name="T33" fmla="*/ 0 h 2"/>
              <a:gd name="T34" fmla="*/ 1 w 3"/>
              <a:gd name="T35" fmla="*/ 0 h 2"/>
              <a:gd name="T36" fmla="*/ 1 w 3"/>
              <a:gd name="T37" fmla="*/ 0 h 2"/>
              <a:gd name="T38" fmla="*/ 1 w 3"/>
              <a:gd name="T39" fmla="*/ 0 h 2"/>
              <a:gd name="T40" fmla="*/ 2 w 3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7" name="Freeform 1781">
            <a:extLst>
              <a:ext uri="{FF2B5EF4-FFF2-40B4-BE49-F238E27FC236}">
                <a16:creationId xmlns:a16="http://schemas.microsoft.com/office/drawing/2014/main" id="{136FA9DF-6AE4-47AD-AB3D-AD591DD4A7C0}"/>
              </a:ext>
            </a:extLst>
          </xdr:cNvPr>
          <xdr:cNvSpPr>
            <a:spLocks/>
          </xdr:cNvSpPr>
        </xdr:nvSpPr>
        <xdr:spPr bwMode="auto">
          <a:xfrm>
            <a:off x="930" y="64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2 w 4"/>
              <a:gd name="T15" fmla="*/ 1 h 1"/>
              <a:gd name="T16" fmla="*/ 1 w 4"/>
              <a:gd name="T17" fmla="*/ 0 h 1"/>
              <a:gd name="T18" fmla="*/ 1 w 4"/>
              <a:gd name="T19" fmla="*/ 0 h 1"/>
              <a:gd name="T20" fmla="*/ 0 w 4"/>
              <a:gd name="T21" fmla="*/ 0 h 1"/>
              <a:gd name="T22" fmla="*/ 1 w 4"/>
              <a:gd name="T23" fmla="*/ 0 h 1"/>
              <a:gd name="T24" fmla="*/ 1 w 4"/>
              <a:gd name="T25" fmla="*/ 0 h 1"/>
              <a:gd name="T26" fmla="*/ 2 w 4"/>
              <a:gd name="T27" fmla="*/ 0 h 1"/>
              <a:gd name="T28" fmla="*/ 2 w 4"/>
              <a:gd name="T29" fmla="*/ 0 h 1"/>
              <a:gd name="T30" fmla="*/ 3 w 4"/>
              <a:gd name="T31" fmla="*/ 0 h 1"/>
              <a:gd name="T32" fmla="*/ 3 w 4"/>
              <a:gd name="T33" fmla="*/ 0 h 1"/>
              <a:gd name="T34" fmla="*/ 3 w 4"/>
              <a:gd name="T35" fmla="*/ 0 h 1"/>
              <a:gd name="T36" fmla="*/ 3 w 4"/>
              <a:gd name="T3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8" name="Freeform 1782">
            <a:extLst>
              <a:ext uri="{FF2B5EF4-FFF2-40B4-BE49-F238E27FC236}">
                <a16:creationId xmlns:a16="http://schemas.microsoft.com/office/drawing/2014/main" id="{433DD397-1B27-4008-B1B0-CF78C0A2DC2A}"/>
              </a:ext>
            </a:extLst>
          </xdr:cNvPr>
          <xdr:cNvSpPr>
            <a:spLocks/>
          </xdr:cNvSpPr>
        </xdr:nvSpPr>
        <xdr:spPr bwMode="auto">
          <a:xfrm>
            <a:off x="937" y="640"/>
            <a:ext cx="5" cy="3"/>
          </a:xfrm>
          <a:custGeom>
            <a:avLst/>
            <a:gdLst>
              <a:gd name="T0" fmla="*/ 1 w 5"/>
              <a:gd name="T1" fmla="*/ 0 h 3"/>
              <a:gd name="T2" fmla="*/ 1 w 5"/>
              <a:gd name="T3" fmla="*/ 1 h 3"/>
              <a:gd name="T4" fmla="*/ 2 w 5"/>
              <a:gd name="T5" fmla="*/ 1 h 3"/>
              <a:gd name="T6" fmla="*/ 2 w 5"/>
              <a:gd name="T7" fmla="*/ 1 h 3"/>
              <a:gd name="T8" fmla="*/ 2 w 5"/>
              <a:gd name="T9" fmla="*/ 2 h 3"/>
              <a:gd name="T10" fmla="*/ 2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5 w 5"/>
              <a:gd name="T17" fmla="*/ 3 h 3"/>
              <a:gd name="T18" fmla="*/ 4 w 5"/>
              <a:gd name="T19" fmla="*/ 3 h 3"/>
              <a:gd name="T20" fmla="*/ 4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1 w 5"/>
              <a:gd name="T27" fmla="*/ 2 h 3"/>
              <a:gd name="T28" fmla="*/ 1 w 5"/>
              <a:gd name="T29" fmla="*/ 2 h 3"/>
              <a:gd name="T30" fmla="*/ 1 w 5"/>
              <a:gd name="T31" fmla="*/ 2 h 3"/>
              <a:gd name="T32" fmla="*/ 0 w 5"/>
              <a:gd name="T33" fmla="*/ 1 h 3"/>
              <a:gd name="T34" fmla="*/ 0 w 5"/>
              <a:gd name="T35" fmla="*/ 0 h 3"/>
              <a:gd name="T36" fmla="*/ 1 w 5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5" h="3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19" name="Freeform 1783">
            <a:extLst>
              <a:ext uri="{FF2B5EF4-FFF2-40B4-BE49-F238E27FC236}">
                <a16:creationId xmlns:a16="http://schemas.microsoft.com/office/drawing/2014/main" id="{462749CE-84CD-449D-84D8-B71240FC8A6A}"/>
              </a:ext>
            </a:extLst>
          </xdr:cNvPr>
          <xdr:cNvSpPr>
            <a:spLocks/>
          </xdr:cNvSpPr>
        </xdr:nvSpPr>
        <xdr:spPr bwMode="auto">
          <a:xfrm>
            <a:off x="941" y="64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1 w 1"/>
              <a:gd name="T4" fmla="*/ 0 w 1"/>
              <a:gd name="T5" fmla="*/ 1 w 1"/>
              <a:gd name="T6" fmla="*/ 0 w 1"/>
              <a:gd name="T7" fmla="*/ 0 w 1"/>
              <a:gd name="T8" fmla="*/ 0 w 1"/>
              <a:gd name="T9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0" name="Freeform 1784">
            <a:extLst>
              <a:ext uri="{FF2B5EF4-FFF2-40B4-BE49-F238E27FC236}">
                <a16:creationId xmlns:a16="http://schemas.microsoft.com/office/drawing/2014/main" id="{DEB4052E-E975-4646-A510-9CEDAEDB2E3C}"/>
              </a:ext>
            </a:extLst>
          </xdr:cNvPr>
          <xdr:cNvSpPr>
            <a:spLocks/>
          </xdr:cNvSpPr>
        </xdr:nvSpPr>
        <xdr:spPr bwMode="auto">
          <a:xfrm>
            <a:off x="938" y="640"/>
            <a:ext cx="3" cy="2"/>
          </a:xfrm>
          <a:custGeom>
            <a:avLst/>
            <a:gdLst>
              <a:gd name="T0" fmla="*/ 2 w 3"/>
              <a:gd name="T1" fmla="*/ 1 h 2"/>
              <a:gd name="T2" fmla="*/ 3 w 3"/>
              <a:gd name="T3" fmla="*/ 1 h 2"/>
              <a:gd name="T4" fmla="*/ 3 w 3"/>
              <a:gd name="T5" fmla="*/ 2 h 2"/>
              <a:gd name="T6" fmla="*/ 3 w 3"/>
              <a:gd name="T7" fmla="*/ 2 h 2"/>
              <a:gd name="T8" fmla="*/ 3 w 3"/>
              <a:gd name="T9" fmla="*/ 2 h 2"/>
              <a:gd name="T10" fmla="*/ 2 w 3"/>
              <a:gd name="T11" fmla="*/ 2 h 2"/>
              <a:gd name="T12" fmla="*/ 1 w 3"/>
              <a:gd name="T13" fmla="*/ 2 h 2"/>
              <a:gd name="T14" fmla="*/ 0 w 3"/>
              <a:gd name="T15" fmla="*/ 1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1 w 3"/>
              <a:gd name="T23" fmla="*/ 1 h 2"/>
              <a:gd name="T24" fmla="*/ 2 w 3"/>
              <a:gd name="T25" fmla="*/ 1 h 2"/>
              <a:gd name="T26" fmla="*/ 2 w 3"/>
              <a:gd name="T27" fmla="*/ 1 h 2"/>
              <a:gd name="T28" fmla="*/ 2 w 3"/>
              <a:gd name="T29" fmla="*/ 2 h 2"/>
              <a:gd name="T30" fmla="*/ 2 w 3"/>
              <a:gd name="T31" fmla="*/ 2 h 2"/>
              <a:gd name="T32" fmla="*/ 2 w 3"/>
              <a:gd name="T33" fmla="*/ 1 h 2"/>
              <a:gd name="T34" fmla="*/ 2 w 3"/>
              <a:gd name="T35" fmla="*/ 1 h 2"/>
              <a:gd name="T36" fmla="*/ 2 w 3"/>
              <a:gd name="T37" fmla="*/ 1 h 2"/>
              <a:gd name="T38" fmla="*/ 2 w 3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2" y="1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1" name="Freeform 1785">
            <a:extLst>
              <a:ext uri="{FF2B5EF4-FFF2-40B4-BE49-F238E27FC236}">
                <a16:creationId xmlns:a16="http://schemas.microsoft.com/office/drawing/2014/main" id="{176E7696-7DFC-41F5-ADDA-84C383C762DB}"/>
              </a:ext>
            </a:extLst>
          </xdr:cNvPr>
          <xdr:cNvSpPr>
            <a:spLocks/>
          </xdr:cNvSpPr>
        </xdr:nvSpPr>
        <xdr:spPr bwMode="auto">
          <a:xfrm>
            <a:off x="952" y="638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0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2 h 2"/>
              <a:gd name="T12" fmla="*/ 1 w 3"/>
              <a:gd name="T13" fmla="*/ 2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0 h 2"/>
              <a:gd name="T34" fmla="*/ 2 w 3"/>
              <a:gd name="T35" fmla="*/ 0 h 2"/>
              <a:gd name="T36" fmla="*/ 3 w 3"/>
              <a:gd name="T37" fmla="*/ 0 h 2"/>
              <a:gd name="T38" fmla="*/ 3 w 3"/>
              <a:gd name="T39" fmla="*/ 0 h 2"/>
              <a:gd name="T40" fmla="*/ 3 w 3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2" name="Freeform 1786">
            <a:extLst>
              <a:ext uri="{FF2B5EF4-FFF2-40B4-BE49-F238E27FC236}">
                <a16:creationId xmlns:a16="http://schemas.microsoft.com/office/drawing/2014/main" id="{7F2BF719-559B-40A3-8266-E239C17DBAFD}"/>
              </a:ext>
            </a:extLst>
          </xdr:cNvPr>
          <xdr:cNvSpPr>
            <a:spLocks/>
          </xdr:cNvSpPr>
        </xdr:nvSpPr>
        <xdr:spPr bwMode="auto">
          <a:xfrm>
            <a:off x="955" y="636"/>
            <a:ext cx="3" cy="2"/>
          </a:xfrm>
          <a:custGeom>
            <a:avLst/>
            <a:gdLst>
              <a:gd name="T0" fmla="*/ 3 w 3"/>
              <a:gd name="T1" fmla="*/ 0 h 2"/>
              <a:gd name="T2" fmla="*/ 2 w 3"/>
              <a:gd name="T3" fmla="*/ 1 h 2"/>
              <a:gd name="T4" fmla="*/ 1 w 3"/>
              <a:gd name="T5" fmla="*/ 1 h 2"/>
              <a:gd name="T6" fmla="*/ 0 w 3"/>
              <a:gd name="T7" fmla="*/ 2 h 2"/>
              <a:gd name="T8" fmla="*/ 1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2" y="1"/>
                </a:lnTo>
                <a:lnTo>
                  <a:pt x="1" y="1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3" name="Freeform 1787">
            <a:extLst>
              <a:ext uri="{FF2B5EF4-FFF2-40B4-BE49-F238E27FC236}">
                <a16:creationId xmlns:a16="http://schemas.microsoft.com/office/drawing/2014/main" id="{BB32DF4F-7EDE-4120-82B0-3E9BED4B75B2}"/>
              </a:ext>
            </a:extLst>
          </xdr:cNvPr>
          <xdr:cNvSpPr>
            <a:spLocks/>
          </xdr:cNvSpPr>
        </xdr:nvSpPr>
        <xdr:spPr bwMode="auto">
          <a:xfrm>
            <a:off x="957" y="636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4" name="Freeform 1788">
            <a:extLst>
              <a:ext uri="{FF2B5EF4-FFF2-40B4-BE49-F238E27FC236}">
                <a16:creationId xmlns:a16="http://schemas.microsoft.com/office/drawing/2014/main" id="{D71FF2E0-68F2-458E-A4E9-4B1079D22B47}"/>
              </a:ext>
            </a:extLst>
          </xdr:cNvPr>
          <xdr:cNvSpPr>
            <a:spLocks/>
          </xdr:cNvSpPr>
        </xdr:nvSpPr>
        <xdr:spPr bwMode="auto">
          <a:xfrm>
            <a:off x="954" y="641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5" name="Freeform 1789">
            <a:extLst>
              <a:ext uri="{FF2B5EF4-FFF2-40B4-BE49-F238E27FC236}">
                <a16:creationId xmlns:a16="http://schemas.microsoft.com/office/drawing/2014/main" id="{D0EFEB30-AF23-4C85-A11E-2257664C24B1}"/>
              </a:ext>
            </a:extLst>
          </xdr:cNvPr>
          <xdr:cNvSpPr>
            <a:spLocks/>
          </xdr:cNvSpPr>
        </xdr:nvSpPr>
        <xdr:spPr bwMode="auto">
          <a:xfrm>
            <a:off x="949" y="646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1 w 2"/>
              <a:gd name="T15" fmla="*/ 2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0 h 2"/>
              <a:gd name="T30" fmla="*/ 2 w 2"/>
              <a:gd name="T31" fmla="*/ 0 h 2"/>
              <a:gd name="T32" fmla="*/ 2 w 2"/>
              <a:gd name="T33" fmla="*/ 0 h 2"/>
              <a:gd name="T34" fmla="*/ 2 w 2"/>
              <a:gd name="T3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6" name="Freeform 1790">
            <a:extLst>
              <a:ext uri="{FF2B5EF4-FFF2-40B4-BE49-F238E27FC236}">
                <a16:creationId xmlns:a16="http://schemas.microsoft.com/office/drawing/2014/main" id="{1817071A-1061-40AB-8671-A8310D5A2B94}"/>
              </a:ext>
            </a:extLst>
          </xdr:cNvPr>
          <xdr:cNvSpPr>
            <a:spLocks/>
          </xdr:cNvSpPr>
        </xdr:nvSpPr>
        <xdr:spPr bwMode="auto">
          <a:xfrm>
            <a:off x="941" y="65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0 h 2"/>
              <a:gd name="T16" fmla="*/ 1 w 1"/>
              <a:gd name="T17" fmla="*/ 0 h 2"/>
              <a:gd name="T18" fmla="*/ 1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7" name="Freeform 1791">
            <a:extLst>
              <a:ext uri="{FF2B5EF4-FFF2-40B4-BE49-F238E27FC236}">
                <a16:creationId xmlns:a16="http://schemas.microsoft.com/office/drawing/2014/main" id="{4BFE52F7-0E15-4C70-A6BE-673B59192F26}"/>
              </a:ext>
            </a:extLst>
          </xdr:cNvPr>
          <xdr:cNvSpPr>
            <a:spLocks/>
          </xdr:cNvSpPr>
        </xdr:nvSpPr>
        <xdr:spPr bwMode="auto">
          <a:xfrm>
            <a:off x="939" y="647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2 h 3"/>
              <a:gd name="T6" fmla="*/ 1 w 1"/>
              <a:gd name="T7" fmla="*/ 2 h 3"/>
              <a:gd name="T8" fmla="*/ 1 w 1"/>
              <a:gd name="T9" fmla="*/ 3 h 3"/>
              <a:gd name="T10" fmla="*/ 1 w 1"/>
              <a:gd name="T11" fmla="*/ 3 h 3"/>
              <a:gd name="T12" fmla="*/ 0 w 1"/>
              <a:gd name="T13" fmla="*/ 3 h 3"/>
              <a:gd name="T14" fmla="*/ 0 w 1"/>
              <a:gd name="T15" fmla="*/ 2 h 3"/>
              <a:gd name="T16" fmla="*/ 0 w 1"/>
              <a:gd name="T17" fmla="*/ 2 h 3"/>
              <a:gd name="T18" fmla="*/ 0 w 1"/>
              <a:gd name="T19" fmla="*/ 2 h 3"/>
              <a:gd name="T20" fmla="*/ 0 w 1"/>
              <a:gd name="T21" fmla="*/ 2 h 3"/>
              <a:gd name="T22" fmla="*/ 0 w 1"/>
              <a:gd name="T23" fmla="*/ 0 h 3"/>
              <a:gd name="T24" fmla="*/ 1 w 1"/>
              <a:gd name="T2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8" name="Freeform 1792">
            <a:extLst>
              <a:ext uri="{FF2B5EF4-FFF2-40B4-BE49-F238E27FC236}">
                <a16:creationId xmlns:a16="http://schemas.microsoft.com/office/drawing/2014/main" id="{7E3F05FF-6895-4E5E-A852-9BFA85550680}"/>
              </a:ext>
            </a:extLst>
          </xdr:cNvPr>
          <xdr:cNvSpPr>
            <a:spLocks/>
          </xdr:cNvSpPr>
        </xdr:nvSpPr>
        <xdr:spPr bwMode="auto">
          <a:xfrm>
            <a:off x="950" y="620"/>
            <a:ext cx="3" cy="4"/>
          </a:xfrm>
          <a:custGeom>
            <a:avLst/>
            <a:gdLst>
              <a:gd name="T0" fmla="*/ 0 w 3"/>
              <a:gd name="T1" fmla="*/ 1 h 4"/>
              <a:gd name="T2" fmla="*/ 1 w 3"/>
              <a:gd name="T3" fmla="*/ 1 h 4"/>
              <a:gd name="T4" fmla="*/ 1 w 3"/>
              <a:gd name="T5" fmla="*/ 1 h 4"/>
              <a:gd name="T6" fmla="*/ 1 w 3"/>
              <a:gd name="T7" fmla="*/ 2 h 4"/>
              <a:gd name="T8" fmla="*/ 1 w 3"/>
              <a:gd name="T9" fmla="*/ 2 h 4"/>
              <a:gd name="T10" fmla="*/ 1 w 3"/>
              <a:gd name="T11" fmla="*/ 2 h 4"/>
              <a:gd name="T12" fmla="*/ 0 w 3"/>
              <a:gd name="T13" fmla="*/ 2 h 4"/>
              <a:gd name="T14" fmla="*/ 1 w 3"/>
              <a:gd name="T15" fmla="*/ 2 h 4"/>
              <a:gd name="T16" fmla="*/ 1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2 w 3"/>
              <a:gd name="T23" fmla="*/ 4 h 4"/>
              <a:gd name="T24" fmla="*/ 3 w 3"/>
              <a:gd name="T25" fmla="*/ 4 h 4"/>
              <a:gd name="T26" fmla="*/ 3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0 w 3"/>
              <a:gd name="T35" fmla="*/ 3 h 4"/>
              <a:gd name="T36" fmla="*/ 0 w 3"/>
              <a:gd name="T37" fmla="*/ 2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1 h 4"/>
              <a:gd name="T44" fmla="*/ 0 w 3"/>
              <a:gd name="T45" fmla="*/ 1 h 4"/>
              <a:gd name="T46" fmla="*/ 0 w 3"/>
              <a:gd name="T47" fmla="*/ 0 h 4"/>
              <a:gd name="T48" fmla="*/ 0 w 3"/>
              <a:gd name="T4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3" h="4">
                <a:moveTo>
                  <a:pt x="0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29" name="Freeform 1793">
            <a:extLst>
              <a:ext uri="{FF2B5EF4-FFF2-40B4-BE49-F238E27FC236}">
                <a16:creationId xmlns:a16="http://schemas.microsoft.com/office/drawing/2014/main" id="{D35234CC-0209-4A1E-82ED-B5938744C4FA}"/>
              </a:ext>
            </a:extLst>
          </xdr:cNvPr>
          <xdr:cNvSpPr>
            <a:spLocks/>
          </xdr:cNvSpPr>
        </xdr:nvSpPr>
        <xdr:spPr bwMode="auto">
          <a:xfrm>
            <a:off x="949" y="643"/>
            <a:ext cx="4" cy="1"/>
          </a:xfrm>
          <a:custGeom>
            <a:avLst/>
            <a:gdLst>
              <a:gd name="T0" fmla="*/ 2 w 4"/>
              <a:gd name="T1" fmla="*/ 0 h 1"/>
              <a:gd name="T2" fmla="*/ 4 w 4"/>
              <a:gd name="T3" fmla="*/ 0 h 1"/>
              <a:gd name="T4" fmla="*/ 3 w 4"/>
              <a:gd name="T5" fmla="*/ 0 h 1"/>
              <a:gd name="T6" fmla="*/ 3 w 4"/>
              <a:gd name="T7" fmla="*/ 0 h 1"/>
              <a:gd name="T8" fmla="*/ 3 w 4"/>
              <a:gd name="T9" fmla="*/ 0 h 1"/>
              <a:gd name="T10" fmla="*/ 3 w 4"/>
              <a:gd name="T11" fmla="*/ 1 h 1"/>
              <a:gd name="T12" fmla="*/ 4 w 4"/>
              <a:gd name="T13" fmla="*/ 1 h 1"/>
              <a:gd name="T14" fmla="*/ 4 w 4"/>
              <a:gd name="T15" fmla="*/ 1 h 1"/>
              <a:gd name="T16" fmla="*/ 3 w 4"/>
              <a:gd name="T17" fmla="*/ 1 h 1"/>
              <a:gd name="T18" fmla="*/ 2 w 4"/>
              <a:gd name="T19" fmla="*/ 1 h 1"/>
              <a:gd name="T20" fmla="*/ 2 w 4"/>
              <a:gd name="T21" fmla="*/ 0 h 1"/>
              <a:gd name="T22" fmla="*/ 1 w 4"/>
              <a:gd name="T23" fmla="*/ 0 h 1"/>
              <a:gd name="T24" fmla="*/ 0 w 4"/>
              <a:gd name="T25" fmla="*/ 0 h 1"/>
              <a:gd name="T26" fmla="*/ 2 w 4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4" h="1">
                <a:moveTo>
                  <a:pt x="2" y="0"/>
                </a:move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0" name="Freeform 1794">
            <a:extLst>
              <a:ext uri="{FF2B5EF4-FFF2-40B4-BE49-F238E27FC236}">
                <a16:creationId xmlns:a16="http://schemas.microsoft.com/office/drawing/2014/main" id="{BD976655-FC39-44C3-B19A-9A048F4D54D5}"/>
              </a:ext>
            </a:extLst>
          </xdr:cNvPr>
          <xdr:cNvSpPr>
            <a:spLocks/>
          </xdr:cNvSpPr>
        </xdr:nvSpPr>
        <xdr:spPr bwMode="auto">
          <a:xfrm>
            <a:off x="946" y="641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1 w 2"/>
              <a:gd name="T9" fmla="*/ 0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0 h 1"/>
              <a:gd name="T16" fmla="*/ 0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1" name="Freeform 1795">
            <a:extLst>
              <a:ext uri="{FF2B5EF4-FFF2-40B4-BE49-F238E27FC236}">
                <a16:creationId xmlns:a16="http://schemas.microsoft.com/office/drawing/2014/main" id="{FDAE54FE-29E1-4F81-8B84-68F47AFC2993}"/>
              </a:ext>
            </a:extLst>
          </xdr:cNvPr>
          <xdr:cNvSpPr>
            <a:spLocks/>
          </xdr:cNvSpPr>
        </xdr:nvSpPr>
        <xdr:spPr bwMode="auto">
          <a:xfrm>
            <a:off x="955" y="62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2" name="Freeform 1796">
            <a:extLst>
              <a:ext uri="{FF2B5EF4-FFF2-40B4-BE49-F238E27FC236}">
                <a16:creationId xmlns:a16="http://schemas.microsoft.com/office/drawing/2014/main" id="{EF616140-2431-4EDB-BECA-00284BFFB228}"/>
              </a:ext>
            </a:extLst>
          </xdr:cNvPr>
          <xdr:cNvSpPr>
            <a:spLocks/>
          </xdr:cNvSpPr>
        </xdr:nvSpPr>
        <xdr:spPr bwMode="auto">
          <a:xfrm>
            <a:off x="936" y="641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3" name="Freeform 1797">
            <a:extLst>
              <a:ext uri="{FF2B5EF4-FFF2-40B4-BE49-F238E27FC236}">
                <a16:creationId xmlns:a16="http://schemas.microsoft.com/office/drawing/2014/main" id="{411DBB23-FEDD-483B-BB5F-2CF0A4510090}"/>
              </a:ext>
            </a:extLst>
          </xdr:cNvPr>
          <xdr:cNvSpPr>
            <a:spLocks/>
          </xdr:cNvSpPr>
        </xdr:nvSpPr>
        <xdr:spPr bwMode="auto">
          <a:xfrm>
            <a:off x="957" y="63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4" name="Freeform 1798">
            <a:extLst>
              <a:ext uri="{FF2B5EF4-FFF2-40B4-BE49-F238E27FC236}">
                <a16:creationId xmlns:a16="http://schemas.microsoft.com/office/drawing/2014/main" id="{8548362E-6D9E-4B17-A8FA-5A6812D8722D}"/>
              </a:ext>
            </a:extLst>
          </xdr:cNvPr>
          <xdr:cNvSpPr>
            <a:spLocks/>
          </xdr:cNvSpPr>
        </xdr:nvSpPr>
        <xdr:spPr bwMode="auto">
          <a:xfrm>
            <a:off x="957" y="640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5" name="Freeform 1799">
            <a:extLst>
              <a:ext uri="{FF2B5EF4-FFF2-40B4-BE49-F238E27FC236}">
                <a16:creationId xmlns:a16="http://schemas.microsoft.com/office/drawing/2014/main" id="{162A8D94-DD98-4A9B-8048-EFF1DA009973}"/>
              </a:ext>
            </a:extLst>
          </xdr:cNvPr>
          <xdr:cNvSpPr>
            <a:spLocks/>
          </xdr:cNvSpPr>
        </xdr:nvSpPr>
        <xdr:spPr bwMode="auto">
          <a:xfrm>
            <a:off x="955" y="642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1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6" name="Freeform 1800">
            <a:extLst>
              <a:ext uri="{FF2B5EF4-FFF2-40B4-BE49-F238E27FC236}">
                <a16:creationId xmlns:a16="http://schemas.microsoft.com/office/drawing/2014/main" id="{63B358EA-5852-4F84-B5B8-6C07F79E3DA4}"/>
              </a:ext>
            </a:extLst>
          </xdr:cNvPr>
          <xdr:cNvSpPr>
            <a:spLocks/>
          </xdr:cNvSpPr>
        </xdr:nvSpPr>
        <xdr:spPr bwMode="auto">
          <a:xfrm>
            <a:off x="952" y="643"/>
            <a:ext cx="2" cy="1"/>
          </a:xfrm>
          <a:custGeom>
            <a:avLst/>
            <a:gdLst>
              <a:gd name="T0" fmla="*/ 2 w 2"/>
              <a:gd name="T1" fmla="*/ 2 w 2"/>
              <a:gd name="T2" fmla="*/ 0 w 2"/>
              <a:gd name="T3" fmla="*/ 1 w 2"/>
              <a:gd name="T4" fmla="*/ 2 w 2"/>
              <a:gd name="T5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7" name="Freeform 1801">
            <a:extLst>
              <a:ext uri="{FF2B5EF4-FFF2-40B4-BE49-F238E27FC236}">
                <a16:creationId xmlns:a16="http://schemas.microsoft.com/office/drawing/2014/main" id="{8569B8CF-E8E8-4BC1-B61E-95A1D5442B51}"/>
              </a:ext>
            </a:extLst>
          </xdr:cNvPr>
          <xdr:cNvSpPr>
            <a:spLocks/>
          </xdr:cNvSpPr>
        </xdr:nvSpPr>
        <xdr:spPr bwMode="auto">
          <a:xfrm>
            <a:off x="954" y="64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8" name="Freeform 1802">
            <a:extLst>
              <a:ext uri="{FF2B5EF4-FFF2-40B4-BE49-F238E27FC236}">
                <a16:creationId xmlns:a16="http://schemas.microsoft.com/office/drawing/2014/main" id="{C4CDC56F-87D2-4D84-BD02-71EC153A517B}"/>
              </a:ext>
            </a:extLst>
          </xdr:cNvPr>
          <xdr:cNvSpPr>
            <a:spLocks/>
          </xdr:cNvSpPr>
        </xdr:nvSpPr>
        <xdr:spPr bwMode="auto">
          <a:xfrm>
            <a:off x="945" y="64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39" name="Freeform 1803">
            <a:extLst>
              <a:ext uri="{FF2B5EF4-FFF2-40B4-BE49-F238E27FC236}">
                <a16:creationId xmlns:a16="http://schemas.microsoft.com/office/drawing/2014/main" id="{2A0A6FDD-B7B0-4E42-84EF-7EC50E730499}"/>
              </a:ext>
            </a:extLst>
          </xdr:cNvPr>
          <xdr:cNvSpPr>
            <a:spLocks/>
          </xdr:cNvSpPr>
        </xdr:nvSpPr>
        <xdr:spPr bwMode="auto">
          <a:xfrm>
            <a:off x="948" y="648"/>
            <a:ext cx="2" cy="2"/>
          </a:xfrm>
          <a:custGeom>
            <a:avLst/>
            <a:gdLst>
              <a:gd name="T0" fmla="*/ 1 w 2"/>
              <a:gd name="T1" fmla="*/ 1 h 2"/>
              <a:gd name="T2" fmla="*/ 1 w 2"/>
              <a:gd name="T3" fmla="*/ 1 h 2"/>
              <a:gd name="T4" fmla="*/ 0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1 w 2"/>
              <a:gd name="T11" fmla="*/ 1 h 2"/>
              <a:gd name="T12" fmla="*/ 0 w 2"/>
              <a:gd name="T13" fmla="*/ 2 h 2"/>
              <a:gd name="T14" fmla="*/ 0 w 2"/>
              <a:gd name="T15" fmla="*/ 1 h 2"/>
              <a:gd name="T16" fmla="*/ 2 w 2"/>
              <a:gd name="T17" fmla="*/ 0 h 2"/>
              <a:gd name="T18" fmla="*/ 2 w 2"/>
              <a:gd name="T19" fmla="*/ 0 h 2"/>
              <a:gd name="T20" fmla="*/ 1 w 2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0" name="Freeform 1804">
            <a:extLst>
              <a:ext uri="{FF2B5EF4-FFF2-40B4-BE49-F238E27FC236}">
                <a16:creationId xmlns:a16="http://schemas.microsoft.com/office/drawing/2014/main" id="{DF5B4FE9-CBF0-44DB-94C5-B9A9A7E4AFAC}"/>
              </a:ext>
            </a:extLst>
          </xdr:cNvPr>
          <xdr:cNvSpPr>
            <a:spLocks/>
          </xdr:cNvSpPr>
        </xdr:nvSpPr>
        <xdr:spPr bwMode="auto">
          <a:xfrm>
            <a:off x="846" y="66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1" name="Freeform 1805">
            <a:extLst>
              <a:ext uri="{FF2B5EF4-FFF2-40B4-BE49-F238E27FC236}">
                <a16:creationId xmlns:a16="http://schemas.microsoft.com/office/drawing/2014/main" id="{D38DCAC3-0A95-4EE5-89CF-633A87855C5C}"/>
              </a:ext>
            </a:extLst>
          </xdr:cNvPr>
          <xdr:cNvSpPr>
            <a:spLocks/>
          </xdr:cNvSpPr>
        </xdr:nvSpPr>
        <xdr:spPr bwMode="auto">
          <a:xfrm>
            <a:off x="847" y="665"/>
            <a:ext cx="4" cy="3"/>
          </a:xfrm>
          <a:custGeom>
            <a:avLst/>
            <a:gdLst>
              <a:gd name="T0" fmla="*/ 4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4 w 4"/>
              <a:gd name="T7" fmla="*/ 2 h 3"/>
              <a:gd name="T8" fmla="*/ 3 w 4"/>
              <a:gd name="T9" fmla="*/ 1 h 3"/>
              <a:gd name="T10" fmla="*/ 3 w 4"/>
              <a:gd name="T11" fmla="*/ 1 h 3"/>
              <a:gd name="T12" fmla="*/ 3 w 4"/>
              <a:gd name="T13" fmla="*/ 2 h 3"/>
              <a:gd name="T14" fmla="*/ 3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2 w 4"/>
              <a:gd name="T23" fmla="*/ 3 h 3"/>
              <a:gd name="T24" fmla="*/ 1 w 4"/>
              <a:gd name="T25" fmla="*/ 3 h 3"/>
              <a:gd name="T26" fmla="*/ 1 w 4"/>
              <a:gd name="T27" fmla="*/ 3 h 3"/>
              <a:gd name="T28" fmla="*/ 1 w 4"/>
              <a:gd name="T29" fmla="*/ 2 h 3"/>
              <a:gd name="T30" fmla="*/ 1 w 4"/>
              <a:gd name="T31" fmla="*/ 2 h 3"/>
              <a:gd name="T32" fmla="*/ 1 w 4"/>
              <a:gd name="T33" fmla="*/ 1 h 3"/>
              <a:gd name="T34" fmla="*/ 1 w 4"/>
              <a:gd name="T35" fmla="*/ 2 h 3"/>
              <a:gd name="T36" fmla="*/ 2 w 4"/>
              <a:gd name="T37" fmla="*/ 1 h 3"/>
              <a:gd name="T38" fmla="*/ 1 w 4"/>
              <a:gd name="T39" fmla="*/ 1 h 3"/>
              <a:gd name="T40" fmla="*/ 0 w 4"/>
              <a:gd name="T41" fmla="*/ 1 h 3"/>
              <a:gd name="T42" fmla="*/ 0 w 4"/>
              <a:gd name="T43" fmla="*/ 1 h 3"/>
              <a:gd name="T44" fmla="*/ 0 w 4"/>
              <a:gd name="T45" fmla="*/ 1 h 3"/>
              <a:gd name="T46" fmla="*/ 1 w 4"/>
              <a:gd name="T47" fmla="*/ 1 h 3"/>
              <a:gd name="T48" fmla="*/ 2 w 4"/>
              <a:gd name="T49" fmla="*/ 1 h 3"/>
              <a:gd name="T50" fmla="*/ 3 w 4"/>
              <a:gd name="T51" fmla="*/ 1 h 3"/>
              <a:gd name="T52" fmla="*/ 4 w 4"/>
              <a:gd name="T53" fmla="*/ 0 h 3"/>
              <a:gd name="T54" fmla="*/ 4 w 4"/>
              <a:gd name="T5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4" h="3">
                <a:moveTo>
                  <a:pt x="4" y="1"/>
                </a:move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2" name="Rectangle 1806">
            <a:extLst>
              <a:ext uri="{FF2B5EF4-FFF2-40B4-BE49-F238E27FC236}">
                <a16:creationId xmlns:a16="http://schemas.microsoft.com/office/drawing/2014/main" id="{4266B9A5-B2B9-4C44-A780-A0A80EA2EAA8}"/>
              </a:ext>
            </a:extLst>
          </xdr:cNvPr>
          <xdr:cNvSpPr>
            <a:spLocks noChangeArrowheads="1"/>
          </xdr:cNvSpPr>
        </xdr:nvSpPr>
        <xdr:spPr bwMode="auto">
          <a:xfrm>
            <a:off x="849" y="672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3" name="Freeform 1807">
            <a:extLst>
              <a:ext uri="{FF2B5EF4-FFF2-40B4-BE49-F238E27FC236}">
                <a16:creationId xmlns:a16="http://schemas.microsoft.com/office/drawing/2014/main" id="{7AD88F79-770C-4BC3-BA87-573625CCBD9E}"/>
              </a:ext>
            </a:extLst>
          </xdr:cNvPr>
          <xdr:cNvSpPr>
            <a:spLocks/>
          </xdr:cNvSpPr>
        </xdr:nvSpPr>
        <xdr:spPr bwMode="auto">
          <a:xfrm>
            <a:off x="846" y="661"/>
            <a:ext cx="6" cy="4"/>
          </a:xfrm>
          <a:custGeom>
            <a:avLst/>
            <a:gdLst>
              <a:gd name="T0" fmla="*/ 5 w 6"/>
              <a:gd name="T1" fmla="*/ 0 h 4"/>
              <a:gd name="T2" fmla="*/ 5 w 6"/>
              <a:gd name="T3" fmla="*/ 1 h 4"/>
              <a:gd name="T4" fmla="*/ 6 w 6"/>
              <a:gd name="T5" fmla="*/ 1 h 4"/>
              <a:gd name="T6" fmla="*/ 6 w 6"/>
              <a:gd name="T7" fmla="*/ 1 h 4"/>
              <a:gd name="T8" fmla="*/ 6 w 6"/>
              <a:gd name="T9" fmla="*/ 3 h 4"/>
              <a:gd name="T10" fmla="*/ 6 w 6"/>
              <a:gd name="T11" fmla="*/ 3 h 4"/>
              <a:gd name="T12" fmla="*/ 5 w 6"/>
              <a:gd name="T13" fmla="*/ 3 h 4"/>
              <a:gd name="T14" fmla="*/ 5 w 6"/>
              <a:gd name="T15" fmla="*/ 4 h 4"/>
              <a:gd name="T16" fmla="*/ 5 w 6"/>
              <a:gd name="T17" fmla="*/ 4 h 4"/>
              <a:gd name="T18" fmla="*/ 4 w 6"/>
              <a:gd name="T19" fmla="*/ 4 h 4"/>
              <a:gd name="T20" fmla="*/ 4 w 6"/>
              <a:gd name="T21" fmla="*/ 4 h 4"/>
              <a:gd name="T22" fmla="*/ 3 w 6"/>
              <a:gd name="T23" fmla="*/ 4 h 4"/>
              <a:gd name="T24" fmla="*/ 3 w 6"/>
              <a:gd name="T25" fmla="*/ 3 h 4"/>
              <a:gd name="T26" fmla="*/ 3 w 6"/>
              <a:gd name="T27" fmla="*/ 3 h 4"/>
              <a:gd name="T28" fmla="*/ 2 w 6"/>
              <a:gd name="T29" fmla="*/ 4 h 4"/>
              <a:gd name="T30" fmla="*/ 2 w 6"/>
              <a:gd name="T31" fmla="*/ 4 h 4"/>
              <a:gd name="T32" fmla="*/ 1 w 6"/>
              <a:gd name="T33" fmla="*/ 4 h 4"/>
              <a:gd name="T34" fmla="*/ 1 w 6"/>
              <a:gd name="T35" fmla="*/ 4 h 4"/>
              <a:gd name="T36" fmla="*/ 1 w 6"/>
              <a:gd name="T37" fmla="*/ 4 h 4"/>
              <a:gd name="T38" fmla="*/ 1 w 6"/>
              <a:gd name="T39" fmla="*/ 4 h 4"/>
              <a:gd name="T40" fmla="*/ 0 w 6"/>
              <a:gd name="T41" fmla="*/ 3 h 4"/>
              <a:gd name="T42" fmla="*/ 0 w 6"/>
              <a:gd name="T43" fmla="*/ 3 h 4"/>
              <a:gd name="T44" fmla="*/ 1 w 6"/>
              <a:gd name="T45" fmla="*/ 3 h 4"/>
              <a:gd name="T46" fmla="*/ 1 w 6"/>
              <a:gd name="T47" fmla="*/ 2 h 4"/>
              <a:gd name="T48" fmla="*/ 2 w 6"/>
              <a:gd name="T49" fmla="*/ 2 h 4"/>
              <a:gd name="T50" fmla="*/ 2 w 6"/>
              <a:gd name="T51" fmla="*/ 2 h 4"/>
              <a:gd name="T52" fmla="*/ 3 w 6"/>
              <a:gd name="T53" fmla="*/ 1 h 4"/>
              <a:gd name="T54" fmla="*/ 4 w 6"/>
              <a:gd name="T55" fmla="*/ 1 h 4"/>
              <a:gd name="T56" fmla="*/ 4 w 6"/>
              <a:gd name="T57" fmla="*/ 1 h 4"/>
              <a:gd name="T58" fmla="*/ 4 w 6"/>
              <a:gd name="T59" fmla="*/ 0 h 4"/>
              <a:gd name="T60" fmla="*/ 5 w 6"/>
              <a:gd name="T6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6" h="4">
                <a:moveTo>
                  <a:pt x="5" y="0"/>
                </a:move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4" name="Freeform 1808">
            <a:extLst>
              <a:ext uri="{FF2B5EF4-FFF2-40B4-BE49-F238E27FC236}">
                <a16:creationId xmlns:a16="http://schemas.microsoft.com/office/drawing/2014/main" id="{3344780F-8F3F-45EF-95D5-A9453DB11FA2}"/>
              </a:ext>
            </a:extLst>
          </xdr:cNvPr>
          <xdr:cNvSpPr>
            <a:spLocks/>
          </xdr:cNvSpPr>
        </xdr:nvSpPr>
        <xdr:spPr bwMode="auto">
          <a:xfrm>
            <a:off x="962" y="659"/>
            <a:ext cx="2" cy="1"/>
          </a:xfrm>
          <a:custGeom>
            <a:avLst/>
            <a:gdLst>
              <a:gd name="T0" fmla="*/ 0 w 2"/>
              <a:gd name="T1" fmla="*/ 1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0 w 2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5" name="Freeform 1809">
            <a:extLst>
              <a:ext uri="{FF2B5EF4-FFF2-40B4-BE49-F238E27FC236}">
                <a16:creationId xmlns:a16="http://schemas.microsoft.com/office/drawing/2014/main" id="{6AAD000B-12B0-4395-BDFB-1D17CCB8F097}"/>
              </a:ext>
            </a:extLst>
          </xdr:cNvPr>
          <xdr:cNvSpPr>
            <a:spLocks/>
          </xdr:cNvSpPr>
        </xdr:nvSpPr>
        <xdr:spPr bwMode="auto">
          <a:xfrm>
            <a:off x="959" y="667"/>
            <a:ext cx="5" cy="2"/>
          </a:xfrm>
          <a:custGeom>
            <a:avLst/>
            <a:gdLst>
              <a:gd name="T0" fmla="*/ 5 w 5"/>
              <a:gd name="T1" fmla="*/ 1 h 2"/>
              <a:gd name="T2" fmla="*/ 4 w 5"/>
              <a:gd name="T3" fmla="*/ 1 h 2"/>
              <a:gd name="T4" fmla="*/ 4 w 5"/>
              <a:gd name="T5" fmla="*/ 1 h 2"/>
              <a:gd name="T6" fmla="*/ 4 w 5"/>
              <a:gd name="T7" fmla="*/ 1 h 2"/>
              <a:gd name="T8" fmla="*/ 3 w 5"/>
              <a:gd name="T9" fmla="*/ 1 h 2"/>
              <a:gd name="T10" fmla="*/ 2 w 5"/>
              <a:gd name="T11" fmla="*/ 1 h 2"/>
              <a:gd name="T12" fmla="*/ 2 w 5"/>
              <a:gd name="T13" fmla="*/ 1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2 w 5"/>
              <a:gd name="T21" fmla="*/ 2 h 2"/>
              <a:gd name="T22" fmla="*/ 1 w 5"/>
              <a:gd name="T23" fmla="*/ 2 h 2"/>
              <a:gd name="T24" fmla="*/ 1 w 5"/>
              <a:gd name="T25" fmla="*/ 2 h 2"/>
              <a:gd name="T26" fmla="*/ 0 w 5"/>
              <a:gd name="T27" fmla="*/ 1 h 2"/>
              <a:gd name="T28" fmla="*/ 0 w 5"/>
              <a:gd name="T29" fmla="*/ 1 h 2"/>
              <a:gd name="T30" fmla="*/ 1 w 5"/>
              <a:gd name="T31" fmla="*/ 1 h 2"/>
              <a:gd name="T32" fmla="*/ 1 w 5"/>
              <a:gd name="T33" fmla="*/ 1 h 2"/>
              <a:gd name="T34" fmla="*/ 1 w 5"/>
              <a:gd name="T35" fmla="*/ 0 h 2"/>
              <a:gd name="T36" fmla="*/ 1 w 5"/>
              <a:gd name="T37" fmla="*/ 0 h 2"/>
              <a:gd name="T38" fmla="*/ 2 w 5"/>
              <a:gd name="T39" fmla="*/ 0 h 2"/>
              <a:gd name="T40" fmla="*/ 3 w 5"/>
              <a:gd name="T41" fmla="*/ 0 h 2"/>
              <a:gd name="T42" fmla="*/ 3 w 5"/>
              <a:gd name="T43" fmla="*/ 0 h 2"/>
              <a:gd name="T44" fmla="*/ 3 w 5"/>
              <a:gd name="T45" fmla="*/ 0 h 2"/>
              <a:gd name="T46" fmla="*/ 3 w 5"/>
              <a:gd name="T47" fmla="*/ 0 h 2"/>
              <a:gd name="T48" fmla="*/ 4 w 5"/>
              <a:gd name="T49" fmla="*/ 0 h 2"/>
              <a:gd name="T50" fmla="*/ 4 w 5"/>
              <a:gd name="T51" fmla="*/ 0 h 2"/>
              <a:gd name="T52" fmla="*/ 5 w 5"/>
              <a:gd name="T53" fmla="*/ 0 h 2"/>
              <a:gd name="T54" fmla="*/ 5 w 5"/>
              <a:gd name="T55" fmla="*/ 0 h 2"/>
              <a:gd name="T56" fmla="*/ 5 w 5"/>
              <a:gd name="T5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6" name="Freeform 1810">
            <a:extLst>
              <a:ext uri="{FF2B5EF4-FFF2-40B4-BE49-F238E27FC236}">
                <a16:creationId xmlns:a16="http://schemas.microsoft.com/office/drawing/2014/main" id="{57A5D64B-58AD-4810-A4F8-9CD90E2D9AF0}"/>
              </a:ext>
            </a:extLst>
          </xdr:cNvPr>
          <xdr:cNvSpPr>
            <a:spLocks/>
          </xdr:cNvSpPr>
        </xdr:nvSpPr>
        <xdr:spPr bwMode="auto">
          <a:xfrm>
            <a:off x="946" y="668"/>
            <a:ext cx="14" cy="19"/>
          </a:xfrm>
          <a:custGeom>
            <a:avLst/>
            <a:gdLst>
              <a:gd name="T0" fmla="*/ 14 w 14"/>
              <a:gd name="T1" fmla="*/ 2 h 19"/>
              <a:gd name="T2" fmla="*/ 13 w 14"/>
              <a:gd name="T3" fmla="*/ 2 h 19"/>
              <a:gd name="T4" fmla="*/ 12 w 14"/>
              <a:gd name="T5" fmla="*/ 3 h 19"/>
              <a:gd name="T6" fmla="*/ 12 w 14"/>
              <a:gd name="T7" fmla="*/ 4 h 19"/>
              <a:gd name="T8" fmla="*/ 11 w 14"/>
              <a:gd name="T9" fmla="*/ 4 h 19"/>
              <a:gd name="T10" fmla="*/ 10 w 14"/>
              <a:gd name="T11" fmla="*/ 3 h 19"/>
              <a:gd name="T12" fmla="*/ 9 w 14"/>
              <a:gd name="T13" fmla="*/ 6 h 19"/>
              <a:gd name="T14" fmla="*/ 10 w 14"/>
              <a:gd name="T15" fmla="*/ 6 h 19"/>
              <a:gd name="T16" fmla="*/ 9 w 14"/>
              <a:gd name="T17" fmla="*/ 8 h 19"/>
              <a:gd name="T18" fmla="*/ 10 w 14"/>
              <a:gd name="T19" fmla="*/ 8 h 19"/>
              <a:gd name="T20" fmla="*/ 11 w 14"/>
              <a:gd name="T21" fmla="*/ 9 h 19"/>
              <a:gd name="T22" fmla="*/ 12 w 14"/>
              <a:gd name="T23" fmla="*/ 9 h 19"/>
              <a:gd name="T24" fmla="*/ 12 w 14"/>
              <a:gd name="T25" fmla="*/ 10 h 19"/>
              <a:gd name="T26" fmla="*/ 10 w 14"/>
              <a:gd name="T27" fmla="*/ 10 h 19"/>
              <a:gd name="T28" fmla="*/ 8 w 14"/>
              <a:gd name="T29" fmla="*/ 11 h 19"/>
              <a:gd name="T30" fmla="*/ 8 w 14"/>
              <a:gd name="T31" fmla="*/ 12 h 19"/>
              <a:gd name="T32" fmla="*/ 8 w 14"/>
              <a:gd name="T33" fmla="*/ 12 h 19"/>
              <a:gd name="T34" fmla="*/ 8 w 14"/>
              <a:gd name="T35" fmla="*/ 13 h 19"/>
              <a:gd name="T36" fmla="*/ 7 w 14"/>
              <a:gd name="T37" fmla="*/ 13 h 19"/>
              <a:gd name="T38" fmla="*/ 4 w 14"/>
              <a:gd name="T39" fmla="*/ 15 h 19"/>
              <a:gd name="T40" fmla="*/ 5 w 14"/>
              <a:gd name="T41" fmla="*/ 15 h 19"/>
              <a:gd name="T42" fmla="*/ 3 w 14"/>
              <a:gd name="T43" fmla="*/ 16 h 19"/>
              <a:gd name="T44" fmla="*/ 4 w 14"/>
              <a:gd name="T45" fmla="*/ 17 h 19"/>
              <a:gd name="T46" fmla="*/ 3 w 14"/>
              <a:gd name="T47" fmla="*/ 17 h 19"/>
              <a:gd name="T48" fmla="*/ 1 w 14"/>
              <a:gd name="T49" fmla="*/ 19 h 19"/>
              <a:gd name="T50" fmla="*/ 1 w 14"/>
              <a:gd name="T51" fmla="*/ 18 h 19"/>
              <a:gd name="T52" fmla="*/ 2 w 14"/>
              <a:gd name="T53" fmla="*/ 16 h 19"/>
              <a:gd name="T54" fmla="*/ 2 w 14"/>
              <a:gd name="T55" fmla="*/ 16 h 19"/>
              <a:gd name="T56" fmla="*/ 2 w 14"/>
              <a:gd name="T57" fmla="*/ 15 h 19"/>
              <a:gd name="T58" fmla="*/ 1 w 14"/>
              <a:gd name="T59" fmla="*/ 14 h 19"/>
              <a:gd name="T60" fmla="*/ 0 w 14"/>
              <a:gd name="T61" fmla="*/ 12 h 19"/>
              <a:gd name="T62" fmla="*/ 1 w 14"/>
              <a:gd name="T63" fmla="*/ 11 h 19"/>
              <a:gd name="T64" fmla="*/ 0 w 14"/>
              <a:gd name="T65" fmla="*/ 10 h 19"/>
              <a:gd name="T66" fmla="*/ 0 w 14"/>
              <a:gd name="T67" fmla="*/ 9 h 19"/>
              <a:gd name="T68" fmla="*/ 1 w 14"/>
              <a:gd name="T69" fmla="*/ 6 h 19"/>
              <a:gd name="T70" fmla="*/ 5 w 14"/>
              <a:gd name="T71" fmla="*/ 2 h 19"/>
              <a:gd name="T72" fmla="*/ 7 w 14"/>
              <a:gd name="T73" fmla="*/ 1 h 19"/>
              <a:gd name="T74" fmla="*/ 9 w 14"/>
              <a:gd name="T75" fmla="*/ 0 h 19"/>
              <a:gd name="T76" fmla="*/ 10 w 14"/>
              <a:gd name="T77" fmla="*/ 2 h 19"/>
              <a:gd name="T78" fmla="*/ 11 w 14"/>
              <a:gd name="T79" fmla="*/ 0 h 19"/>
              <a:gd name="T80" fmla="*/ 12 w 14"/>
              <a:gd name="T81" fmla="*/ 0 h 19"/>
              <a:gd name="T82" fmla="*/ 12 w 14"/>
              <a:gd name="T83" fmla="*/ 1 h 19"/>
              <a:gd name="T84" fmla="*/ 13 w 14"/>
              <a:gd name="T85" fmla="*/ 0 h 1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14" h="19">
                <a:moveTo>
                  <a:pt x="13" y="0"/>
                </a:moveTo>
                <a:lnTo>
                  <a:pt x="13" y="1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2"/>
                </a:lnTo>
                <a:lnTo>
                  <a:pt x="12" y="3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0" y="3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6"/>
                </a:lnTo>
                <a:lnTo>
                  <a:pt x="10" y="6"/>
                </a:lnTo>
                <a:lnTo>
                  <a:pt x="10" y="7"/>
                </a:lnTo>
                <a:lnTo>
                  <a:pt x="10" y="7"/>
                </a:lnTo>
                <a:lnTo>
                  <a:pt x="9" y="8"/>
                </a:lnTo>
                <a:lnTo>
                  <a:pt x="10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2" y="9"/>
                </a:lnTo>
                <a:lnTo>
                  <a:pt x="12" y="9"/>
                </a:lnTo>
                <a:lnTo>
                  <a:pt x="12" y="10"/>
                </a:lnTo>
                <a:lnTo>
                  <a:pt x="12" y="10"/>
                </a:lnTo>
                <a:lnTo>
                  <a:pt x="11" y="10"/>
                </a:lnTo>
                <a:lnTo>
                  <a:pt x="11" y="10"/>
                </a:lnTo>
                <a:lnTo>
                  <a:pt x="10" y="10"/>
                </a:lnTo>
                <a:lnTo>
                  <a:pt x="9" y="11"/>
                </a:lnTo>
                <a:lnTo>
                  <a:pt x="9" y="11"/>
                </a:lnTo>
                <a:lnTo>
                  <a:pt x="8" y="11"/>
                </a:lnTo>
                <a:lnTo>
                  <a:pt x="8" y="11"/>
                </a:lnTo>
                <a:lnTo>
                  <a:pt x="8" y="12"/>
                </a:lnTo>
                <a:lnTo>
                  <a:pt x="8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3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7" y="13"/>
                </a:lnTo>
                <a:lnTo>
                  <a:pt x="7" y="13"/>
                </a:lnTo>
                <a:lnTo>
                  <a:pt x="6" y="14"/>
                </a:lnTo>
                <a:lnTo>
                  <a:pt x="4" y="14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4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1" y="19"/>
                </a:lnTo>
                <a:lnTo>
                  <a:pt x="1" y="19"/>
                </a:lnTo>
                <a:lnTo>
                  <a:pt x="0" y="19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2" y="16"/>
                </a:lnTo>
                <a:lnTo>
                  <a:pt x="1" y="16"/>
                </a:lnTo>
                <a:lnTo>
                  <a:pt x="1" y="16"/>
                </a:lnTo>
                <a:lnTo>
                  <a:pt x="2" y="15"/>
                </a:lnTo>
                <a:lnTo>
                  <a:pt x="1" y="15"/>
                </a:lnTo>
                <a:lnTo>
                  <a:pt x="2" y="15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0" y="12"/>
                </a:lnTo>
                <a:lnTo>
                  <a:pt x="0" y="12"/>
                </a:lnTo>
                <a:lnTo>
                  <a:pt x="1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0" y="10"/>
                </a:lnTo>
                <a:lnTo>
                  <a:pt x="0" y="9"/>
                </a:lnTo>
                <a:lnTo>
                  <a:pt x="0" y="9"/>
                </a:lnTo>
                <a:lnTo>
                  <a:pt x="0" y="9"/>
                </a:lnTo>
                <a:lnTo>
                  <a:pt x="0" y="8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4" y="4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1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  <a:lnTo>
                  <a:pt x="10" y="1"/>
                </a:lnTo>
                <a:lnTo>
                  <a:pt x="9" y="1"/>
                </a:lnTo>
                <a:lnTo>
                  <a:pt x="10" y="2"/>
                </a:lnTo>
                <a:lnTo>
                  <a:pt x="10" y="1"/>
                </a:lnTo>
                <a:lnTo>
                  <a:pt x="11" y="1"/>
                </a:lnTo>
                <a:lnTo>
                  <a:pt x="11" y="0"/>
                </a:lnTo>
                <a:lnTo>
                  <a:pt x="11" y="0"/>
                </a:lnTo>
                <a:lnTo>
                  <a:pt x="11" y="0"/>
                </a:lnTo>
                <a:lnTo>
                  <a:pt x="12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0"/>
                </a:lnTo>
                <a:lnTo>
                  <a:pt x="13" y="0"/>
                </a:lnTo>
                <a:lnTo>
                  <a:pt x="1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47" name="Freeform 1811">
            <a:extLst>
              <a:ext uri="{FF2B5EF4-FFF2-40B4-BE49-F238E27FC236}">
                <a16:creationId xmlns:a16="http://schemas.microsoft.com/office/drawing/2014/main" id="{B0BE7E5B-EAFE-4C2F-912B-D425814F5910}"/>
              </a:ext>
            </a:extLst>
          </xdr:cNvPr>
          <xdr:cNvSpPr>
            <a:spLocks/>
          </xdr:cNvSpPr>
        </xdr:nvSpPr>
        <xdr:spPr bwMode="auto">
          <a:xfrm>
            <a:off x="920" y="678"/>
            <a:ext cx="11" cy="21"/>
          </a:xfrm>
          <a:custGeom>
            <a:avLst/>
            <a:gdLst>
              <a:gd name="T0" fmla="*/ 11 w 11"/>
              <a:gd name="T1" fmla="*/ 1 h 21"/>
              <a:gd name="T2" fmla="*/ 10 w 11"/>
              <a:gd name="T3" fmla="*/ 2 h 21"/>
              <a:gd name="T4" fmla="*/ 10 w 11"/>
              <a:gd name="T5" fmla="*/ 3 h 21"/>
              <a:gd name="T6" fmla="*/ 10 w 11"/>
              <a:gd name="T7" fmla="*/ 4 h 21"/>
              <a:gd name="T8" fmla="*/ 9 w 11"/>
              <a:gd name="T9" fmla="*/ 5 h 21"/>
              <a:gd name="T10" fmla="*/ 8 w 11"/>
              <a:gd name="T11" fmla="*/ 6 h 21"/>
              <a:gd name="T12" fmla="*/ 8 w 11"/>
              <a:gd name="T13" fmla="*/ 6 h 21"/>
              <a:gd name="T14" fmla="*/ 8 w 11"/>
              <a:gd name="T15" fmla="*/ 7 h 21"/>
              <a:gd name="T16" fmla="*/ 8 w 11"/>
              <a:gd name="T17" fmla="*/ 8 h 21"/>
              <a:gd name="T18" fmla="*/ 7 w 11"/>
              <a:gd name="T19" fmla="*/ 9 h 21"/>
              <a:gd name="T20" fmla="*/ 6 w 11"/>
              <a:gd name="T21" fmla="*/ 10 h 21"/>
              <a:gd name="T22" fmla="*/ 6 w 11"/>
              <a:gd name="T23" fmla="*/ 12 h 21"/>
              <a:gd name="T24" fmla="*/ 5 w 11"/>
              <a:gd name="T25" fmla="*/ 13 h 21"/>
              <a:gd name="T26" fmla="*/ 5 w 11"/>
              <a:gd name="T27" fmla="*/ 14 h 21"/>
              <a:gd name="T28" fmla="*/ 4 w 11"/>
              <a:gd name="T29" fmla="*/ 15 h 21"/>
              <a:gd name="T30" fmla="*/ 4 w 11"/>
              <a:gd name="T31" fmla="*/ 16 h 21"/>
              <a:gd name="T32" fmla="*/ 4 w 11"/>
              <a:gd name="T33" fmla="*/ 17 h 21"/>
              <a:gd name="T34" fmla="*/ 3 w 11"/>
              <a:gd name="T35" fmla="*/ 19 h 21"/>
              <a:gd name="T36" fmla="*/ 2 w 11"/>
              <a:gd name="T37" fmla="*/ 21 h 21"/>
              <a:gd name="T38" fmla="*/ 0 w 11"/>
              <a:gd name="T39" fmla="*/ 21 h 21"/>
              <a:gd name="T40" fmla="*/ 0 w 11"/>
              <a:gd name="T41" fmla="*/ 20 h 21"/>
              <a:gd name="T42" fmla="*/ 1 w 11"/>
              <a:gd name="T43" fmla="*/ 18 h 21"/>
              <a:gd name="T44" fmla="*/ 0 w 11"/>
              <a:gd name="T45" fmla="*/ 17 h 21"/>
              <a:gd name="T46" fmla="*/ 0 w 11"/>
              <a:gd name="T47" fmla="*/ 16 h 21"/>
              <a:gd name="T48" fmla="*/ 1 w 11"/>
              <a:gd name="T49" fmla="*/ 14 h 21"/>
              <a:gd name="T50" fmla="*/ 3 w 11"/>
              <a:gd name="T51" fmla="*/ 10 h 21"/>
              <a:gd name="T52" fmla="*/ 4 w 11"/>
              <a:gd name="T53" fmla="*/ 9 h 21"/>
              <a:gd name="T54" fmla="*/ 5 w 11"/>
              <a:gd name="T55" fmla="*/ 9 h 21"/>
              <a:gd name="T56" fmla="*/ 6 w 11"/>
              <a:gd name="T57" fmla="*/ 7 h 21"/>
              <a:gd name="T58" fmla="*/ 7 w 11"/>
              <a:gd name="T59" fmla="*/ 6 h 21"/>
              <a:gd name="T60" fmla="*/ 8 w 11"/>
              <a:gd name="T61" fmla="*/ 4 h 21"/>
              <a:gd name="T62" fmla="*/ 8 w 11"/>
              <a:gd name="T63" fmla="*/ 3 h 21"/>
              <a:gd name="T64" fmla="*/ 9 w 11"/>
              <a:gd name="T65" fmla="*/ 2 h 21"/>
              <a:gd name="T66" fmla="*/ 9 w 11"/>
              <a:gd name="T67" fmla="*/ 1 h 21"/>
              <a:gd name="T68" fmla="*/ 10 w 11"/>
              <a:gd name="T69" fmla="*/ 1 h 21"/>
              <a:gd name="T70" fmla="*/ 11 w 11"/>
              <a:gd name="T71" fmla="*/ 1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11" h="21">
                <a:moveTo>
                  <a:pt x="11" y="1"/>
                </a:moveTo>
                <a:lnTo>
                  <a:pt x="11" y="1"/>
                </a:lnTo>
                <a:lnTo>
                  <a:pt x="11" y="1"/>
                </a:lnTo>
                <a:lnTo>
                  <a:pt x="10" y="2"/>
                </a:lnTo>
                <a:lnTo>
                  <a:pt x="10" y="2"/>
                </a:lnTo>
                <a:lnTo>
                  <a:pt x="10" y="3"/>
                </a:lnTo>
                <a:lnTo>
                  <a:pt x="10" y="3"/>
                </a:lnTo>
                <a:lnTo>
                  <a:pt x="10" y="4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8"/>
                </a:lnTo>
                <a:lnTo>
                  <a:pt x="8" y="8"/>
                </a:lnTo>
                <a:lnTo>
                  <a:pt x="7" y="9"/>
                </a:lnTo>
                <a:lnTo>
                  <a:pt x="7" y="10"/>
                </a:lnTo>
                <a:lnTo>
                  <a:pt x="6" y="10"/>
                </a:lnTo>
                <a:lnTo>
                  <a:pt x="6" y="11"/>
                </a:lnTo>
                <a:lnTo>
                  <a:pt x="6" y="12"/>
                </a:lnTo>
                <a:lnTo>
                  <a:pt x="5" y="12"/>
                </a:lnTo>
                <a:lnTo>
                  <a:pt x="5" y="13"/>
                </a:lnTo>
                <a:lnTo>
                  <a:pt x="5" y="13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3" y="18"/>
                </a:lnTo>
                <a:lnTo>
                  <a:pt x="3" y="19"/>
                </a:lnTo>
                <a:lnTo>
                  <a:pt x="3" y="20"/>
                </a:lnTo>
                <a:lnTo>
                  <a:pt x="2" y="21"/>
                </a:lnTo>
                <a:lnTo>
                  <a:pt x="1" y="21"/>
                </a:lnTo>
                <a:lnTo>
                  <a:pt x="0" y="21"/>
                </a:lnTo>
                <a:lnTo>
                  <a:pt x="1" y="21"/>
                </a:lnTo>
                <a:lnTo>
                  <a:pt x="0" y="20"/>
                </a:lnTo>
                <a:lnTo>
                  <a:pt x="0" y="20"/>
                </a:lnTo>
                <a:lnTo>
                  <a:pt x="1" y="18"/>
                </a:lnTo>
                <a:lnTo>
                  <a:pt x="0" y="17"/>
                </a:lnTo>
                <a:lnTo>
                  <a:pt x="0" y="17"/>
                </a:lnTo>
                <a:lnTo>
                  <a:pt x="0" y="16"/>
                </a:lnTo>
                <a:lnTo>
                  <a:pt x="0" y="16"/>
                </a:lnTo>
                <a:lnTo>
                  <a:pt x="1" y="15"/>
                </a:lnTo>
                <a:lnTo>
                  <a:pt x="1" y="14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4" y="9"/>
                </a:lnTo>
                <a:lnTo>
                  <a:pt x="5" y="9"/>
                </a:lnTo>
                <a:lnTo>
                  <a:pt x="5" y="9"/>
                </a:lnTo>
                <a:lnTo>
                  <a:pt x="6" y="8"/>
                </a:lnTo>
                <a:lnTo>
                  <a:pt x="6" y="7"/>
                </a:lnTo>
                <a:lnTo>
                  <a:pt x="7" y="6"/>
                </a:lnTo>
                <a:lnTo>
                  <a:pt x="7" y="6"/>
                </a:lnTo>
                <a:lnTo>
                  <a:pt x="8" y="5"/>
                </a:lnTo>
                <a:lnTo>
                  <a:pt x="8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2"/>
                </a:lnTo>
                <a:lnTo>
                  <a:pt x="9" y="1"/>
                </a:lnTo>
                <a:lnTo>
                  <a:pt x="9" y="1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7430" name="Group 1894">
          <a:extLst>
            <a:ext uri="{FF2B5EF4-FFF2-40B4-BE49-F238E27FC236}">
              <a16:creationId xmlns:a16="http://schemas.microsoft.com/office/drawing/2014/main" id="{FBFCEE5D-432B-4B59-BEAB-E824D3850EF8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45" y="538"/>
          <a:chExt cx="142" cy="129"/>
        </a:xfrm>
      </xdr:grpSpPr>
      <xdr:sp macro="" textlink="">
        <xdr:nvSpPr>
          <xdr:cNvPr id="67349" name="Freeform 1813">
            <a:extLst>
              <a:ext uri="{FF2B5EF4-FFF2-40B4-BE49-F238E27FC236}">
                <a16:creationId xmlns:a16="http://schemas.microsoft.com/office/drawing/2014/main" id="{1652078D-DBA3-4073-AC6F-6611EB29B551}"/>
              </a:ext>
            </a:extLst>
          </xdr:cNvPr>
          <xdr:cNvSpPr>
            <a:spLocks noEditPoints="1"/>
          </xdr:cNvSpPr>
        </xdr:nvSpPr>
        <xdr:spPr bwMode="auto">
          <a:xfrm>
            <a:off x="745" y="538"/>
            <a:ext cx="142" cy="129"/>
          </a:xfrm>
          <a:custGeom>
            <a:avLst/>
            <a:gdLst>
              <a:gd name="T0" fmla="*/ 100 w 142"/>
              <a:gd name="T1" fmla="*/ 5 h 129"/>
              <a:gd name="T2" fmla="*/ 103 w 142"/>
              <a:gd name="T3" fmla="*/ 8 h 129"/>
              <a:gd name="T4" fmla="*/ 95 w 142"/>
              <a:gd name="T5" fmla="*/ 8 h 129"/>
              <a:gd name="T6" fmla="*/ 87 w 142"/>
              <a:gd name="T7" fmla="*/ 13 h 129"/>
              <a:gd name="T8" fmla="*/ 83 w 142"/>
              <a:gd name="T9" fmla="*/ 20 h 129"/>
              <a:gd name="T10" fmla="*/ 85 w 142"/>
              <a:gd name="T11" fmla="*/ 26 h 129"/>
              <a:gd name="T12" fmla="*/ 101 w 142"/>
              <a:gd name="T13" fmla="*/ 22 h 129"/>
              <a:gd name="T14" fmla="*/ 82 w 142"/>
              <a:gd name="T15" fmla="*/ 31 h 129"/>
              <a:gd name="T16" fmla="*/ 69 w 142"/>
              <a:gd name="T17" fmla="*/ 30 h 129"/>
              <a:gd name="T18" fmla="*/ 54 w 142"/>
              <a:gd name="T19" fmla="*/ 34 h 129"/>
              <a:gd name="T20" fmla="*/ 56 w 142"/>
              <a:gd name="T21" fmla="*/ 38 h 129"/>
              <a:gd name="T22" fmla="*/ 47 w 142"/>
              <a:gd name="T23" fmla="*/ 37 h 129"/>
              <a:gd name="T24" fmla="*/ 52 w 142"/>
              <a:gd name="T25" fmla="*/ 41 h 129"/>
              <a:gd name="T26" fmla="*/ 34 w 142"/>
              <a:gd name="T27" fmla="*/ 45 h 129"/>
              <a:gd name="T28" fmla="*/ 42 w 142"/>
              <a:gd name="T29" fmla="*/ 51 h 129"/>
              <a:gd name="T30" fmla="*/ 26 w 142"/>
              <a:gd name="T31" fmla="*/ 48 h 129"/>
              <a:gd name="T32" fmla="*/ 13 w 142"/>
              <a:gd name="T33" fmla="*/ 54 h 129"/>
              <a:gd name="T34" fmla="*/ 30 w 142"/>
              <a:gd name="T35" fmla="*/ 57 h 129"/>
              <a:gd name="T36" fmla="*/ 8 w 142"/>
              <a:gd name="T37" fmla="*/ 60 h 129"/>
              <a:gd name="T38" fmla="*/ 15 w 142"/>
              <a:gd name="T39" fmla="*/ 65 h 129"/>
              <a:gd name="T40" fmla="*/ 6 w 142"/>
              <a:gd name="T41" fmla="*/ 69 h 129"/>
              <a:gd name="T42" fmla="*/ 28 w 142"/>
              <a:gd name="T43" fmla="*/ 71 h 129"/>
              <a:gd name="T44" fmla="*/ 40 w 142"/>
              <a:gd name="T45" fmla="*/ 67 h 129"/>
              <a:gd name="T46" fmla="*/ 36 w 142"/>
              <a:gd name="T47" fmla="*/ 73 h 129"/>
              <a:gd name="T48" fmla="*/ 8 w 142"/>
              <a:gd name="T49" fmla="*/ 72 h 129"/>
              <a:gd name="T50" fmla="*/ 11 w 142"/>
              <a:gd name="T51" fmla="*/ 79 h 129"/>
              <a:gd name="T52" fmla="*/ 13 w 142"/>
              <a:gd name="T53" fmla="*/ 84 h 129"/>
              <a:gd name="T54" fmla="*/ 17 w 142"/>
              <a:gd name="T55" fmla="*/ 88 h 129"/>
              <a:gd name="T56" fmla="*/ 24 w 142"/>
              <a:gd name="T57" fmla="*/ 84 h 129"/>
              <a:gd name="T58" fmla="*/ 23 w 142"/>
              <a:gd name="T59" fmla="*/ 88 h 129"/>
              <a:gd name="T60" fmla="*/ 17 w 142"/>
              <a:gd name="T61" fmla="*/ 98 h 129"/>
              <a:gd name="T62" fmla="*/ 9 w 142"/>
              <a:gd name="T63" fmla="*/ 100 h 129"/>
              <a:gd name="T64" fmla="*/ 18 w 142"/>
              <a:gd name="T65" fmla="*/ 102 h 129"/>
              <a:gd name="T66" fmla="*/ 23 w 142"/>
              <a:gd name="T67" fmla="*/ 104 h 129"/>
              <a:gd name="T68" fmla="*/ 18 w 142"/>
              <a:gd name="T69" fmla="*/ 111 h 129"/>
              <a:gd name="T70" fmla="*/ 31 w 142"/>
              <a:gd name="T71" fmla="*/ 123 h 129"/>
              <a:gd name="T72" fmla="*/ 38 w 142"/>
              <a:gd name="T73" fmla="*/ 127 h 129"/>
              <a:gd name="T74" fmla="*/ 54 w 142"/>
              <a:gd name="T75" fmla="*/ 126 h 129"/>
              <a:gd name="T76" fmla="*/ 70 w 142"/>
              <a:gd name="T77" fmla="*/ 114 h 129"/>
              <a:gd name="T78" fmla="*/ 80 w 142"/>
              <a:gd name="T79" fmla="*/ 111 h 129"/>
              <a:gd name="T80" fmla="*/ 85 w 142"/>
              <a:gd name="T81" fmla="*/ 100 h 129"/>
              <a:gd name="T82" fmla="*/ 89 w 142"/>
              <a:gd name="T83" fmla="*/ 98 h 129"/>
              <a:gd name="T84" fmla="*/ 97 w 142"/>
              <a:gd name="T85" fmla="*/ 107 h 129"/>
              <a:gd name="T86" fmla="*/ 119 w 142"/>
              <a:gd name="T87" fmla="*/ 82 h 129"/>
              <a:gd name="T88" fmla="*/ 94 w 142"/>
              <a:gd name="T89" fmla="*/ 110 h 129"/>
              <a:gd name="T90" fmla="*/ 9 w 142"/>
              <a:gd name="T91" fmla="*/ 57 h 129"/>
              <a:gd name="T92" fmla="*/ 28 w 142"/>
              <a:gd name="T93" fmla="*/ 41 h 129"/>
              <a:gd name="T94" fmla="*/ 60 w 142"/>
              <a:gd name="T95" fmla="*/ 30 h 129"/>
              <a:gd name="T96" fmla="*/ 58 w 142"/>
              <a:gd name="T97" fmla="*/ 32 h 129"/>
              <a:gd name="T98" fmla="*/ 17 w 142"/>
              <a:gd name="T99" fmla="*/ 49 h 129"/>
              <a:gd name="T100" fmla="*/ 30 w 142"/>
              <a:gd name="T101" fmla="*/ 43 h 129"/>
              <a:gd name="T102" fmla="*/ 15 w 142"/>
              <a:gd name="T103" fmla="*/ 96 h 129"/>
              <a:gd name="T104" fmla="*/ 9 w 142"/>
              <a:gd name="T105" fmla="*/ 82 h 129"/>
              <a:gd name="T106" fmla="*/ 7 w 142"/>
              <a:gd name="T107" fmla="*/ 55 h 129"/>
              <a:gd name="T108" fmla="*/ 7 w 142"/>
              <a:gd name="T109" fmla="*/ 96 h 129"/>
              <a:gd name="T110" fmla="*/ 6 w 142"/>
              <a:gd name="T111" fmla="*/ 82 h 129"/>
              <a:gd name="T112" fmla="*/ 5 w 142"/>
              <a:gd name="T113" fmla="*/ 71 h 129"/>
              <a:gd name="T114" fmla="*/ 10 w 142"/>
              <a:gd name="T115" fmla="*/ 94 h 129"/>
              <a:gd name="T116" fmla="*/ 15 w 142"/>
              <a:gd name="T117" fmla="*/ 51 h 129"/>
              <a:gd name="T118" fmla="*/ 20 w 142"/>
              <a:gd name="T119" fmla="*/ 92 h 129"/>
              <a:gd name="T120" fmla="*/ 60 w 142"/>
              <a:gd name="T121" fmla="*/ 26 h 129"/>
              <a:gd name="T122" fmla="*/ 101 w 142"/>
              <a:gd name="T123" fmla="*/ 10 h 129"/>
              <a:gd name="T124" fmla="*/ 97 w 142"/>
              <a:gd name="T125" fmla="*/ 0 h 1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42" h="129">
                <a:moveTo>
                  <a:pt x="142" y="12"/>
                </a:moveTo>
                <a:lnTo>
                  <a:pt x="142" y="10"/>
                </a:lnTo>
                <a:lnTo>
                  <a:pt x="138" y="9"/>
                </a:lnTo>
                <a:lnTo>
                  <a:pt x="138" y="9"/>
                </a:lnTo>
                <a:lnTo>
                  <a:pt x="137" y="9"/>
                </a:lnTo>
                <a:lnTo>
                  <a:pt x="136" y="8"/>
                </a:lnTo>
                <a:lnTo>
                  <a:pt x="136" y="8"/>
                </a:lnTo>
                <a:lnTo>
                  <a:pt x="135" y="8"/>
                </a:lnTo>
                <a:lnTo>
                  <a:pt x="135" y="8"/>
                </a:lnTo>
                <a:lnTo>
                  <a:pt x="135" y="7"/>
                </a:lnTo>
                <a:lnTo>
                  <a:pt x="138" y="4"/>
                </a:lnTo>
                <a:lnTo>
                  <a:pt x="141" y="0"/>
                </a:lnTo>
                <a:lnTo>
                  <a:pt x="142" y="0"/>
                </a:lnTo>
                <a:lnTo>
                  <a:pt x="113" y="0"/>
                </a:lnTo>
                <a:lnTo>
                  <a:pt x="113" y="0"/>
                </a:lnTo>
                <a:lnTo>
                  <a:pt x="113" y="0"/>
                </a:lnTo>
                <a:lnTo>
                  <a:pt x="113" y="0"/>
                </a:lnTo>
                <a:lnTo>
                  <a:pt x="107" y="0"/>
                </a:lnTo>
                <a:lnTo>
                  <a:pt x="107" y="0"/>
                </a:lnTo>
                <a:lnTo>
                  <a:pt x="108" y="0"/>
                </a:lnTo>
                <a:lnTo>
                  <a:pt x="107" y="0"/>
                </a:lnTo>
                <a:lnTo>
                  <a:pt x="107" y="0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4" y="1"/>
                </a:lnTo>
                <a:lnTo>
                  <a:pt x="105" y="1"/>
                </a:lnTo>
                <a:lnTo>
                  <a:pt x="104" y="1"/>
                </a:lnTo>
                <a:lnTo>
                  <a:pt x="104" y="1"/>
                </a:lnTo>
                <a:lnTo>
                  <a:pt x="102" y="1"/>
                </a:lnTo>
                <a:lnTo>
                  <a:pt x="102" y="1"/>
                </a:lnTo>
                <a:lnTo>
                  <a:pt x="102" y="1"/>
                </a:lnTo>
                <a:lnTo>
                  <a:pt x="103" y="2"/>
                </a:lnTo>
                <a:lnTo>
                  <a:pt x="104" y="1"/>
                </a:lnTo>
                <a:lnTo>
                  <a:pt x="104" y="1"/>
                </a:lnTo>
                <a:lnTo>
                  <a:pt x="104" y="2"/>
                </a:lnTo>
                <a:lnTo>
                  <a:pt x="103" y="2"/>
                </a:lnTo>
                <a:lnTo>
                  <a:pt x="103" y="2"/>
                </a:lnTo>
                <a:lnTo>
                  <a:pt x="102" y="1"/>
                </a:lnTo>
                <a:lnTo>
                  <a:pt x="102" y="1"/>
                </a:lnTo>
                <a:lnTo>
                  <a:pt x="100" y="2"/>
                </a:lnTo>
                <a:lnTo>
                  <a:pt x="99" y="3"/>
                </a:lnTo>
                <a:lnTo>
                  <a:pt x="100" y="3"/>
                </a:lnTo>
                <a:lnTo>
                  <a:pt x="103" y="2"/>
                </a:lnTo>
                <a:lnTo>
                  <a:pt x="106" y="1"/>
                </a:lnTo>
                <a:lnTo>
                  <a:pt x="105" y="2"/>
                </a:lnTo>
                <a:lnTo>
                  <a:pt x="103" y="2"/>
                </a:lnTo>
                <a:lnTo>
                  <a:pt x="101" y="3"/>
                </a:lnTo>
                <a:lnTo>
                  <a:pt x="100" y="3"/>
                </a:lnTo>
                <a:lnTo>
                  <a:pt x="99" y="3"/>
                </a:lnTo>
                <a:lnTo>
                  <a:pt x="99" y="3"/>
                </a:lnTo>
                <a:lnTo>
                  <a:pt x="99" y="3"/>
                </a:lnTo>
                <a:lnTo>
                  <a:pt x="100" y="3"/>
                </a:lnTo>
                <a:lnTo>
                  <a:pt x="100" y="3"/>
                </a:lnTo>
                <a:lnTo>
                  <a:pt x="102" y="3"/>
                </a:lnTo>
                <a:lnTo>
                  <a:pt x="101" y="4"/>
                </a:lnTo>
                <a:lnTo>
                  <a:pt x="101" y="4"/>
                </a:lnTo>
                <a:lnTo>
                  <a:pt x="100" y="4"/>
                </a:lnTo>
                <a:lnTo>
                  <a:pt x="99" y="5"/>
                </a:lnTo>
                <a:lnTo>
                  <a:pt x="99" y="5"/>
                </a:lnTo>
                <a:lnTo>
                  <a:pt x="100" y="5"/>
                </a:lnTo>
                <a:lnTo>
                  <a:pt x="101" y="4"/>
                </a:lnTo>
                <a:lnTo>
                  <a:pt x="102" y="4"/>
                </a:lnTo>
                <a:lnTo>
                  <a:pt x="102" y="3"/>
                </a:lnTo>
                <a:lnTo>
                  <a:pt x="103" y="3"/>
                </a:lnTo>
                <a:lnTo>
                  <a:pt x="104" y="3"/>
                </a:lnTo>
                <a:lnTo>
                  <a:pt x="104" y="3"/>
                </a:lnTo>
                <a:lnTo>
                  <a:pt x="104" y="3"/>
                </a:lnTo>
                <a:lnTo>
                  <a:pt x="104" y="2"/>
                </a:lnTo>
                <a:lnTo>
                  <a:pt x="107" y="2"/>
                </a:lnTo>
                <a:lnTo>
                  <a:pt x="109" y="1"/>
                </a:lnTo>
                <a:lnTo>
                  <a:pt x="110" y="1"/>
                </a:lnTo>
                <a:lnTo>
                  <a:pt x="111" y="0"/>
                </a:lnTo>
                <a:lnTo>
                  <a:pt x="112" y="0"/>
                </a:lnTo>
                <a:lnTo>
                  <a:pt x="112" y="0"/>
                </a:lnTo>
                <a:lnTo>
                  <a:pt x="113" y="1"/>
                </a:lnTo>
                <a:lnTo>
                  <a:pt x="113" y="1"/>
                </a:lnTo>
                <a:lnTo>
                  <a:pt x="113" y="1"/>
                </a:lnTo>
                <a:lnTo>
                  <a:pt x="113" y="1"/>
                </a:lnTo>
                <a:lnTo>
                  <a:pt x="112" y="1"/>
                </a:lnTo>
                <a:lnTo>
                  <a:pt x="111" y="1"/>
                </a:lnTo>
                <a:lnTo>
                  <a:pt x="111" y="1"/>
                </a:lnTo>
                <a:lnTo>
                  <a:pt x="110" y="1"/>
                </a:lnTo>
                <a:lnTo>
                  <a:pt x="109" y="1"/>
                </a:lnTo>
                <a:lnTo>
                  <a:pt x="106" y="2"/>
                </a:lnTo>
                <a:lnTo>
                  <a:pt x="106" y="3"/>
                </a:lnTo>
                <a:lnTo>
                  <a:pt x="105" y="3"/>
                </a:lnTo>
                <a:lnTo>
                  <a:pt x="105" y="3"/>
                </a:lnTo>
                <a:lnTo>
                  <a:pt x="106" y="3"/>
                </a:lnTo>
                <a:lnTo>
                  <a:pt x="107" y="3"/>
                </a:lnTo>
                <a:lnTo>
                  <a:pt x="107" y="3"/>
                </a:lnTo>
                <a:lnTo>
                  <a:pt x="107" y="3"/>
                </a:lnTo>
                <a:lnTo>
                  <a:pt x="105" y="3"/>
                </a:lnTo>
                <a:lnTo>
                  <a:pt x="105" y="3"/>
                </a:lnTo>
                <a:lnTo>
                  <a:pt x="105" y="3"/>
                </a:lnTo>
                <a:lnTo>
                  <a:pt x="105" y="3"/>
                </a:lnTo>
                <a:lnTo>
                  <a:pt x="106" y="3"/>
                </a:lnTo>
                <a:lnTo>
                  <a:pt x="106" y="4"/>
                </a:lnTo>
                <a:lnTo>
                  <a:pt x="107" y="4"/>
                </a:lnTo>
                <a:lnTo>
                  <a:pt x="107" y="4"/>
                </a:lnTo>
                <a:lnTo>
                  <a:pt x="108" y="4"/>
                </a:lnTo>
                <a:lnTo>
                  <a:pt x="106" y="4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3" y="4"/>
                </a:lnTo>
                <a:lnTo>
                  <a:pt x="104" y="4"/>
                </a:lnTo>
                <a:lnTo>
                  <a:pt x="104" y="5"/>
                </a:lnTo>
                <a:lnTo>
                  <a:pt x="104" y="5"/>
                </a:lnTo>
                <a:lnTo>
                  <a:pt x="103" y="5"/>
                </a:lnTo>
                <a:lnTo>
                  <a:pt x="103" y="5"/>
                </a:lnTo>
                <a:lnTo>
                  <a:pt x="101" y="5"/>
                </a:lnTo>
                <a:lnTo>
                  <a:pt x="101" y="5"/>
                </a:lnTo>
                <a:lnTo>
                  <a:pt x="101" y="6"/>
                </a:lnTo>
                <a:lnTo>
                  <a:pt x="101" y="6"/>
                </a:lnTo>
                <a:lnTo>
                  <a:pt x="101" y="7"/>
                </a:lnTo>
                <a:lnTo>
                  <a:pt x="101" y="7"/>
                </a:lnTo>
                <a:lnTo>
                  <a:pt x="102" y="7"/>
                </a:lnTo>
                <a:lnTo>
                  <a:pt x="102" y="7"/>
                </a:lnTo>
                <a:lnTo>
                  <a:pt x="103" y="8"/>
                </a:lnTo>
                <a:lnTo>
                  <a:pt x="103" y="8"/>
                </a:lnTo>
                <a:lnTo>
                  <a:pt x="104" y="8"/>
                </a:lnTo>
                <a:lnTo>
                  <a:pt x="104" y="7"/>
                </a:lnTo>
                <a:lnTo>
                  <a:pt x="104" y="7"/>
                </a:lnTo>
                <a:lnTo>
                  <a:pt x="103" y="7"/>
                </a:lnTo>
                <a:lnTo>
                  <a:pt x="104" y="7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8"/>
                </a:lnTo>
                <a:lnTo>
                  <a:pt x="106" y="7"/>
                </a:lnTo>
                <a:lnTo>
                  <a:pt x="107" y="7"/>
                </a:lnTo>
                <a:lnTo>
                  <a:pt x="105" y="8"/>
                </a:lnTo>
                <a:lnTo>
                  <a:pt x="105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3" y="8"/>
                </a:lnTo>
                <a:lnTo>
                  <a:pt x="104" y="8"/>
                </a:lnTo>
                <a:lnTo>
                  <a:pt x="103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10"/>
                </a:lnTo>
                <a:lnTo>
                  <a:pt x="102" y="10"/>
                </a:lnTo>
                <a:lnTo>
                  <a:pt x="102" y="10"/>
                </a:lnTo>
                <a:lnTo>
                  <a:pt x="104" y="10"/>
                </a:lnTo>
                <a:lnTo>
                  <a:pt x="105" y="10"/>
                </a:lnTo>
                <a:lnTo>
                  <a:pt x="103" y="10"/>
                </a:lnTo>
                <a:lnTo>
                  <a:pt x="102" y="10"/>
                </a:lnTo>
                <a:lnTo>
                  <a:pt x="101" y="10"/>
                </a:lnTo>
                <a:lnTo>
                  <a:pt x="100" y="11"/>
                </a:lnTo>
                <a:lnTo>
                  <a:pt x="101" y="11"/>
                </a:lnTo>
                <a:lnTo>
                  <a:pt x="100" y="11"/>
                </a:lnTo>
                <a:lnTo>
                  <a:pt x="99" y="12"/>
                </a:lnTo>
                <a:lnTo>
                  <a:pt x="98" y="12"/>
                </a:lnTo>
                <a:lnTo>
                  <a:pt x="99" y="12"/>
                </a:lnTo>
                <a:lnTo>
                  <a:pt x="99" y="12"/>
                </a:lnTo>
                <a:lnTo>
                  <a:pt x="100" y="11"/>
                </a:lnTo>
                <a:lnTo>
                  <a:pt x="100" y="11"/>
                </a:lnTo>
                <a:lnTo>
                  <a:pt x="100" y="10"/>
                </a:lnTo>
                <a:lnTo>
                  <a:pt x="99" y="10"/>
                </a:lnTo>
                <a:lnTo>
                  <a:pt x="98" y="10"/>
                </a:lnTo>
                <a:lnTo>
                  <a:pt x="98" y="10"/>
                </a:lnTo>
                <a:lnTo>
                  <a:pt x="98" y="10"/>
                </a:lnTo>
                <a:lnTo>
                  <a:pt x="98" y="10"/>
                </a:lnTo>
                <a:lnTo>
                  <a:pt x="98" y="10"/>
                </a:lnTo>
                <a:lnTo>
                  <a:pt x="98" y="9"/>
                </a:lnTo>
                <a:lnTo>
                  <a:pt x="97" y="9"/>
                </a:lnTo>
                <a:lnTo>
                  <a:pt x="97" y="9"/>
                </a:lnTo>
                <a:lnTo>
                  <a:pt x="96" y="9"/>
                </a:lnTo>
                <a:lnTo>
                  <a:pt x="96" y="9"/>
                </a:lnTo>
                <a:lnTo>
                  <a:pt x="96" y="8"/>
                </a:lnTo>
                <a:lnTo>
                  <a:pt x="96" y="8"/>
                </a:lnTo>
                <a:lnTo>
                  <a:pt x="95" y="7"/>
                </a:lnTo>
                <a:lnTo>
                  <a:pt x="94" y="8"/>
                </a:lnTo>
                <a:lnTo>
                  <a:pt x="94" y="8"/>
                </a:lnTo>
                <a:lnTo>
                  <a:pt x="94" y="8"/>
                </a:lnTo>
                <a:lnTo>
                  <a:pt x="94" y="8"/>
                </a:lnTo>
                <a:lnTo>
                  <a:pt x="95" y="8"/>
                </a:lnTo>
                <a:lnTo>
                  <a:pt x="94" y="9"/>
                </a:lnTo>
                <a:lnTo>
                  <a:pt x="95" y="9"/>
                </a:lnTo>
                <a:lnTo>
                  <a:pt x="94" y="9"/>
                </a:lnTo>
                <a:lnTo>
                  <a:pt x="95" y="10"/>
                </a:lnTo>
                <a:lnTo>
                  <a:pt x="94" y="9"/>
                </a:lnTo>
                <a:lnTo>
                  <a:pt x="94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2" y="9"/>
                </a:lnTo>
                <a:lnTo>
                  <a:pt x="92" y="9"/>
                </a:lnTo>
                <a:lnTo>
                  <a:pt x="93" y="10"/>
                </a:lnTo>
                <a:lnTo>
                  <a:pt x="92" y="10"/>
                </a:lnTo>
                <a:lnTo>
                  <a:pt x="92" y="10"/>
                </a:lnTo>
                <a:lnTo>
                  <a:pt x="91" y="10"/>
                </a:lnTo>
                <a:lnTo>
                  <a:pt x="91" y="10"/>
                </a:lnTo>
                <a:lnTo>
                  <a:pt x="90" y="10"/>
                </a:lnTo>
                <a:lnTo>
                  <a:pt x="90" y="10"/>
                </a:lnTo>
                <a:lnTo>
                  <a:pt x="90" y="10"/>
                </a:lnTo>
                <a:lnTo>
                  <a:pt x="91" y="10"/>
                </a:lnTo>
                <a:lnTo>
                  <a:pt x="92" y="10"/>
                </a:lnTo>
                <a:lnTo>
                  <a:pt x="92" y="10"/>
                </a:lnTo>
                <a:lnTo>
                  <a:pt x="92" y="11"/>
                </a:lnTo>
                <a:lnTo>
                  <a:pt x="93" y="11"/>
                </a:lnTo>
                <a:lnTo>
                  <a:pt x="93" y="11"/>
                </a:lnTo>
                <a:lnTo>
                  <a:pt x="93" y="11"/>
                </a:lnTo>
                <a:lnTo>
                  <a:pt x="92" y="12"/>
                </a:lnTo>
                <a:lnTo>
                  <a:pt x="92" y="11"/>
                </a:lnTo>
                <a:lnTo>
                  <a:pt x="92" y="11"/>
                </a:lnTo>
                <a:lnTo>
                  <a:pt x="91" y="11"/>
                </a:lnTo>
                <a:lnTo>
                  <a:pt x="91" y="11"/>
                </a:lnTo>
                <a:lnTo>
                  <a:pt x="91" y="11"/>
                </a:lnTo>
                <a:lnTo>
                  <a:pt x="90" y="11"/>
                </a:lnTo>
                <a:lnTo>
                  <a:pt x="89" y="10"/>
                </a:lnTo>
                <a:lnTo>
                  <a:pt x="89" y="10"/>
                </a:lnTo>
                <a:lnTo>
                  <a:pt x="89" y="10"/>
                </a:lnTo>
                <a:lnTo>
                  <a:pt x="89" y="10"/>
                </a:lnTo>
                <a:lnTo>
                  <a:pt x="89" y="11"/>
                </a:lnTo>
                <a:lnTo>
                  <a:pt x="90" y="11"/>
                </a:lnTo>
                <a:lnTo>
                  <a:pt x="89" y="11"/>
                </a:lnTo>
                <a:lnTo>
                  <a:pt x="89" y="10"/>
                </a:lnTo>
                <a:lnTo>
                  <a:pt x="88" y="10"/>
                </a:lnTo>
                <a:lnTo>
                  <a:pt x="87" y="11"/>
                </a:lnTo>
                <a:lnTo>
                  <a:pt x="87" y="11"/>
                </a:lnTo>
                <a:lnTo>
                  <a:pt x="89" y="11"/>
                </a:lnTo>
                <a:lnTo>
                  <a:pt x="89" y="11"/>
                </a:lnTo>
                <a:lnTo>
                  <a:pt x="89" y="11"/>
                </a:lnTo>
                <a:lnTo>
                  <a:pt x="89" y="12"/>
                </a:lnTo>
                <a:lnTo>
                  <a:pt x="90" y="12"/>
                </a:lnTo>
                <a:lnTo>
                  <a:pt x="89" y="12"/>
                </a:lnTo>
                <a:lnTo>
                  <a:pt x="89" y="12"/>
                </a:lnTo>
                <a:lnTo>
                  <a:pt x="88" y="11"/>
                </a:lnTo>
                <a:lnTo>
                  <a:pt x="88" y="12"/>
                </a:lnTo>
                <a:lnTo>
                  <a:pt x="88" y="12"/>
                </a:lnTo>
                <a:lnTo>
                  <a:pt x="89" y="12"/>
                </a:lnTo>
                <a:lnTo>
                  <a:pt x="89" y="12"/>
                </a:lnTo>
                <a:lnTo>
                  <a:pt x="87" y="12"/>
                </a:lnTo>
                <a:lnTo>
                  <a:pt x="87" y="12"/>
                </a:lnTo>
                <a:lnTo>
                  <a:pt x="87" y="12"/>
                </a:lnTo>
                <a:lnTo>
                  <a:pt x="87" y="12"/>
                </a:lnTo>
                <a:lnTo>
                  <a:pt x="87" y="13"/>
                </a:lnTo>
                <a:lnTo>
                  <a:pt x="88" y="13"/>
                </a:lnTo>
                <a:lnTo>
                  <a:pt x="87" y="13"/>
                </a:lnTo>
                <a:lnTo>
                  <a:pt x="86" y="13"/>
                </a:lnTo>
                <a:lnTo>
                  <a:pt x="86" y="13"/>
                </a:lnTo>
                <a:lnTo>
                  <a:pt x="86" y="13"/>
                </a:lnTo>
                <a:lnTo>
                  <a:pt x="86" y="14"/>
                </a:lnTo>
                <a:lnTo>
                  <a:pt x="86" y="13"/>
                </a:lnTo>
                <a:lnTo>
                  <a:pt x="85" y="13"/>
                </a:lnTo>
                <a:lnTo>
                  <a:pt x="85" y="13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5" y="14"/>
                </a:lnTo>
                <a:lnTo>
                  <a:pt x="86" y="15"/>
                </a:lnTo>
                <a:lnTo>
                  <a:pt x="86" y="15"/>
                </a:lnTo>
                <a:lnTo>
                  <a:pt x="86" y="15"/>
                </a:lnTo>
                <a:lnTo>
                  <a:pt x="85" y="15"/>
                </a:lnTo>
                <a:lnTo>
                  <a:pt x="85" y="15"/>
                </a:lnTo>
                <a:lnTo>
                  <a:pt x="84" y="15"/>
                </a:lnTo>
                <a:lnTo>
                  <a:pt x="84" y="15"/>
                </a:lnTo>
                <a:lnTo>
                  <a:pt x="83" y="15"/>
                </a:lnTo>
                <a:lnTo>
                  <a:pt x="83" y="15"/>
                </a:lnTo>
                <a:lnTo>
                  <a:pt x="83" y="15"/>
                </a:lnTo>
                <a:lnTo>
                  <a:pt x="83" y="15"/>
                </a:lnTo>
                <a:lnTo>
                  <a:pt x="83" y="15"/>
                </a:lnTo>
                <a:lnTo>
                  <a:pt x="83" y="16"/>
                </a:lnTo>
                <a:lnTo>
                  <a:pt x="83" y="16"/>
                </a:lnTo>
                <a:lnTo>
                  <a:pt x="82" y="16"/>
                </a:lnTo>
                <a:lnTo>
                  <a:pt x="82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4" y="16"/>
                </a:lnTo>
                <a:lnTo>
                  <a:pt x="83" y="16"/>
                </a:lnTo>
                <a:lnTo>
                  <a:pt x="82" y="17"/>
                </a:lnTo>
                <a:lnTo>
                  <a:pt x="81" y="16"/>
                </a:lnTo>
                <a:lnTo>
                  <a:pt x="81" y="16"/>
                </a:lnTo>
                <a:lnTo>
                  <a:pt x="81" y="16"/>
                </a:lnTo>
                <a:lnTo>
                  <a:pt x="80" y="16"/>
                </a:lnTo>
                <a:lnTo>
                  <a:pt x="80" y="17"/>
                </a:lnTo>
                <a:lnTo>
                  <a:pt x="81" y="17"/>
                </a:lnTo>
                <a:lnTo>
                  <a:pt x="81" y="18"/>
                </a:lnTo>
                <a:lnTo>
                  <a:pt x="81" y="18"/>
                </a:lnTo>
                <a:lnTo>
                  <a:pt x="80" y="18"/>
                </a:lnTo>
                <a:lnTo>
                  <a:pt x="80" y="18"/>
                </a:lnTo>
                <a:lnTo>
                  <a:pt x="80" y="19"/>
                </a:lnTo>
                <a:lnTo>
                  <a:pt x="79" y="19"/>
                </a:lnTo>
                <a:lnTo>
                  <a:pt x="79" y="19"/>
                </a:lnTo>
                <a:lnTo>
                  <a:pt x="80" y="19"/>
                </a:lnTo>
                <a:lnTo>
                  <a:pt x="81" y="19"/>
                </a:lnTo>
                <a:lnTo>
                  <a:pt x="81" y="19"/>
                </a:lnTo>
                <a:lnTo>
                  <a:pt x="82" y="19"/>
                </a:lnTo>
                <a:lnTo>
                  <a:pt x="82" y="19"/>
                </a:lnTo>
                <a:lnTo>
                  <a:pt x="81" y="19"/>
                </a:lnTo>
                <a:lnTo>
                  <a:pt x="80" y="20"/>
                </a:lnTo>
                <a:lnTo>
                  <a:pt x="79" y="20"/>
                </a:lnTo>
                <a:lnTo>
                  <a:pt x="81" y="20"/>
                </a:lnTo>
                <a:lnTo>
                  <a:pt x="82" y="19"/>
                </a:lnTo>
                <a:lnTo>
                  <a:pt x="83" y="19"/>
                </a:lnTo>
                <a:lnTo>
                  <a:pt x="83" y="20"/>
                </a:lnTo>
                <a:lnTo>
                  <a:pt x="83" y="20"/>
                </a:lnTo>
                <a:lnTo>
                  <a:pt x="82" y="19"/>
                </a:lnTo>
                <a:lnTo>
                  <a:pt x="82" y="20"/>
                </a:lnTo>
                <a:lnTo>
                  <a:pt x="81" y="20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20"/>
                </a:lnTo>
                <a:lnTo>
                  <a:pt x="77" y="21"/>
                </a:lnTo>
                <a:lnTo>
                  <a:pt x="78" y="21"/>
                </a:lnTo>
                <a:lnTo>
                  <a:pt x="78" y="21"/>
                </a:lnTo>
                <a:lnTo>
                  <a:pt x="78" y="21"/>
                </a:lnTo>
                <a:lnTo>
                  <a:pt x="77" y="21"/>
                </a:lnTo>
                <a:lnTo>
                  <a:pt x="77" y="21"/>
                </a:lnTo>
                <a:lnTo>
                  <a:pt x="75" y="22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6" y="23"/>
                </a:lnTo>
                <a:lnTo>
                  <a:pt x="77" y="23"/>
                </a:lnTo>
                <a:lnTo>
                  <a:pt x="76" y="23"/>
                </a:lnTo>
                <a:lnTo>
                  <a:pt x="75" y="23"/>
                </a:lnTo>
                <a:lnTo>
                  <a:pt x="74" y="23"/>
                </a:lnTo>
                <a:lnTo>
                  <a:pt x="74" y="24"/>
                </a:lnTo>
                <a:lnTo>
                  <a:pt x="74" y="24"/>
                </a:lnTo>
                <a:lnTo>
                  <a:pt x="73" y="24"/>
                </a:lnTo>
                <a:lnTo>
                  <a:pt x="73" y="24"/>
                </a:lnTo>
                <a:lnTo>
                  <a:pt x="74" y="24"/>
                </a:lnTo>
                <a:lnTo>
                  <a:pt x="75" y="24"/>
                </a:lnTo>
                <a:lnTo>
                  <a:pt x="75" y="24"/>
                </a:lnTo>
                <a:lnTo>
                  <a:pt x="76" y="24"/>
                </a:lnTo>
                <a:lnTo>
                  <a:pt x="77" y="23"/>
                </a:lnTo>
                <a:lnTo>
                  <a:pt x="78" y="23"/>
                </a:lnTo>
                <a:lnTo>
                  <a:pt x="79" y="23"/>
                </a:lnTo>
                <a:lnTo>
                  <a:pt x="81" y="22"/>
                </a:lnTo>
                <a:lnTo>
                  <a:pt x="81" y="23"/>
                </a:lnTo>
                <a:lnTo>
                  <a:pt x="81" y="23"/>
                </a:lnTo>
                <a:lnTo>
                  <a:pt x="82" y="23"/>
                </a:lnTo>
                <a:lnTo>
                  <a:pt x="82" y="23"/>
                </a:lnTo>
                <a:lnTo>
                  <a:pt x="82" y="23"/>
                </a:lnTo>
                <a:lnTo>
                  <a:pt x="81" y="23"/>
                </a:lnTo>
                <a:lnTo>
                  <a:pt x="79" y="24"/>
                </a:lnTo>
                <a:lnTo>
                  <a:pt x="79" y="24"/>
                </a:lnTo>
                <a:lnTo>
                  <a:pt x="78" y="24"/>
                </a:lnTo>
                <a:lnTo>
                  <a:pt x="77" y="24"/>
                </a:lnTo>
                <a:lnTo>
                  <a:pt x="77" y="24"/>
                </a:lnTo>
                <a:lnTo>
                  <a:pt x="77" y="24"/>
                </a:lnTo>
                <a:lnTo>
                  <a:pt x="78" y="25"/>
                </a:lnTo>
                <a:lnTo>
                  <a:pt x="77" y="25"/>
                </a:lnTo>
                <a:lnTo>
                  <a:pt x="78" y="26"/>
                </a:lnTo>
                <a:lnTo>
                  <a:pt x="79" y="26"/>
                </a:lnTo>
                <a:lnTo>
                  <a:pt x="79" y="26"/>
                </a:lnTo>
                <a:lnTo>
                  <a:pt x="79" y="27"/>
                </a:lnTo>
                <a:lnTo>
                  <a:pt x="79" y="27"/>
                </a:lnTo>
                <a:lnTo>
                  <a:pt x="79" y="27"/>
                </a:lnTo>
                <a:lnTo>
                  <a:pt x="80" y="28"/>
                </a:lnTo>
                <a:lnTo>
                  <a:pt x="81" y="28"/>
                </a:lnTo>
                <a:lnTo>
                  <a:pt x="82" y="27"/>
                </a:lnTo>
                <a:lnTo>
                  <a:pt x="84" y="26"/>
                </a:lnTo>
                <a:lnTo>
                  <a:pt x="85" y="26"/>
                </a:lnTo>
                <a:lnTo>
                  <a:pt x="85" y="26"/>
                </a:lnTo>
                <a:lnTo>
                  <a:pt x="86" y="26"/>
                </a:lnTo>
                <a:lnTo>
                  <a:pt x="88" y="26"/>
                </a:lnTo>
                <a:lnTo>
                  <a:pt x="89" y="25"/>
                </a:lnTo>
                <a:lnTo>
                  <a:pt x="89" y="25"/>
                </a:lnTo>
                <a:lnTo>
                  <a:pt x="90" y="24"/>
                </a:lnTo>
                <a:lnTo>
                  <a:pt x="91" y="24"/>
                </a:lnTo>
                <a:lnTo>
                  <a:pt x="92" y="24"/>
                </a:lnTo>
                <a:lnTo>
                  <a:pt x="94" y="23"/>
                </a:lnTo>
                <a:lnTo>
                  <a:pt x="95" y="23"/>
                </a:lnTo>
                <a:lnTo>
                  <a:pt x="95" y="23"/>
                </a:lnTo>
                <a:lnTo>
                  <a:pt x="95" y="22"/>
                </a:lnTo>
                <a:lnTo>
                  <a:pt x="95" y="22"/>
                </a:lnTo>
                <a:lnTo>
                  <a:pt x="96" y="21"/>
                </a:lnTo>
                <a:lnTo>
                  <a:pt x="96" y="21"/>
                </a:lnTo>
                <a:lnTo>
                  <a:pt x="94" y="20"/>
                </a:lnTo>
                <a:lnTo>
                  <a:pt x="94" y="20"/>
                </a:lnTo>
                <a:lnTo>
                  <a:pt x="92" y="21"/>
                </a:lnTo>
                <a:lnTo>
                  <a:pt x="91" y="21"/>
                </a:lnTo>
                <a:lnTo>
                  <a:pt x="90" y="22"/>
                </a:lnTo>
                <a:lnTo>
                  <a:pt x="89" y="22"/>
                </a:lnTo>
                <a:lnTo>
                  <a:pt x="90" y="21"/>
                </a:lnTo>
                <a:lnTo>
                  <a:pt x="92" y="21"/>
                </a:lnTo>
                <a:lnTo>
                  <a:pt x="94" y="20"/>
                </a:lnTo>
                <a:lnTo>
                  <a:pt x="94" y="20"/>
                </a:lnTo>
                <a:lnTo>
                  <a:pt x="96" y="19"/>
                </a:lnTo>
                <a:lnTo>
                  <a:pt x="97" y="19"/>
                </a:lnTo>
                <a:lnTo>
                  <a:pt x="98" y="18"/>
                </a:lnTo>
                <a:lnTo>
                  <a:pt x="98" y="17"/>
                </a:lnTo>
                <a:lnTo>
                  <a:pt x="99" y="17"/>
                </a:lnTo>
                <a:lnTo>
                  <a:pt x="100" y="16"/>
                </a:lnTo>
                <a:lnTo>
                  <a:pt x="100" y="16"/>
                </a:lnTo>
                <a:lnTo>
                  <a:pt x="100" y="16"/>
                </a:lnTo>
                <a:lnTo>
                  <a:pt x="100" y="16"/>
                </a:lnTo>
                <a:lnTo>
                  <a:pt x="99" y="17"/>
                </a:lnTo>
                <a:lnTo>
                  <a:pt x="99" y="18"/>
                </a:lnTo>
                <a:lnTo>
                  <a:pt x="99" y="18"/>
                </a:lnTo>
                <a:lnTo>
                  <a:pt x="100" y="18"/>
                </a:lnTo>
                <a:lnTo>
                  <a:pt x="100" y="18"/>
                </a:lnTo>
                <a:lnTo>
                  <a:pt x="101" y="18"/>
                </a:lnTo>
                <a:lnTo>
                  <a:pt x="102" y="18"/>
                </a:lnTo>
                <a:lnTo>
                  <a:pt x="103" y="18"/>
                </a:lnTo>
                <a:lnTo>
                  <a:pt x="103" y="18"/>
                </a:lnTo>
                <a:lnTo>
                  <a:pt x="102" y="19"/>
                </a:lnTo>
                <a:lnTo>
                  <a:pt x="100" y="19"/>
                </a:lnTo>
                <a:lnTo>
                  <a:pt x="100" y="19"/>
                </a:lnTo>
                <a:lnTo>
                  <a:pt x="99" y="19"/>
                </a:lnTo>
                <a:lnTo>
                  <a:pt x="98" y="20"/>
                </a:lnTo>
                <a:lnTo>
                  <a:pt x="98" y="20"/>
                </a:lnTo>
                <a:lnTo>
                  <a:pt x="97" y="20"/>
                </a:lnTo>
                <a:lnTo>
                  <a:pt x="96" y="20"/>
                </a:lnTo>
                <a:lnTo>
                  <a:pt x="97" y="21"/>
                </a:lnTo>
                <a:lnTo>
                  <a:pt x="97" y="21"/>
                </a:lnTo>
                <a:lnTo>
                  <a:pt x="97" y="21"/>
                </a:lnTo>
                <a:lnTo>
                  <a:pt x="99" y="21"/>
                </a:lnTo>
                <a:lnTo>
                  <a:pt x="100" y="21"/>
                </a:lnTo>
                <a:lnTo>
                  <a:pt x="101" y="21"/>
                </a:lnTo>
                <a:lnTo>
                  <a:pt x="102" y="21"/>
                </a:lnTo>
                <a:lnTo>
                  <a:pt x="101" y="22"/>
                </a:lnTo>
                <a:lnTo>
                  <a:pt x="102" y="22"/>
                </a:lnTo>
                <a:lnTo>
                  <a:pt x="102" y="22"/>
                </a:lnTo>
                <a:lnTo>
                  <a:pt x="101" y="22"/>
                </a:lnTo>
                <a:lnTo>
                  <a:pt x="99" y="23"/>
                </a:lnTo>
                <a:lnTo>
                  <a:pt x="99" y="23"/>
                </a:lnTo>
                <a:lnTo>
                  <a:pt x="98" y="23"/>
                </a:lnTo>
                <a:lnTo>
                  <a:pt x="97" y="24"/>
                </a:lnTo>
                <a:lnTo>
                  <a:pt x="97" y="24"/>
                </a:lnTo>
                <a:lnTo>
                  <a:pt x="96" y="24"/>
                </a:lnTo>
                <a:lnTo>
                  <a:pt x="96" y="24"/>
                </a:lnTo>
                <a:lnTo>
                  <a:pt x="95" y="24"/>
                </a:lnTo>
                <a:lnTo>
                  <a:pt x="94" y="24"/>
                </a:lnTo>
                <a:lnTo>
                  <a:pt x="93" y="25"/>
                </a:lnTo>
                <a:lnTo>
                  <a:pt x="92" y="25"/>
                </a:lnTo>
                <a:lnTo>
                  <a:pt x="91" y="26"/>
                </a:lnTo>
                <a:lnTo>
                  <a:pt x="91" y="26"/>
                </a:lnTo>
                <a:lnTo>
                  <a:pt x="91" y="26"/>
                </a:lnTo>
                <a:lnTo>
                  <a:pt x="90" y="26"/>
                </a:lnTo>
                <a:lnTo>
                  <a:pt x="90" y="27"/>
                </a:lnTo>
                <a:lnTo>
                  <a:pt x="90" y="27"/>
                </a:lnTo>
                <a:lnTo>
                  <a:pt x="91" y="26"/>
                </a:lnTo>
                <a:lnTo>
                  <a:pt x="92" y="26"/>
                </a:lnTo>
                <a:lnTo>
                  <a:pt x="93" y="26"/>
                </a:lnTo>
                <a:lnTo>
                  <a:pt x="94" y="26"/>
                </a:lnTo>
                <a:lnTo>
                  <a:pt x="94" y="26"/>
                </a:lnTo>
                <a:lnTo>
                  <a:pt x="93" y="26"/>
                </a:lnTo>
                <a:lnTo>
                  <a:pt x="93" y="26"/>
                </a:lnTo>
                <a:lnTo>
                  <a:pt x="93" y="26"/>
                </a:lnTo>
                <a:lnTo>
                  <a:pt x="94" y="26"/>
                </a:lnTo>
                <a:lnTo>
                  <a:pt x="94" y="26"/>
                </a:lnTo>
                <a:lnTo>
                  <a:pt x="94" y="27"/>
                </a:lnTo>
                <a:lnTo>
                  <a:pt x="92" y="27"/>
                </a:lnTo>
                <a:lnTo>
                  <a:pt x="92" y="27"/>
                </a:lnTo>
                <a:lnTo>
                  <a:pt x="92" y="27"/>
                </a:lnTo>
                <a:lnTo>
                  <a:pt x="92" y="28"/>
                </a:lnTo>
                <a:lnTo>
                  <a:pt x="93" y="28"/>
                </a:lnTo>
                <a:lnTo>
                  <a:pt x="94" y="28"/>
                </a:lnTo>
                <a:lnTo>
                  <a:pt x="94" y="28"/>
                </a:lnTo>
                <a:lnTo>
                  <a:pt x="93" y="28"/>
                </a:lnTo>
                <a:lnTo>
                  <a:pt x="92" y="29"/>
                </a:lnTo>
                <a:lnTo>
                  <a:pt x="92" y="29"/>
                </a:lnTo>
                <a:lnTo>
                  <a:pt x="91" y="29"/>
                </a:lnTo>
                <a:lnTo>
                  <a:pt x="90" y="28"/>
                </a:lnTo>
                <a:lnTo>
                  <a:pt x="89" y="29"/>
                </a:lnTo>
                <a:lnTo>
                  <a:pt x="87" y="28"/>
                </a:lnTo>
                <a:lnTo>
                  <a:pt x="87" y="28"/>
                </a:lnTo>
                <a:lnTo>
                  <a:pt x="86" y="29"/>
                </a:lnTo>
                <a:lnTo>
                  <a:pt x="85" y="28"/>
                </a:lnTo>
                <a:lnTo>
                  <a:pt x="82" y="28"/>
                </a:lnTo>
                <a:lnTo>
                  <a:pt x="81" y="29"/>
                </a:lnTo>
                <a:lnTo>
                  <a:pt x="81" y="29"/>
                </a:lnTo>
                <a:lnTo>
                  <a:pt x="81" y="30"/>
                </a:lnTo>
                <a:lnTo>
                  <a:pt x="81" y="30"/>
                </a:lnTo>
                <a:lnTo>
                  <a:pt x="82" y="30"/>
                </a:lnTo>
                <a:lnTo>
                  <a:pt x="84" y="30"/>
                </a:lnTo>
                <a:lnTo>
                  <a:pt x="84" y="31"/>
                </a:lnTo>
                <a:lnTo>
                  <a:pt x="85" y="31"/>
                </a:lnTo>
                <a:lnTo>
                  <a:pt x="84" y="31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1"/>
                </a:lnTo>
                <a:lnTo>
                  <a:pt x="84" y="31"/>
                </a:lnTo>
                <a:lnTo>
                  <a:pt x="82" y="31"/>
                </a:lnTo>
                <a:lnTo>
                  <a:pt x="80" y="30"/>
                </a:lnTo>
                <a:lnTo>
                  <a:pt x="78" y="31"/>
                </a:lnTo>
                <a:lnTo>
                  <a:pt x="78" y="31"/>
                </a:lnTo>
                <a:lnTo>
                  <a:pt x="78" y="31"/>
                </a:lnTo>
                <a:lnTo>
                  <a:pt x="79" y="30"/>
                </a:lnTo>
                <a:lnTo>
                  <a:pt x="79" y="30"/>
                </a:lnTo>
                <a:lnTo>
                  <a:pt x="80" y="29"/>
                </a:lnTo>
                <a:lnTo>
                  <a:pt x="80" y="29"/>
                </a:lnTo>
                <a:lnTo>
                  <a:pt x="79" y="28"/>
                </a:lnTo>
                <a:lnTo>
                  <a:pt x="77" y="27"/>
                </a:lnTo>
                <a:lnTo>
                  <a:pt x="78" y="27"/>
                </a:lnTo>
                <a:lnTo>
                  <a:pt x="77" y="27"/>
                </a:lnTo>
                <a:lnTo>
                  <a:pt x="77" y="26"/>
                </a:lnTo>
                <a:lnTo>
                  <a:pt x="77" y="26"/>
                </a:lnTo>
                <a:lnTo>
                  <a:pt x="76" y="25"/>
                </a:lnTo>
                <a:lnTo>
                  <a:pt x="76" y="25"/>
                </a:lnTo>
                <a:lnTo>
                  <a:pt x="76" y="25"/>
                </a:lnTo>
                <a:lnTo>
                  <a:pt x="73" y="26"/>
                </a:lnTo>
                <a:lnTo>
                  <a:pt x="73" y="26"/>
                </a:lnTo>
                <a:lnTo>
                  <a:pt x="73" y="26"/>
                </a:lnTo>
                <a:lnTo>
                  <a:pt x="73" y="26"/>
                </a:lnTo>
                <a:lnTo>
                  <a:pt x="73" y="26"/>
                </a:lnTo>
                <a:lnTo>
                  <a:pt x="74" y="26"/>
                </a:lnTo>
                <a:lnTo>
                  <a:pt x="74" y="27"/>
                </a:lnTo>
                <a:lnTo>
                  <a:pt x="74" y="27"/>
                </a:lnTo>
                <a:lnTo>
                  <a:pt x="73" y="26"/>
                </a:lnTo>
                <a:lnTo>
                  <a:pt x="73" y="26"/>
                </a:lnTo>
                <a:lnTo>
                  <a:pt x="72" y="26"/>
                </a:lnTo>
                <a:lnTo>
                  <a:pt x="72" y="27"/>
                </a:lnTo>
                <a:lnTo>
                  <a:pt x="72" y="27"/>
                </a:lnTo>
                <a:lnTo>
                  <a:pt x="72" y="27"/>
                </a:lnTo>
                <a:lnTo>
                  <a:pt x="71" y="27"/>
                </a:lnTo>
                <a:lnTo>
                  <a:pt x="71" y="27"/>
                </a:lnTo>
                <a:lnTo>
                  <a:pt x="71" y="26"/>
                </a:lnTo>
                <a:lnTo>
                  <a:pt x="71" y="26"/>
                </a:lnTo>
                <a:lnTo>
                  <a:pt x="70" y="27"/>
                </a:lnTo>
                <a:lnTo>
                  <a:pt x="69" y="27"/>
                </a:lnTo>
                <a:lnTo>
                  <a:pt x="69" y="27"/>
                </a:lnTo>
                <a:lnTo>
                  <a:pt x="69" y="27"/>
                </a:lnTo>
                <a:lnTo>
                  <a:pt x="68" y="28"/>
                </a:lnTo>
                <a:lnTo>
                  <a:pt x="68" y="28"/>
                </a:lnTo>
                <a:lnTo>
                  <a:pt x="68" y="28"/>
                </a:lnTo>
                <a:lnTo>
                  <a:pt x="69" y="28"/>
                </a:lnTo>
                <a:lnTo>
                  <a:pt x="70" y="28"/>
                </a:lnTo>
                <a:lnTo>
                  <a:pt x="69" y="28"/>
                </a:lnTo>
                <a:lnTo>
                  <a:pt x="69" y="28"/>
                </a:lnTo>
                <a:lnTo>
                  <a:pt x="69" y="28"/>
                </a:lnTo>
                <a:lnTo>
                  <a:pt x="70" y="28"/>
                </a:lnTo>
                <a:lnTo>
                  <a:pt x="70" y="28"/>
                </a:lnTo>
                <a:lnTo>
                  <a:pt x="70" y="28"/>
                </a:lnTo>
                <a:lnTo>
                  <a:pt x="72" y="28"/>
                </a:lnTo>
                <a:lnTo>
                  <a:pt x="73" y="28"/>
                </a:lnTo>
                <a:lnTo>
                  <a:pt x="73" y="28"/>
                </a:lnTo>
                <a:lnTo>
                  <a:pt x="72" y="28"/>
                </a:lnTo>
                <a:lnTo>
                  <a:pt x="69" y="28"/>
                </a:lnTo>
                <a:lnTo>
                  <a:pt x="68" y="29"/>
                </a:lnTo>
                <a:lnTo>
                  <a:pt x="68" y="29"/>
                </a:lnTo>
                <a:lnTo>
                  <a:pt x="68" y="29"/>
                </a:lnTo>
                <a:lnTo>
                  <a:pt x="69" y="30"/>
                </a:lnTo>
                <a:lnTo>
                  <a:pt x="68" y="30"/>
                </a:lnTo>
                <a:lnTo>
                  <a:pt x="69" y="30"/>
                </a:lnTo>
                <a:lnTo>
                  <a:pt x="72" y="30"/>
                </a:lnTo>
                <a:lnTo>
                  <a:pt x="73" y="29"/>
                </a:lnTo>
                <a:lnTo>
                  <a:pt x="72" y="30"/>
                </a:lnTo>
                <a:lnTo>
                  <a:pt x="72" y="30"/>
                </a:lnTo>
                <a:lnTo>
                  <a:pt x="69" y="30"/>
                </a:lnTo>
                <a:lnTo>
                  <a:pt x="68" y="31"/>
                </a:lnTo>
                <a:lnTo>
                  <a:pt x="68" y="31"/>
                </a:lnTo>
                <a:lnTo>
                  <a:pt x="67" y="31"/>
                </a:lnTo>
                <a:lnTo>
                  <a:pt x="67" y="31"/>
                </a:lnTo>
                <a:lnTo>
                  <a:pt x="67" y="31"/>
                </a:lnTo>
                <a:lnTo>
                  <a:pt x="67" y="30"/>
                </a:lnTo>
                <a:lnTo>
                  <a:pt x="68" y="30"/>
                </a:lnTo>
                <a:lnTo>
                  <a:pt x="67" y="29"/>
                </a:lnTo>
                <a:lnTo>
                  <a:pt x="67" y="29"/>
                </a:lnTo>
                <a:lnTo>
                  <a:pt x="66" y="28"/>
                </a:lnTo>
                <a:lnTo>
                  <a:pt x="66" y="28"/>
                </a:lnTo>
                <a:lnTo>
                  <a:pt x="66" y="28"/>
                </a:lnTo>
                <a:lnTo>
                  <a:pt x="65" y="28"/>
                </a:lnTo>
                <a:lnTo>
                  <a:pt x="65" y="28"/>
                </a:lnTo>
                <a:lnTo>
                  <a:pt x="65" y="28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4" y="29"/>
                </a:lnTo>
                <a:lnTo>
                  <a:pt x="64" y="29"/>
                </a:lnTo>
                <a:lnTo>
                  <a:pt x="64" y="29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2" y="29"/>
                </a:lnTo>
                <a:lnTo>
                  <a:pt x="61" y="29"/>
                </a:lnTo>
                <a:lnTo>
                  <a:pt x="61" y="29"/>
                </a:lnTo>
                <a:lnTo>
                  <a:pt x="60" y="29"/>
                </a:lnTo>
                <a:lnTo>
                  <a:pt x="60" y="29"/>
                </a:lnTo>
                <a:lnTo>
                  <a:pt x="60" y="30"/>
                </a:lnTo>
                <a:lnTo>
                  <a:pt x="61" y="30"/>
                </a:lnTo>
                <a:lnTo>
                  <a:pt x="61" y="30"/>
                </a:lnTo>
                <a:lnTo>
                  <a:pt x="62" y="30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8" y="32"/>
                </a:lnTo>
                <a:lnTo>
                  <a:pt x="59" y="32"/>
                </a:lnTo>
                <a:lnTo>
                  <a:pt x="60" y="33"/>
                </a:lnTo>
                <a:lnTo>
                  <a:pt x="60" y="33"/>
                </a:lnTo>
                <a:lnTo>
                  <a:pt x="61" y="33"/>
                </a:lnTo>
                <a:lnTo>
                  <a:pt x="65" y="33"/>
                </a:lnTo>
                <a:lnTo>
                  <a:pt x="60" y="33"/>
                </a:lnTo>
                <a:lnTo>
                  <a:pt x="59" y="34"/>
                </a:lnTo>
                <a:lnTo>
                  <a:pt x="59" y="34"/>
                </a:lnTo>
                <a:lnTo>
                  <a:pt x="59" y="34"/>
                </a:lnTo>
                <a:lnTo>
                  <a:pt x="60" y="34"/>
                </a:lnTo>
                <a:lnTo>
                  <a:pt x="60" y="35"/>
                </a:lnTo>
                <a:lnTo>
                  <a:pt x="60" y="35"/>
                </a:lnTo>
                <a:lnTo>
                  <a:pt x="60" y="34"/>
                </a:lnTo>
                <a:lnTo>
                  <a:pt x="58" y="34"/>
                </a:lnTo>
                <a:lnTo>
                  <a:pt x="56" y="34"/>
                </a:lnTo>
                <a:lnTo>
                  <a:pt x="56" y="34"/>
                </a:lnTo>
                <a:lnTo>
                  <a:pt x="55" y="34"/>
                </a:lnTo>
                <a:lnTo>
                  <a:pt x="54" y="34"/>
                </a:lnTo>
                <a:lnTo>
                  <a:pt x="55" y="35"/>
                </a:lnTo>
                <a:lnTo>
                  <a:pt x="55" y="35"/>
                </a:lnTo>
                <a:lnTo>
                  <a:pt x="55" y="35"/>
                </a:lnTo>
                <a:lnTo>
                  <a:pt x="55" y="35"/>
                </a:lnTo>
                <a:lnTo>
                  <a:pt x="55" y="35"/>
                </a:lnTo>
                <a:lnTo>
                  <a:pt x="54" y="34"/>
                </a:lnTo>
                <a:lnTo>
                  <a:pt x="54" y="34"/>
                </a:lnTo>
                <a:lnTo>
                  <a:pt x="53" y="34"/>
                </a:lnTo>
                <a:lnTo>
                  <a:pt x="53" y="35"/>
                </a:lnTo>
                <a:lnTo>
                  <a:pt x="54" y="35"/>
                </a:lnTo>
                <a:lnTo>
                  <a:pt x="54" y="35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7" y="36"/>
                </a:lnTo>
                <a:lnTo>
                  <a:pt x="58" y="36"/>
                </a:lnTo>
                <a:lnTo>
                  <a:pt x="57" y="37"/>
                </a:lnTo>
                <a:lnTo>
                  <a:pt x="56" y="37"/>
                </a:lnTo>
                <a:lnTo>
                  <a:pt x="55" y="37"/>
                </a:lnTo>
                <a:lnTo>
                  <a:pt x="56" y="37"/>
                </a:lnTo>
                <a:lnTo>
                  <a:pt x="58" y="37"/>
                </a:lnTo>
                <a:lnTo>
                  <a:pt x="59" y="36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8" y="37"/>
                </a:lnTo>
                <a:lnTo>
                  <a:pt x="58" y="37"/>
                </a:lnTo>
                <a:lnTo>
                  <a:pt x="59" y="37"/>
                </a:lnTo>
                <a:lnTo>
                  <a:pt x="60" y="37"/>
                </a:lnTo>
                <a:lnTo>
                  <a:pt x="61" y="37"/>
                </a:lnTo>
                <a:lnTo>
                  <a:pt x="60" y="37"/>
                </a:lnTo>
                <a:lnTo>
                  <a:pt x="60" y="37"/>
                </a:lnTo>
                <a:lnTo>
                  <a:pt x="57" y="37"/>
                </a:lnTo>
                <a:lnTo>
                  <a:pt x="57" y="38"/>
                </a:lnTo>
                <a:lnTo>
                  <a:pt x="57" y="38"/>
                </a:lnTo>
                <a:lnTo>
                  <a:pt x="57" y="38"/>
                </a:lnTo>
                <a:lnTo>
                  <a:pt x="58" y="38"/>
                </a:lnTo>
                <a:lnTo>
                  <a:pt x="58" y="38"/>
                </a:lnTo>
                <a:lnTo>
                  <a:pt x="58" y="39"/>
                </a:lnTo>
                <a:lnTo>
                  <a:pt x="59" y="39"/>
                </a:lnTo>
                <a:lnTo>
                  <a:pt x="60" y="39"/>
                </a:lnTo>
                <a:lnTo>
                  <a:pt x="60" y="39"/>
                </a:lnTo>
                <a:lnTo>
                  <a:pt x="61" y="40"/>
                </a:lnTo>
                <a:lnTo>
                  <a:pt x="61" y="40"/>
                </a:lnTo>
                <a:lnTo>
                  <a:pt x="60" y="40"/>
                </a:lnTo>
                <a:lnTo>
                  <a:pt x="59" y="39"/>
                </a:lnTo>
                <a:lnTo>
                  <a:pt x="59" y="39"/>
                </a:lnTo>
                <a:lnTo>
                  <a:pt x="58" y="39"/>
                </a:lnTo>
                <a:lnTo>
                  <a:pt x="57" y="39"/>
                </a:lnTo>
                <a:lnTo>
                  <a:pt x="58" y="39"/>
                </a:lnTo>
                <a:lnTo>
                  <a:pt x="59" y="39"/>
                </a:lnTo>
                <a:lnTo>
                  <a:pt x="59" y="39"/>
                </a:lnTo>
                <a:lnTo>
                  <a:pt x="58" y="40"/>
                </a:lnTo>
                <a:lnTo>
                  <a:pt x="57" y="39"/>
                </a:lnTo>
                <a:lnTo>
                  <a:pt x="56" y="39"/>
                </a:lnTo>
                <a:lnTo>
                  <a:pt x="55" y="39"/>
                </a:lnTo>
                <a:lnTo>
                  <a:pt x="55" y="39"/>
                </a:lnTo>
                <a:lnTo>
                  <a:pt x="55" y="38"/>
                </a:lnTo>
                <a:lnTo>
                  <a:pt x="55" y="38"/>
                </a:lnTo>
                <a:lnTo>
                  <a:pt x="55" y="38"/>
                </a:lnTo>
                <a:lnTo>
                  <a:pt x="56" y="38"/>
                </a:lnTo>
                <a:lnTo>
                  <a:pt x="56" y="37"/>
                </a:lnTo>
                <a:lnTo>
                  <a:pt x="55" y="37"/>
                </a:lnTo>
                <a:lnTo>
                  <a:pt x="54" y="37"/>
                </a:lnTo>
                <a:lnTo>
                  <a:pt x="53" y="36"/>
                </a:lnTo>
                <a:lnTo>
                  <a:pt x="53" y="36"/>
                </a:lnTo>
                <a:lnTo>
                  <a:pt x="53" y="35"/>
                </a:lnTo>
                <a:lnTo>
                  <a:pt x="52" y="35"/>
                </a:lnTo>
                <a:lnTo>
                  <a:pt x="51" y="35"/>
                </a:lnTo>
                <a:lnTo>
                  <a:pt x="50" y="35"/>
                </a:lnTo>
                <a:lnTo>
                  <a:pt x="50" y="35"/>
                </a:lnTo>
                <a:lnTo>
                  <a:pt x="50" y="36"/>
                </a:lnTo>
                <a:lnTo>
                  <a:pt x="50" y="36"/>
                </a:lnTo>
                <a:lnTo>
                  <a:pt x="49" y="37"/>
                </a:lnTo>
                <a:lnTo>
                  <a:pt x="49" y="37"/>
                </a:lnTo>
                <a:lnTo>
                  <a:pt x="50" y="37"/>
                </a:lnTo>
                <a:lnTo>
                  <a:pt x="50" y="37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3" y="38"/>
                </a:lnTo>
                <a:lnTo>
                  <a:pt x="53" y="38"/>
                </a:lnTo>
                <a:lnTo>
                  <a:pt x="54" y="38"/>
                </a:lnTo>
                <a:lnTo>
                  <a:pt x="54" y="38"/>
                </a:lnTo>
                <a:lnTo>
                  <a:pt x="53" y="39"/>
                </a:lnTo>
                <a:lnTo>
                  <a:pt x="53" y="39"/>
                </a:lnTo>
                <a:lnTo>
                  <a:pt x="53" y="40"/>
                </a:lnTo>
                <a:lnTo>
                  <a:pt x="54" y="40"/>
                </a:lnTo>
                <a:lnTo>
                  <a:pt x="55" y="40"/>
                </a:lnTo>
                <a:lnTo>
                  <a:pt x="56" y="41"/>
                </a:lnTo>
                <a:lnTo>
                  <a:pt x="57" y="41"/>
                </a:lnTo>
                <a:lnTo>
                  <a:pt x="58" y="41"/>
                </a:lnTo>
                <a:lnTo>
                  <a:pt x="59" y="42"/>
                </a:lnTo>
                <a:lnTo>
                  <a:pt x="59" y="43"/>
                </a:lnTo>
                <a:lnTo>
                  <a:pt x="59" y="43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5" y="41"/>
                </a:lnTo>
                <a:lnTo>
                  <a:pt x="54" y="41"/>
                </a:lnTo>
                <a:lnTo>
                  <a:pt x="53" y="40"/>
                </a:lnTo>
                <a:lnTo>
                  <a:pt x="53" y="40"/>
                </a:lnTo>
                <a:lnTo>
                  <a:pt x="53" y="39"/>
                </a:lnTo>
                <a:lnTo>
                  <a:pt x="52" y="39"/>
                </a:lnTo>
                <a:lnTo>
                  <a:pt x="52" y="38"/>
                </a:lnTo>
                <a:lnTo>
                  <a:pt x="52" y="38"/>
                </a:lnTo>
                <a:lnTo>
                  <a:pt x="52" y="38"/>
                </a:lnTo>
                <a:lnTo>
                  <a:pt x="51" y="37"/>
                </a:lnTo>
                <a:lnTo>
                  <a:pt x="50" y="37"/>
                </a:lnTo>
                <a:lnTo>
                  <a:pt x="49" y="38"/>
                </a:lnTo>
                <a:lnTo>
                  <a:pt x="48" y="38"/>
                </a:lnTo>
                <a:lnTo>
                  <a:pt x="48" y="38"/>
                </a:lnTo>
                <a:lnTo>
                  <a:pt x="47" y="38"/>
                </a:lnTo>
                <a:lnTo>
                  <a:pt x="46" y="38"/>
                </a:lnTo>
                <a:lnTo>
                  <a:pt x="46" y="38"/>
                </a:lnTo>
                <a:lnTo>
                  <a:pt x="46" y="38"/>
                </a:lnTo>
                <a:lnTo>
                  <a:pt x="46" y="38"/>
                </a:lnTo>
                <a:lnTo>
                  <a:pt x="46" y="38"/>
                </a:lnTo>
                <a:lnTo>
                  <a:pt x="47" y="38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4" y="38"/>
                </a:lnTo>
                <a:lnTo>
                  <a:pt x="43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1" y="38"/>
                </a:lnTo>
                <a:lnTo>
                  <a:pt x="41" y="37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37" y="37"/>
                </a:lnTo>
                <a:lnTo>
                  <a:pt x="37" y="37"/>
                </a:lnTo>
                <a:lnTo>
                  <a:pt x="36" y="37"/>
                </a:lnTo>
                <a:lnTo>
                  <a:pt x="36" y="38"/>
                </a:lnTo>
                <a:lnTo>
                  <a:pt x="34" y="38"/>
                </a:lnTo>
                <a:lnTo>
                  <a:pt x="34" y="38"/>
                </a:lnTo>
                <a:lnTo>
                  <a:pt x="34" y="38"/>
                </a:lnTo>
                <a:lnTo>
                  <a:pt x="35" y="38"/>
                </a:lnTo>
                <a:lnTo>
                  <a:pt x="35" y="39"/>
                </a:lnTo>
                <a:lnTo>
                  <a:pt x="35" y="39"/>
                </a:lnTo>
                <a:lnTo>
                  <a:pt x="35" y="39"/>
                </a:lnTo>
                <a:lnTo>
                  <a:pt x="36" y="40"/>
                </a:lnTo>
                <a:lnTo>
                  <a:pt x="36" y="40"/>
                </a:lnTo>
                <a:lnTo>
                  <a:pt x="38" y="39"/>
                </a:lnTo>
                <a:lnTo>
                  <a:pt x="38" y="40"/>
                </a:lnTo>
                <a:lnTo>
                  <a:pt x="38" y="40"/>
                </a:lnTo>
                <a:lnTo>
                  <a:pt x="39" y="40"/>
                </a:lnTo>
                <a:lnTo>
                  <a:pt x="38" y="40"/>
                </a:lnTo>
                <a:lnTo>
                  <a:pt x="37" y="40"/>
                </a:lnTo>
                <a:lnTo>
                  <a:pt x="36" y="40"/>
                </a:lnTo>
                <a:lnTo>
                  <a:pt x="35" y="40"/>
                </a:lnTo>
                <a:lnTo>
                  <a:pt x="35" y="41"/>
                </a:lnTo>
                <a:lnTo>
                  <a:pt x="35" y="41"/>
                </a:lnTo>
                <a:lnTo>
                  <a:pt x="35" y="41"/>
                </a:lnTo>
                <a:lnTo>
                  <a:pt x="35" y="41"/>
                </a:lnTo>
                <a:lnTo>
                  <a:pt x="35" y="42"/>
                </a:lnTo>
                <a:lnTo>
                  <a:pt x="35" y="42"/>
                </a:lnTo>
                <a:lnTo>
                  <a:pt x="41" y="41"/>
                </a:lnTo>
                <a:lnTo>
                  <a:pt x="42" y="41"/>
                </a:lnTo>
                <a:lnTo>
                  <a:pt x="42" y="41"/>
                </a:lnTo>
                <a:lnTo>
                  <a:pt x="45" y="40"/>
                </a:lnTo>
                <a:lnTo>
                  <a:pt x="46" y="41"/>
                </a:lnTo>
                <a:lnTo>
                  <a:pt x="43" y="41"/>
                </a:lnTo>
                <a:lnTo>
                  <a:pt x="41" y="42"/>
                </a:lnTo>
                <a:lnTo>
                  <a:pt x="42" y="42"/>
                </a:lnTo>
                <a:lnTo>
                  <a:pt x="42" y="42"/>
                </a:lnTo>
                <a:lnTo>
                  <a:pt x="42" y="42"/>
                </a:lnTo>
                <a:lnTo>
                  <a:pt x="41" y="42"/>
                </a:lnTo>
                <a:lnTo>
                  <a:pt x="42" y="42"/>
                </a:lnTo>
                <a:lnTo>
                  <a:pt x="42" y="42"/>
                </a:lnTo>
                <a:lnTo>
                  <a:pt x="43" y="42"/>
                </a:lnTo>
                <a:lnTo>
                  <a:pt x="46" y="42"/>
                </a:lnTo>
                <a:lnTo>
                  <a:pt x="48" y="41"/>
                </a:lnTo>
                <a:lnTo>
                  <a:pt x="50" y="41"/>
                </a:lnTo>
                <a:lnTo>
                  <a:pt x="50" y="41"/>
                </a:lnTo>
                <a:lnTo>
                  <a:pt x="52" y="41"/>
                </a:lnTo>
                <a:lnTo>
                  <a:pt x="52" y="41"/>
                </a:lnTo>
                <a:lnTo>
                  <a:pt x="51" y="41"/>
                </a:lnTo>
                <a:lnTo>
                  <a:pt x="51" y="41"/>
                </a:lnTo>
                <a:lnTo>
                  <a:pt x="52" y="42"/>
                </a:lnTo>
                <a:lnTo>
                  <a:pt x="53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50" y="42"/>
                </a:lnTo>
                <a:lnTo>
                  <a:pt x="50" y="42"/>
                </a:lnTo>
                <a:lnTo>
                  <a:pt x="49" y="42"/>
                </a:lnTo>
                <a:lnTo>
                  <a:pt x="48" y="42"/>
                </a:lnTo>
                <a:lnTo>
                  <a:pt x="45" y="42"/>
                </a:lnTo>
                <a:lnTo>
                  <a:pt x="43" y="43"/>
                </a:lnTo>
                <a:lnTo>
                  <a:pt x="43" y="43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3"/>
                </a:lnTo>
                <a:lnTo>
                  <a:pt x="43" y="43"/>
                </a:lnTo>
                <a:lnTo>
                  <a:pt x="42" y="43"/>
                </a:lnTo>
                <a:lnTo>
                  <a:pt x="42" y="44"/>
                </a:lnTo>
                <a:lnTo>
                  <a:pt x="42" y="44"/>
                </a:lnTo>
                <a:lnTo>
                  <a:pt x="43" y="45"/>
                </a:lnTo>
                <a:lnTo>
                  <a:pt x="44" y="45"/>
                </a:lnTo>
                <a:lnTo>
                  <a:pt x="46" y="44"/>
                </a:lnTo>
                <a:lnTo>
                  <a:pt x="47" y="45"/>
                </a:lnTo>
                <a:lnTo>
                  <a:pt x="46" y="45"/>
                </a:lnTo>
                <a:lnTo>
                  <a:pt x="46" y="45"/>
                </a:lnTo>
                <a:lnTo>
                  <a:pt x="44" y="45"/>
                </a:lnTo>
                <a:lnTo>
                  <a:pt x="44" y="45"/>
                </a:lnTo>
                <a:lnTo>
                  <a:pt x="44" y="46"/>
                </a:lnTo>
                <a:lnTo>
                  <a:pt x="44" y="46"/>
                </a:lnTo>
                <a:lnTo>
                  <a:pt x="43" y="45"/>
                </a:lnTo>
                <a:lnTo>
                  <a:pt x="43" y="45"/>
                </a:lnTo>
                <a:lnTo>
                  <a:pt x="42" y="45"/>
                </a:lnTo>
                <a:lnTo>
                  <a:pt x="42" y="45"/>
                </a:lnTo>
                <a:lnTo>
                  <a:pt x="42" y="45"/>
                </a:lnTo>
                <a:lnTo>
                  <a:pt x="41" y="44"/>
                </a:lnTo>
                <a:lnTo>
                  <a:pt x="40" y="44"/>
                </a:lnTo>
                <a:lnTo>
                  <a:pt x="40" y="44"/>
                </a:lnTo>
                <a:lnTo>
                  <a:pt x="39" y="44"/>
                </a:lnTo>
                <a:lnTo>
                  <a:pt x="38" y="43"/>
                </a:lnTo>
                <a:lnTo>
                  <a:pt x="38" y="44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7" y="45"/>
                </a:lnTo>
                <a:lnTo>
                  <a:pt x="37" y="44"/>
                </a:lnTo>
                <a:lnTo>
                  <a:pt x="37" y="44"/>
                </a:lnTo>
                <a:lnTo>
                  <a:pt x="36" y="44"/>
                </a:lnTo>
                <a:lnTo>
                  <a:pt x="36" y="44"/>
                </a:lnTo>
                <a:lnTo>
                  <a:pt x="37" y="43"/>
                </a:lnTo>
                <a:lnTo>
                  <a:pt x="37" y="43"/>
                </a:lnTo>
                <a:lnTo>
                  <a:pt x="34" y="43"/>
                </a:lnTo>
                <a:lnTo>
                  <a:pt x="34" y="43"/>
                </a:lnTo>
                <a:lnTo>
                  <a:pt x="34" y="44"/>
                </a:lnTo>
                <a:lnTo>
                  <a:pt x="35" y="44"/>
                </a:lnTo>
                <a:lnTo>
                  <a:pt x="34" y="44"/>
                </a:lnTo>
                <a:lnTo>
                  <a:pt x="34" y="45"/>
                </a:lnTo>
                <a:lnTo>
                  <a:pt x="34" y="45"/>
                </a:lnTo>
                <a:lnTo>
                  <a:pt x="34" y="44"/>
                </a:lnTo>
                <a:lnTo>
                  <a:pt x="34" y="44"/>
                </a:lnTo>
                <a:lnTo>
                  <a:pt x="32" y="43"/>
                </a:lnTo>
                <a:lnTo>
                  <a:pt x="32" y="43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5"/>
                </a:lnTo>
                <a:lnTo>
                  <a:pt x="30" y="45"/>
                </a:lnTo>
                <a:lnTo>
                  <a:pt x="30" y="44"/>
                </a:lnTo>
                <a:lnTo>
                  <a:pt x="29" y="44"/>
                </a:lnTo>
                <a:lnTo>
                  <a:pt x="29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5" y="44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9" y="45"/>
                </a:lnTo>
                <a:lnTo>
                  <a:pt x="29" y="45"/>
                </a:lnTo>
                <a:lnTo>
                  <a:pt x="28" y="46"/>
                </a:lnTo>
                <a:lnTo>
                  <a:pt x="28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1" y="46"/>
                </a:lnTo>
                <a:lnTo>
                  <a:pt x="30" y="46"/>
                </a:lnTo>
                <a:lnTo>
                  <a:pt x="28" y="46"/>
                </a:lnTo>
                <a:lnTo>
                  <a:pt x="27" y="46"/>
                </a:lnTo>
                <a:lnTo>
                  <a:pt x="26" y="46"/>
                </a:lnTo>
                <a:lnTo>
                  <a:pt x="26" y="46"/>
                </a:lnTo>
                <a:lnTo>
                  <a:pt x="24" y="47"/>
                </a:lnTo>
                <a:lnTo>
                  <a:pt x="24" y="47"/>
                </a:lnTo>
                <a:lnTo>
                  <a:pt x="26" y="47"/>
                </a:lnTo>
                <a:lnTo>
                  <a:pt x="26" y="47"/>
                </a:lnTo>
                <a:lnTo>
                  <a:pt x="27" y="47"/>
                </a:lnTo>
                <a:lnTo>
                  <a:pt x="29" y="47"/>
                </a:lnTo>
                <a:lnTo>
                  <a:pt x="30" y="47"/>
                </a:lnTo>
                <a:lnTo>
                  <a:pt x="30" y="47"/>
                </a:lnTo>
                <a:lnTo>
                  <a:pt x="31" y="46"/>
                </a:lnTo>
                <a:lnTo>
                  <a:pt x="32" y="46"/>
                </a:lnTo>
                <a:lnTo>
                  <a:pt x="33" y="46"/>
                </a:lnTo>
                <a:lnTo>
                  <a:pt x="33" y="46"/>
                </a:lnTo>
                <a:lnTo>
                  <a:pt x="32" y="47"/>
                </a:lnTo>
                <a:lnTo>
                  <a:pt x="34" y="47"/>
                </a:lnTo>
                <a:lnTo>
                  <a:pt x="34" y="47"/>
                </a:lnTo>
                <a:lnTo>
                  <a:pt x="34" y="47"/>
                </a:lnTo>
                <a:lnTo>
                  <a:pt x="34" y="48"/>
                </a:lnTo>
                <a:lnTo>
                  <a:pt x="35" y="48"/>
                </a:lnTo>
                <a:lnTo>
                  <a:pt x="35" y="48"/>
                </a:lnTo>
                <a:lnTo>
                  <a:pt x="34" y="48"/>
                </a:lnTo>
                <a:lnTo>
                  <a:pt x="35" y="49"/>
                </a:lnTo>
                <a:lnTo>
                  <a:pt x="38" y="50"/>
                </a:lnTo>
                <a:lnTo>
                  <a:pt x="40" y="50"/>
                </a:lnTo>
                <a:lnTo>
                  <a:pt x="41" y="50"/>
                </a:lnTo>
                <a:lnTo>
                  <a:pt x="42" y="50"/>
                </a:lnTo>
                <a:lnTo>
                  <a:pt x="42" y="51"/>
                </a:lnTo>
                <a:lnTo>
                  <a:pt x="42" y="51"/>
                </a:lnTo>
                <a:lnTo>
                  <a:pt x="42" y="51"/>
                </a:lnTo>
                <a:lnTo>
                  <a:pt x="41" y="50"/>
                </a:lnTo>
                <a:lnTo>
                  <a:pt x="40" y="50"/>
                </a:lnTo>
                <a:lnTo>
                  <a:pt x="39" y="50"/>
                </a:lnTo>
                <a:lnTo>
                  <a:pt x="39" y="50"/>
                </a:lnTo>
                <a:lnTo>
                  <a:pt x="38" y="50"/>
                </a:lnTo>
                <a:lnTo>
                  <a:pt x="38" y="50"/>
                </a:lnTo>
                <a:lnTo>
                  <a:pt x="36" y="50"/>
                </a:lnTo>
                <a:lnTo>
                  <a:pt x="36" y="50"/>
                </a:lnTo>
                <a:lnTo>
                  <a:pt x="36" y="51"/>
                </a:lnTo>
                <a:lnTo>
                  <a:pt x="36" y="52"/>
                </a:lnTo>
                <a:lnTo>
                  <a:pt x="36" y="52"/>
                </a:lnTo>
                <a:lnTo>
                  <a:pt x="35" y="53"/>
                </a:lnTo>
                <a:lnTo>
                  <a:pt x="35" y="53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6" y="53"/>
                </a:lnTo>
                <a:lnTo>
                  <a:pt x="35" y="53"/>
                </a:lnTo>
                <a:lnTo>
                  <a:pt x="35" y="53"/>
                </a:lnTo>
                <a:lnTo>
                  <a:pt x="35" y="53"/>
                </a:lnTo>
                <a:lnTo>
                  <a:pt x="35" y="52"/>
                </a:lnTo>
                <a:lnTo>
                  <a:pt x="36" y="52"/>
                </a:lnTo>
                <a:lnTo>
                  <a:pt x="36" y="52"/>
                </a:lnTo>
                <a:lnTo>
                  <a:pt x="36" y="50"/>
                </a:lnTo>
                <a:lnTo>
                  <a:pt x="36" y="50"/>
                </a:lnTo>
                <a:lnTo>
                  <a:pt x="35" y="49"/>
                </a:lnTo>
                <a:lnTo>
                  <a:pt x="34" y="49"/>
                </a:lnTo>
                <a:lnTo>
                  <a:pt x="34" y="49"/>
                </a:lnTo>
                <a:lnTo>
                  <a:pt x="34" y="47"/>
                </a:lnTo>
                <a:lnTo>
                  <a:pt x="33" y="47"/>
                </a:lnTo>
                <a:lnTo>
                  <a:pt x="32" y="47"/>
                </a:lnTo>
                <a:lnTo>
                  <a:pt x="31" y="47"/>
                </a:lnTo>
                <a:lnTo>
                  <a:pt x="29" y="48"/>
                </a:lnTo>
                <a:lnTo>
                  <a:pt x="29" y="48"/>
                </a:lnTo>
                <a:lnTo>
                  <a:pt x="29" y="48"/>
                </a:lnTo>
                <a:lnTo>
                  <a:pt x="29" y="49"/>
                </a:lnTo>
                <a:lnTo>
                  <a:pt x="28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9"/>
                </a:lnTo>
                <a:lnTo>
                  <a:pt x="27" y="49"/>
                </a:lnTo>
                <a:lnTo>
                  <a:pt x="28" y="50"/>
                </a:lnTo>
                <a:lnTo>
                  <a:pt x="30" y="52"/>
                </a:lnTo>
                <a:lnTo>
                  <a:pt x="30" y="53"/>
                </a:lnTo>
                <a:lnTo>
                  <a:pt x="29" y="53"/>
                </a:lnTo>
                <a:lnTo>
                  <a:pt x="29" y="53"/>
                </a:lnTo>
                <a:lnTo>
                  <a:pt x="29" y="53"/>
                </a:lnTo>
                <a:lnTo>
                  <a:pt x="29" y="53"/>
                </a:lnTo>
                <a:lnTo>
                  <a:pt x="29" y="52"/>
                </a:lnTo>
                <a:lnTo>
                  <a:pt x="28" y="51"/>
                </a:lnTo>
                <a:lnTo>
                  <a:pt x="28" y="50"/>
                </a:lnTo>
                <a:lnTo>
                  <a:pt x="27" y="50"/>
                </a:lnTo>
                <a:lnTo>
                  <a:pt x="27" y="50"/>
                </a:lnTo>
                <a:lnTo>
                  <a:pt x="26" y="48"/>
                </a:lnTo>
                <a:lnTo>
                  <a:pt x="25" y="48"/>
                </a:lnTo>
                <a:lnTo>
                  <a:pt x="21" y="50"/>
                </a:lnTo>
                <a:lnTo>
                  <a:pt x="20" y="50"/>
                </a:lnTo>
                <a:lnTo>
                  <a:pt x="20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2" y="51"/>
                </a:lnTo>
                <a:lnTo>
                  <a:pt x="21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1" y="52"/>
                </a:lnTo>
                <a:lnTo>
                  <a:pt x="22" y="53"/>
                </a:lnTo>
                <a:lnTo>
                  <a:pt x="25" y="53"/>
                </a:lnTo>
                <a:lnTo>
                  <a:pt x="26" y="54"/>
                </a:lnTo>
                <a:lnTo>
                  <a:pt x="26" y="54"/>
                </a:lnTo>
                <a:lnTo>
                  <a:pt x="26" y="54"/>
                </a:lnTo>
                <a:lnTo>
                  <a:pt x="26" y="54"/>
                </a:lnTo>
                <a:lnTo>
                  <a:pt x="25" y="54"/>
                </a:lnTo>
                <a:lnTo>
                  <a:pt x="25" y="54"/>
                </a:lnTo>
                <a:lnTo>
                  <a:pt x="23" y="53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2" y="53"/>
                </a:lnTo>
                <a:lnTo>
                  <a:pt x="20" y="53"/>
                </a:lnTo>
                <a:lnTo>
                  <a:pt x="20" y="53"/>
                </a:lnTo>
                <a:lnTo>
                  <a:pt x="20" y="53"/>
                </a:lnTo>
                <a:lnTo>
                  <a:pt x="20" y="54"/>
                </a:lnTo>
                <a:lnTo>
                  <a:pt x="19" y="54"/>
                </a:lnTo>
                <a:lnTo>
                  <a:pt x="19" y="55"/>
                </a:lnTo>
                <a:lnTo>
                  <a:pt x="19" y="54"/>
                </a:lnTo>
                <a:lnTo>
                  <a:pt x="19" y="54"/>
                </a:lnTo>
                <a:lnTo>
                  <a:pt x="20" y="53"/>
                </a:lnTo>
                <a:lnTo>
                  <a:pt x="20" y="52"/>
                </a:lnTo>
                <a:lnTo>
                  <a:pt x="19" y="51"/>
                </a:lnTo>
                <a:lnTo>
                  <a:pt x="19" y="51"/>
                </a:lnTo>
                <a:lnTo>
                  <a:pt x="17" y="52"/>
                </a:lnTo>
                <a:lnTo>
                  <a:pt x="16" y="52"/>
                </a:lnTo>
                <a:lnTo>
                  <a:pt x="16" y="52"/>
                </a:lnTo>
                <a:lnTo>
                  <a:pt x="16" y="53"/>
                </a:lnTo>
                <a:lnTo>
                  <a:pt x="17" y="53"/>
                </a:lnTo>
                <a:lnTo>
                  <a:pt x="16" y="53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2"/>
                </a:lnTo>
                <a:lnTo>
                  <a:pt x="12" y="53"/>
                </a:lnTo>
                <a:lnTo>
                  <a:pt x="12" y="53"/>
                </a:lnTo>
                <a:lnTo>
                  <a:pt x="13" y="53"/>
                </a:lnTo>
                <a:lnTo>
                  <a:pt x="14" y="53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4" y="54"/>
                </a:lnTo>
                <a:lnTo>
                  <a:pt x="14" y="54"/>
                </a:lnTo>
                <a:lnTo>
                  <a:pt x="13" y="54"/>
                </a:lnTo>
                <a:lnTo>
                  <a:pt x="13" y="55"/>
                </a:lnTo>
                <a:lnTo>
                  <a:pt x="13" y="54"/>
                </a:lnTo>
                <a:lnTo>
                  <a:pt x="13" y="54"/>
                </a:lnTo>
                <a:lnTo>
                  <a:pt x="12" y="53"/>
                </a:lnTo>
                <a:lnTo>
                  <a:pt x="10" y="53"/>
                </a:lnTo>
                <a:lnTo>
                  <a:pt x="10" y="52"/>
                </a:lnTo>
                <a:lnTo>
                  <a:pt x="10" y="52"/>
                </a:lnTo>
                <a:lnTo>
                  <a:pt x="10" y="52"/>
                </a:lnTo>
                <a:lnTo>
                  <a:pt x="8" y="51"/>
                </a:lnTo>
                <a:lnTo>
                  <a:pt x="8" y="51"/>
                </a:lnTo>
                <a:lnTo>
                  <a:pt x="8" y="52"/>
                </a:lnTo>
                <a:lnTo>
                  <a:pt x="7" y="52"/>
                </a:lnTo>
                <a:lnTo>
                  <a:pt x="7" y="52"/>
                </a:lnTo>
                <a:lnTo>
                  <a:pt x="7" y="52"/>
                </a:lnTo>
                <a:lnTo>
                  <a:pt x="7" y="52"/>
                </a:lnTo>
                <a:lnTo>
                  <a:pt x="8" y="53"/>
                </a:lnTo>
                <a:lnTo>
                  <a:pt x="7" y="53"/>
                </a:lnTo>
                <a:lnTo>
                  <a:pt x="7" y="53"/>
                </a:lnTo>
                <a:lnTo>
                  <a:pt x="9" y="53"/>
                </a:lnTo>
                <a:lnTo>
                  <a:pt x="10" y="54"/>
                </a:lnTo>
                <a:lnTo>
                  <a:pt x="11" y="54"/>
                </a:lnTo>
                <a:lnTo>
                  <a:pt x="12" y="55"/>
                </a:lnTo>
                <a:lnTo>
                  <a:pt x="12" y="55"/>
                </a:lnTo>
                <a:lnTo>
                  <a:pt x="11" y="55"/>
                </a:lnTo>
                <a:lnTo>
                  <a:pt x="11" y="55"/>
                </a:lnTo>
                <a:lnTo>
                  <a:pt x="10" y="55"/>
                </a:lnTo>
                <a:lnTo>
                  <a:pt x="10" y="55"/>
                </a:lnTo>
                <a:lnTo>
                  <a:pt x="10" y="56"/>
                </a:lnTo>
                <a:lnTo>
                  <a:pt x="9" y="55"/>
                </a:lnTo>
                <a:lnTo>
                  <a:pt x="9" y="55"/>
                </a:lnTo>
                <a:lnTo>
                  <a:pt x="9" y="56"/>
                </a:lnTo>
                <a:lnTo>
                  <a:pt x="8" y="55"/>
                </a:lnTo>
                <a:lnTo>
                  <a:pt x="8" y="55"/>
                </a:lnTo>
                <a:lnTo>
                  <a:pt x="8" y="56"/>
                </a:lnTo>
                <a:lnTo>
                  <a:pt x="8" y="56"/>
                </a:lnTo>
                <a:lnTo>
                  <a:pt x="8" y="56"/>
                </a:lnTo>
                <a:lnTo>
                  <a:pt x="7" y="57"/>
                </a:lnTo>
                <a:lnTo>
                  <a:pt x="8" y="57"/>
                </a:lnTo>
                <a:lnTo>
                  <a:pt x="8" y="57"/>
                </a:lnTo>
                <a:lnTo>
                  <a:pt x="8" y="57"/>
                </a:lnTo>
                <a:lnTo>
                  <a:pt x="9" y="57"/>
                </a:lnTo>
                <a:lnTo>
                  <a:pt x="10" y="57"/>
                </a:lnTo>
                <a:lnTo>
                  <a:pt x="12" y="56"/>
                </a:lnTo>
                <a:lnTo>
                  <a:pt x="13" y="57"/>
                </a:lnTo>
                <a:lnTo>
                  <a:pt x="15" y="56"/>
                </a:lnTo>
                <a:lnTo>
                  <a:pt x="16" y="57"/>
                </a:lnTo>
                <a:lnTo>
                  <a:pt x="20" y="57"/>
                </a:lnTo>
                <a:lnTo>
                  <a:pt x="20" y="57"/>
                </a:lnTo>
                <a:lnTo>
                  <a:pt x="20" y="57"/>
                </a:lnTo>
                <a:lnTo>
                  <a:pt x="18" y="57"/>
                </a:lnTo>
                <a:lnTo>
                  <a:pt x="17" y="57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20" y="57"/>
                </a:lnTo>
                <a:lnTo>
                  <a:pt x="21" y="58"/>
                </a:lnTo>
                <a:lnTo>
                  <a:pt x="23" y="58"/>
                </a:lnTo>
                <a:lnTo>
                  <a:pt x="25" y="58"/>
                </a:lnTo>
                <a:lnTo>
                  <a:pt x="27" y="58"/>
                </a:lnTo>
                <a:lnTo>
                  <a:pt x="28" y="58"/>
                </a:lnTo>
                <a:lnTo>
                  <a:pt x="28" y="58"/>
                </a:lnTo>
                <a:lnTo>
                  <a:pt x="29" y="58"/>
                </a:lnTo>
                <a:lnTo>
                  <a:pt x="29" y="57"/>
                </a:lnTo>
                <a:lnTo>
                  <a:pt x="30" y="57"/>
                </a:lnTo>
                <a:lnTo>
                  <a:pt x="31" y="57"/>
                </a:lnTo>
                <a:lnTo>
                  <a:pt x="31" y="57"/>
                </a:lnTo>
                <a:lnTo>
                  <a:pt x="32" y="57"/>
                </a:lnTo>
                <a:lnTo>
                  <a:pt x="33" y="57"/>
                </a:lnTo>
                <a:lnTo>
                  <a:pt x="33" y="57"/>
                </a:lnTo>
                <a:lnTo>
                  <a:pt x="33" y="58"/>
                </a:lnTo>
                <a:lnTo>
                  <a:pt x="32" y="58"/>
                </a:lnTo>
                <a:lnTo>
                  <a:pt x="32" y="58"/>
                </a:lnTo>
                <a:lnTo>
                  <a:pt x="31" y="58"/>
                </a:lnTo>
                <a:lnTo>
                  <a:pt x="30" y="57"/>
                </a:lnTo>
                <a:lnTo>
                  <a:pt x="30" y="58"/>
                </a:lnTo>
                <a:lnTo>
                  <a:pt x="29" y="58"/>
                </a:lnTo>
                <a:lnTo>
                  <a:pt x="29" y="58"/>
                </a:lnTo>
                <a:lnTo>
                  <a:pt x="29" y="58"/>
                </a:lnTo>
                <a:lnTo>
                  <a:pt x="28" y="59"/>
                </a:lnTo>
                <a:lnTo>
                  <a:pt x="26" y="59"/>
                </a:lnTo>
                <a:lnTo>
                  <a:pt x="25" y="58"/>
                </a:lnTo>
                <a:lnTo>
                  <a:pt x="25" y="58"/>
                </a:lnTo>
                <a:lnTo>
                  <a:pt x="23" y="58"/>
                </a:lnTo>
                <a:lnTo>
                  <a:pt x="22" y="58"/>
                </a:lnTo>
                <a:lnTo>
                  <a:pt x="22" y="58"/>
                </a:lnTo>
                <a:lnTo>
                  <a:pt x="23" y="59"/>
                </a:lnTo>
                <a:lnTo>
                  <a:pt x="23" y="59"/>
                </a:lnTo>
                <a:lnTo>
                  <a:pt x="23" y="60"/>
                </a:lnTo>
                <a:lnTo>
                  <a:pt x="22" y="59"/>
                </a:lnTo>
                <a:lnTo>
                  <a:pt x="22" y="59"/>
                </a:lnTo>
                <a:lnTo>
                  <a:pt x="21" y="58"/>
                </a:lnTo>
                <a:lnTo>
                  <a:pt x="20" y="58"/>
                </a:lnTo>
                <a:lnTo>
                  <a:pt x="20" y="60"/>
                </a:lnTo>
                <a:lnTo>
                  <a:pt x="19" y="60"/>
                </a:lnTo>
                <a:lnTo>
                  <a:pt x="19" y="60"/>
                </a:lnTo>
                <a:lnTo>
                  <a:pt x="20" y="59"/>
                </a:lnTo>
                <a:lnTo>
                  <a:pt x="20" y="58"/>
                </a:lnTo>
                <a:lnTo>
                  <a:pt x="20" y="58"/>
                </a:lnTo>
                <a:lnTo>
                  <a:pt x="19" y="58"/>
                </a:lnTo>
                <a:lnTo>
                  <a:pt x="16" y="58"/>
                </a:lnTo>
                <a:lnTo>
                  <a:pt x="15" y="59"/>
                </a:lnTo>
                <a:lnTo>
                  <a:pt x="15" y="58"/>
                </a:lnTo>
                <a:lnTo>
                  <a:pt x="16" y="58"/>
                </a:lnTo>
                <a:lnTo>
                  <a:pt x="17" y="58"/>
                </a:lnTo>
                <a:lnTo>
                  <a:pt x="16" y="57"/>
                </a:lnTo>
                <a:lnTo>
                  <a:pt x="15" y="57"/>
                </a:lnTo>
                <a:lnTo>
                  <a:pt x="14" y="57"/>
                </a:lnTo>
                <a:lnTo>
                  <a:pt x="14" y="57"/>
                </a:lnTo>
                <a:lnTo>
                  <a:pt x="12" y="57"/>
                </a:lnTo>
                <a:lnTo>
                  <a:pt x="11" y="57"/>
                </a:lnTo>
                <a:lnTo>
                  <a:pt x="11" y="57"/>
                </a:lnTo>
                <a:lnTo>
                  <a:pt x="10" y="58"/>
                </a:lnTo>
                <a:lnTo>
                  <a:pt x="10" y="58"/>
                </a:lnTo>
                <a:lnTo>
                  <a:pt x="11" y="58"/>
                </a:lnTo>
                <a:lnTo>
                  <a:pt x="11" y="58"/>
                </a:lnTo>
                <a:lnTo>
                  <a:pt x="11" y="58"/>
                </a:lnTo>
                <a:lnTo>
                  <a:pt x="10" y="58"/>
                </a:lnTo>
                <a:lnTo>
                  <a:pt x="10" y="58"/>
                </a:lnTo>
                <a:lnTo>
                  <a:pt x="10" y="58"/>
                </a:lnTo>
                <a:lnTo>
                  <a:pt x="8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10" y="60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6" y="60"/>
                </a:lnTo>
                <a:lnTo>
                  <a:pt x="6" y="60"/>
                </a:lnTo>
                <a:lnTo>
                  <a:pt x="6" y="60"/>
                </a:lnTo>
                <a:lnTo>
                  <a:pt x="5" y="60"/>
                </a:lnTo>
                <a:lnTo>
                  <a:pt x="6" y="61"/>
                </a:lnTo>
                <a:lnTo>
                  <a:pt x="5" y="61"/>
                </a:lnTo>
                <a:lnTo>
                  <a:pt x="5" y="61"/>
                </a:lnTo>
                <a:lnTo>
                  <a:pt x="6" y="62"/>
                </a:lnTo>
                <a:lnTo>
                  <a:pt x="10" y="62"/>
                </a:lnTo>
                <a:lnTo>
                  <a:pt x="10" y="62"/>
                </a:lnTo>
                <a:lnTo>
                  <a:pt x="11" y="62"/>
                </a:lnTo>
                <a:lnTo>
                  <a:pt x="11" y="62"/>
                </a:lnTo>
                <a:lnTo>
                  <a:pt x="11" y="62"/>
                </a:lnTo>
                <a:lnTo>
                  <a:pt x="9" y="62"/>
                </a:lnTo>
                <a:lnTo>
                  <a:pt x="8" y="62"/>
                </a:lnTo>
                <a:lnTo>
                  <a:pt x="7" y="62"/>
                </a:lnTo>
                <a:lnTo>
                  <a:pt x="8" y="62"/>
                </a:lnTo>
                <a:lnTo>
                  <a:pt x="9" y="62"/>
                </a:lnTo>
                <a:lnTo>
                  <a:pt x="11" y="62"/>
                </a:lnTo>
                <a:lnTo>
                  <a:pt x="12" y="63"/>
                </a:lnTo>
                <a:lnTo>
                  <a:pt x="12" y="63"/>
                </a:lnTo>
                <a:lnTo>
                  <a:pt x="11" y="63"/>
                </a:lnTo>
                <a:lnTo>
                  <a:pt x="11" y="63"/>
                </a:lnTo>
                <a:lnTo>
                  <a:pt x="11" y="63"/>
                </a:lnTo>
                <a:lnTo>
                  <a:pt x="11" y="62"/>
                </a:lnTo>
                <a:lnTo>
                  <a:pt x="9" y="62"/>
                </a:lnTo>
                <a:lnTo>
                  <a:pt x="8" y="63"/>
                </a:lnTo>
                <a:lnTo>
                  <a:pt x="9" y="63"/>
                </a:lnTo>
                <a:lnTo>
                  <a:pt x="9" y="63"/>
                </a:lnTo>
                <a:lnTo>
                  <a:pt x="10" y="63"/>
                </a:lnTo>
                <a:lnTo>
                  <a:pt x="11" y="63"/>
                </a:lnTo>
                <a:lnTo>
                  <a:pt x="11" y="63"/>
                </a:lnTo>
                <a:lnTo>
                  <a:pt x="9" y="64"/>
                </a:lnTo>
                <a:lnTo>
                  <a:pt x="8" y="63"/>
                </a:lnTo>
                <a:lnTo>
                  <a:pt x="8" y="64"/>
                </a:lnTo>
                <a:lnTo>
                  <a:pt x="8" y="64"/>
                </a:lnTo>
                <a:lnTo>
                  <a:pt x="8" y="64"/>
                </a:lnTo>
                <a:lnTo>
                  <a:pt x="8" y="64"/>
                </a:lnTo>
                <a:lnTo>
                  <a:pt x="9" y="64"/>
                </a:lnTo>
                <a:lnTo>
                  <a:pt x="10" y="64"/>
                </a:lnTo>
                <a:lnTo>
                  <a:pt x="10" y="65"/>
                </a:lnTo>
                <a:lnTo>
                  <a:pt x="13" y="65"/>
                </a:lnTo>
                <a:lnTo>
                  <a:pt x="12" y="65"/>
                </a:lnTo>
                <a:lnTo>
                  <a:pt x="13" y="65"/>
                </a:lnTo>
                <a:lnTo>
                  <a:pt x="14" y="65"/>
                </a:lnTo>
                <a:lnTo>
                  <a:pt x="15" y="65"/>
                </a:lnTo>
                <a:lnTo>
                  <a:pt x="16" y="64"/>
                </a:lnTo>
                <a:lnTo>
                  <a:pt x="17" y="65"/>
                </a:lnTo>
                <a:lnTo>
                  <a:pt x="18" y="65"/>
                </a:lnTo>
                <a:lnTo>
                  <a:pt x="18" y="65"/>
                </a:lnTo>
                <a:lnTo>
                  <a:pt x="18" y="65"/>
                </a:lnTo>
                <a:lnTo>
                  <a:pt x="18" y="65"/>
                </a:lnTo>
                <a:lnTo>
                  <a:pt x="17" y="65"/>
                </a:lnTo>
                <a:lnTo>
                  <a:pt x="16" y="65"/>
                </a:lnTo>
                <a:lnTo>
                  <a:pt x="15" y="65"/>
                </a:lnTo>
                <a:lnTo>
                  <a:pt x="15" y="65"/>
                </a:lnTo>
                <a:lnTo>
                  <a:pt x="14" y="65"/>
                </a:lnTo>
                <a:lnTo>
                  <a:pt x="14" y="66"/>
                </a:lnTo>
                <a:lnTo>
                  <a:pt x="14" y="66"/>
                </a:lnTo>
                <a:lnTo>
                  <a:pt x="13" y="66"/>
                </a:lnTo>
                <a:lnTo>
                  <a:pt x="12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9" y="65"/>
                </a:lnTo>
                <a:lnTo>
                  <a:pt x="9" y="65"/>
                </a:lnTo>
                <a:lnTo>
                  <a:pt x="9" y="65"/>
                </a:lnTo>
                <a:lnTo>
                  <a:pt x="9" y="65"/>
                </a:lnTo>
                <a:lnTo>
                  <a:pt x="7" y="65"/>
                </a:lnTo>
                <a:lnTo>
                  <a:pt x="5" y="66"/>
                </a:lnTo>
                <a:lnTo>
                  <a:pt x="5" y="66"/>
                </a:lnTo>
                <a:lnTo>
                  <a:pt x="5" y="66"/>
                </a:lnTo>
                <a:lnTo>
                  <a:pt x="6" y="66"/>
                </a:lnTo>
                <a:lnTo>
                  <a:pt x="7" y="66"/>
                </a:lnTo>
                <a:lnTo>
                  <a:pt x="8" y="66"/>
                </a:lnTo>
                <a:lnTo>
                  <a:pt x="7" y="66"/>
                </a:lnTo>
                <a:lnTo>
                  <a:pt x="7" y="67"/>
                </a:lnTo>
                <a:lnTo>
                  <a:pt x="7" y="67"/>
                </a:lnTo>
                <a:lnTo>
                  <a:pt x="7" y="66"/>
                </a:lnTo>
                <a:lnTo>
                  <a:pt x="7" y="66"/>
                </a:lnTo>
                <a:lnTo>
                  <a:pt x="6" y="66"/>
                </a:lnTo>
                <a:lnTo>
                  <a:pt x="6" y="66"/>
                </a:lnTo>
                <a:lnTo>
                  <a:pt x="6" y="67"/>
                </a:lnTo>
                <a:lnTo>
                  <a:pt x="6" y="67"/>
                </a:lnTo>
                <a:lnTo>
                  <a:pt x="7" y="67"/>
                </a:lnTo>
                <a:lnTo>
                  <a:pt x="7" y="68"/>
                </a:lnTo>
                <a:lnTo>
                  <a:pt x="7" y="68"/>
                </a:lnTo>
                <a:lnTo>
                  <a:pt x="7" y="68"/>
                </a:lnTo>
                <a:lnTo>
                  <a:pt x="7" y="68"/>
                </a:lnTo>
                <a:lnTo>
                  <a:pt x="8" y="67"/>
                </a:lnTo>
                <a:lnTo>
                  <a:pt x="9" y="67"/>
                </a:lnTo>
                <a:lnTo>
                  <a:pt x="10" y="67"/>
                </a:lnTo>
                <a:lnTo>
                  <a:pt x="13" y="67"/>
                </a:lnTo>
                <a:lnTo>
                  <a:pt x="12" y="67"/>
                </a:lnTo>
                <a:lnTo>
                  <a:pt x="11" y="67"/>
                </a:lnTo>
                <a:lnTo>
                  <a:pt x="10" y="67"/>
                </a:lnTo>
                <a:lnTo>
                  <a:pt x="10" y="67"/>
                </a:lnTo>
                <a:lnTo>
                  <a:pt x="11" y="68"/>
                </a:lnTo>
                <a:lnTo>
                  <a:pt x="11" y="68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8"/>
                </a:lnTo>
                <a:lnTo>
                  <a:pt x="10" y="68"/>
                </a:lnTo>
                <a:lnTo>
                  <a:pt x="10" y="68"/>
                </a:lnTo>
                <a:lnTo>
                  <a:pt x="10" y="67"/>
                </a:lnTo>
                <a:lnTo>
                  <a:pt x="9" y="67"/>
                </a:lnTo>
                <a:lnTo>
                  <a:pt x="8" y="67"/>
                </a:lnTo>
                <a:lnTo>
                  <a:pt x="8" y="68"/>
                </a:lnTo>
                <a:lnTo>
                  <a:pt x="8" y="68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5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7" y="69"/>
                </a:lnTo>
                <a:lnTo>
                  <a:pt x="7" y="69"/>
                </a:lnTo>
                <a:lnTo>
                  <a:pt x="7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8" y="69"/>
                </a:lnTo>
                <a:lnTo>
                  <a:pt x="9" y="70"/>
                </a:lnTo>
                <a:lnTo>
                  <a:pt x="10" y="70"/>
                </a:lnTo>
                <a:lnTo>
                  <a:pt x="9" y="70"/>
                </a:lnTo>
                <a:lnTo>
                  <a:pt x="9" y="70"/>
                </a:lnTo>
                <a:lnTo>
                  <a:pt x="9" y="70"/>
                </a:lnTo>
                <a:lnTo>
                  <a:pt x="8" y="70"/>
                </a:lnTo>
                <a:lnTo>
                  <a:pt x="7" y="70"/>
                </a:lnTo>
                <a:lnTo>
                  <a:pt x="7" y="70"/>
                </a:lnTo>
                <a:lnTo>
                  <a:pt x="7" y="70"/>
                </a:lnTo>
                <a:lnTo>
                  <a:pt x="8" y="71"/>
                </a:lnTo>
                <a:lnTo>
                  <a:pt x="8" y="71"/>
                </a:lnTo>
                <a:lnTo>
                  <a:pt x="9" y="71"/>
                </a:lnTo>
                <a:lnTo>
                  <a:pt x="9" y="71"/>
                </a:lnTo>
                <a:lnTo>
                  <a:pt x="9" y="71"/>
                </a:lnTo>
                <a:lnTo>
                  <a:pt x="8" y="71"/>
                </a:lnTo>
                <a:lnTo>
                  <a:pt x="9" y="72"/>
                </a:lnTo>
                <a:lnTo>
                  <a:pt x="10" y="72"/>
                </a:lnTo>
                <a:lnTo>
                  <a:pt x="11" y="71"/>
                </a:lnTo>
                <a:lnTo>
                  <a:pt x="11" y="72"/>
                </a:lnTo>
                <a:lnTo>
                  <a:pt x="12" y="72"/>
                </a:lnTo>
                <a:lnTo>
                  <a:pt x="13" y="72"/>
                </a:lnTo>
                <a:lnTo>
                  <a:pt x="14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0"/>
                </a:lnTo>
                <a:lnTo>
                  <a:pt x="18" y="70"/>
                </a:lnTo>
                <a:lnTo>
                  <a:pt x="18" y="70"/>
                </a:lnTo>
                <a:lnTo>
                  <a:pt x="18" y="70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0" y="70"/>
                </a:lnTo>
                <a:lnTo>
                  <a:pt x="20" y="70"/>
                </a:lnTo>
                <a:lnTo>
                  <a:pt x="22" y="70"/>
                </a:lnTo>
                <a:lnTo>
                  <a:pt x="21" y="70"/>
                </a:lnTo>
                <a:lnTo>
                  <a:pt x="20" y="70"/>
                </a:lnTo>
                <a:lnTo>
                  <a:pt x="20" y="71"/>
                </a:lnTo>
                <a:lnTo>
                  <a:pt x="21" y="71"/>
                </a:lnTo>
                <a:lnTo>
                  <a:pt x="22" y="71"/>
                </a:lnTo>
                <a:lnTo>
                  <a:pt x="23" y="71"/>
                </a:lnTo>
                <a:lnTo>
                  <a:pt x="23" y="70"/>
                </a:lnTo>
                <a:lnTo>
                  <a:pt x="23" y="71"/>
                </a:lnTo>
                <a:lnTo>
                  <a:pt x="24" y="71"/>
                </a:lnTo>
                <a:lnTo>
                  <a:pt x="26" y="72"/>
                </a:lnTo>
                <a:lnTo>
                  <a:pt x="27" y="71"/>
                </a:lnTo>
                <a:lnTo>
                  <a:pt x="28" y="71"/>
                </a:lnTo>
                <a:lnTo>
                  <a:pt x="28" y="71"/>
                </a:lnTo>
                <a:lnTo>
                  <a:pt x="29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0"/>
                </a:lnTo>
                <a:lnTo>
                  <a:pt x="29" y="69"/>
                </a:lnTo>
                <a:lnTo>
                  <a:pt x="29" y="69"/>
                </a:lnTo>
                <a:lnTo>
                  <a:pt x="28" y="69"/>
                </a:lnTo>
                <a:lnTo>
                  <a:pt x="28" y="69"/>
                </a:lnTo>
                <a:lnTo>
                  <a:pt x="28" y="69"/>
                </a:lnTo>
                <a:lnTo>
                  <a:pt x="29" y="68"/>
                </a:lnTo>
                <a:lnTo>
                  <a:pt x="29" y="68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1" y="67"/>
                </a:lnTo>
                <a:lnTo>
                  <a:pt x="31" y="67"/>
                </a:lnTo>
                <a:lnTo>
                  <a:pt x="31" y="66"/>
                </a:lnTo>
                <a:lnTo>
                  <a:pt x="32" y="66"/>
                </a:lnTo>
                <a:lnTo>
                  <a:pt x="31" y="67"/>
                </a:lnTo>
                <a:lnTo>
                  <a:pt x="31" y="67"/>
                </a:lnTo>
                <a:lnTo>
                  <a:pt x="31" y="68"/>
                </a:lnTo>
                <a:lnTo>
                  <a:pt x="30" y="68"/>
                </a:lnTo>
                <a:lnTo>
                  <a:pt x="30" y="69"/>
                </a:lnTo>
                <a:lnTo>
                  <a:pt x="30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1" y="70"/>
                </a:lnTo>
                <a:lnTo>
                  <a:pt x="33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5" y="71"/>
                </a:lnTo>
                <a:lnTo>
                  <a:pt x="34" y="71"/>
                </a:lnTo>
                <a:lnTo>
                  <a:pt x="34" y="71"/>
                </a:lnTo>
                <a:lnTo>
                  <a:pt x="35" y="71"/>
                </a:lnTo>
                <a:lnTo>
                  <a:pt x="35" y="72"/>
                </a:lnTo>
                <a:lnTo>
                  <a:pt x="36" y="71"/>
                </a:lnTo>
                <a:lnTo>
                  <a:pt x="37" y="71"/>
                </a:lnTo>
                <a:lnTo>
                  <a:pt x="38" y="71"/>
                </a:lnTo>
                <a:lnTo>
                  <a:pt x="38" y="71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70"/>
                </a:lnTo>
                <a:lnTo>
                  <a:pt x="41" y="70"/>
                </a:lnTo>
                <a:lnTo>
                  <a:pt x="41" y="70"/>
                </a:lnTo>
                <a:lnTo>
                  <a:pt x="40" y="69"/>
                </a:lnTo>
                <a:lnTo>
                  <a:pt x="40" y="69"/>
                </a:lnTo>
                <a:lnTo>
                  <a:pt x="40" y="69"/>
                </a:lnTo>
                <a:lnTo>
                  <a:pt x="40" y="68"/>
                </a:lnTo>
                <a:lnTo>
                  <a:pt x="39" y="68"/>
                </a:lnTo>
                <a:lnTo>
                  <a:pt x="39" y="68"/>
                </a:lnTo>
                <a:lnTo>
                  <a:pt x="40" y="67"/>
                </a:lnTo>
                <a:lnTo>
                  <a:pt x="40" y="67"/>
                </a:lnTo>
                <a:lnTo>
                  <a:pt x="40" y="66"/>
                </a:lnTo>
                <a:lnTo>
                  <a:pt x="40" y="66"/>
                </a:lnTo>
                <a:lnTo>
                  <a:pt x="40" y="67"/>
                </a:lnTo>
                <a:lnTo>
                  <a:pt x="41" y="67"/>
                </a:lnTo>
                <a:lnTo>
                  <a:pt x="41" y="66"/>
                </a:lnTo>
                <a:lnTo>
                  <a:pt x="42" y="66"/>
                </a:lnTo>
                <a:lnTo>
                  <a:pt x="42" y="66"/>
                </a:lnTo>
                <a:lnTo>
                  <a:pt x="44" y="65"/>
                </a:lnTo>
                <a:lnTo>
                  <a:pt x="44" y="65"/>
                </a:lnTo>
                <a:lnTo>
                  <a:pt x="43" y="66"/>
                </a:lnTo>
                <a:lnTo>
                  <a:pt x="42" y="66"/>
                </a:lnTo>
                <a:lnTo>
                  <a:pt x="41" y="67"/>
                </a:lnTo>
                <a:lnTo>
                  <a:pt x="41" y="67"/>
                </a:lnTo>
                <a:lnTo>
                  <a:pt x="40" y="68"/>
                </a:lnTo>
                <a:lnTo>
                  <a:pt x="40" y="68"/>
                </a:lnTo>
                <a:lnTo>
                  <a:pt x="40" y="68"/>
                </a:lnTo>
                <a:lnTo>
                  <a:pt x="41" y="69"/>
                </a:lnTo>
                <a:lnTo>
                  <a:pt x="41" y="69"/>
                </a:lnTo>
                <a:lnTo>
                  <a:pt x="41" y="69"/>
                </a:lnTo>
                <a:lnTo>
                  <a:pt x="41" y="70"/>
                </a:lnTo>
                <a:lnTo>
                  <a:pt x="42" y="70"/>
                </a:lnTo>
                <a:lnTo>
                  <a:pt x="45" y="70"/>
                </a:lnTo>
                <a:lnTo>
                  <a:pt x="45" y="69"/>
                </a:lnTo>
                <a:lnTo>
                  <a:pt x="46" y="69"/>
                </a:lnTo>
                <a:lnTo>
                  <a:pt x="46" y="69"/>
                </a:lnTo>
                <a:lnTo>
                  <a:pt x="46" y="70"/>
                </a:lnTo>
                <a:lnTo>
                  <a:pt x="45" y="70"/>
                </a:lnTo>
                <a:lnTo>
                  <a:pt x="42" y="70"/>
                </a:lnTo>
                <a:lnTo>
                  <a:pt x="42" y="70"/>
                </a:lnTo>
                <a:lnTo>
                  <a:pt x="41" y="71"/>
                </a:lnTo>
                <a:lnTo>
                  <a:pt x="41" y="71"/>
                </a:lnTo>
                <a:lnTo>
                  <a:pt x="41" y="71"/>
                </a:lnTo>
                <a:lnTo>
                  <a:pt x="42" y="72"/>
                </a:lnTo>
                <a:lnTo>
                  <a:pt x="42" y="72"/>
                </a:lnTo>
                <a:lnTo>
                  <a:pt x="41" y="72"/>
                </a:lnTo>
                <a:lnTo>
                  <a:pt x="40" y="71"/>
                </a:lnTo>
                <a:lnTo>
                  <a:pt x="39" y="71"/>
                </a:lnTo>
                <a:lnTo>
                  <a:pt x="39" y="71"/>
                </a:lnTo>
                <a:lnTo>
                  <a:pt x="38" y="72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6" y="73"/>
                </a:lnTo>
                <a:lnTo>
                  <a:pt x="37" y="73"/>
                </a:lnTo>
                <a:lnTo>
                  <a:pt x="37" y="74"/>
                </a:lnTo>
                <a:lnTo>
                  <a:pt x="37" y="74"/>
                </a:lnTo>
                <a:lnTo>
                  <a:pt x="38" y="74"/>
                </a:lnTo>
                <a:lnTo>
                  <a:pt x="38" y="75"/>
                </a:lnTo>
                <a:lnTo>
                  <a:pt x="38" y="75"/>
                </a:lnTo>
                <a:lnTo>
                  <a:pt x="38" y="76"/>
                </a:lnTo>
                <a:lnTo>
                  <a:pt x="37" y="76"/>
                </a:lnTo>
                <a:lnTo>
                  <a:pt x="37" y="76"/>
                </a:lnTo>
                <a:lnTo>
                  <a:pt x="38" y="75"/>
                </a:lnTo>
                <a:lnTo>
                  <a:pt x="38" y="75"/>
                </a:lnTo>
                <a:lnTo>
                  <a:pt x="37" y="75"/>
                </a:lnTo>
                <a:lnTo>
                  <a:pt x="37" y="74"/>
                </a:lnTo>
                <a:lnTo>
                  <a:pt x="36" y="74"/>
                </a:lnTo>
                <a:lnTo>
                  <a:pt x="34" y="75"/>
                </a:lnTo>
                <a:lnTo>
                  <a:pt x="35" y="74"/>
                </a:lnTo>
                <a:lnTo>
                  <a:pt x="36" y="73"/>
                </a:lnTo>
                <a:lnTo>
                  <a:pt x="36" y="73"/>
                </a:lnTo>
                <a:lnTo>
                  <a:pt x="35" y="73"/>
                </a:lnTo>
                <a:lnTo>
                  <a:pt x="35" y="73"/>
                </a:lnTo>
                <a:lnTo>
                  <a:pt x="35" y="72"/>
                </a:lnTo>
                <a:lnTo>
                  <a:pt x="34" y="72"/>
                </a:lnTo>
                <a:lnTo>
                  <a:pt x="34" y="72"/>
                </a:lnTo>
                <a:lnTo>
                  <a:pt x="34" y="72"/>
                </a:lnTo>
                <a:lnTo>
                  <a:pt x="34" y="71"/>
                </a:lnTo>
                <a:lnTo>
                  <a:pt x="33" y="71"/>
                </a:lnTo>
                <a:lnTo>
                  <a:pt x="31" y="71"/>
                </a:lnTo>
                <a:lnTo>
                  <a:pt x="30" y="70"/>
                </a:lnTo>
                <a:lnTo>
                  <a:pt x="30" y="70"/>
                </a:lnTo>
                <a:lnTo>
                  <a:pt x="29" y="71"/>
                </a:lnTo>
                <a:lnTo>
                  <a:pt x="29" y="72"/>
                </a:lnTo>
                <a:lnTo>
                  <a:pt x="28" y="72"/>
                </a:lnTo>
                <a:lnTo>
                  <a:pt x="27" y="72"/>
                </a:lnTo>
                <a:lnTo>
                  <a:pt x="27" y="73"/>
                </a:lnTo>
                <a:lnTo>
                  <a:pt x="26" y="73"/>
                </a:lnTo>
                <a:lnTo>
                  <a:pt x="27" y="73"/>
                </a:lnTo>
                <a:lnTo>
                  <a:pt x="26" y="73"/>
                </a:lnTo>
                <a:lnTo>
                  <a:pt x="26" y="73"/>
                </a:lnTo>
                <a:lnTo>
                  <a:pt x="26" y="73"/>
                </a:lnTo>
                <a:lnTo>
                  <a:pt x="26" y="73"/>
                </a:lnTo>
                <a:lnTo>
                  <a:pt x="26" y="72"/>
                </a:lnTo>
                <a:lnTo>
                  <a:pt x="26" y="72"/>
                </a:lnTo>
                <a:lnTo>
                  <a:pt x="25" y="73"/>
                </a:lnTo>
                <a:lnTo>
                  <a:pt x="25" y="73"/>
                </a:lnTo>
                <a:lnTo>
                  <a:pt x="25" y="73"/>
                </a:lnTo>
                <a:lnTo>
                  <a:pt x="25" y="72"/>
                </a:lnTo>
                <a:lnTo>
                  <a:pt x="25" y="72"/>
                </a:lnTo>
                <a:lnTo>
                  <a:pt x="25" y="72"/>
                </a:lnTo>
                <a:lnTo>
                  <a:pt x="23" y="72"/>
                </a:lnTo>
                <a:lnTo>
                  <a:pt x="23" y="71"/>
                </a:lnTo>
                <a:lnTo>
                  <a:pt x="21" y="72"/>
                </a:lnTo>
                <a:lnTo>
                  <a:pt x="19" y="71"/>
                </a:lnTo>
                <a:lnTo>
                  <a:pt x="18" y="72"/>
                </a:lnTo>
                <a:lnTo>
                  <a:pt x="19" y="72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7" y="71"/>
                </a:lnTo>
                <a:lnTo>
                  <a:pt x="17" y="72"/>
                </a:lnTo>
                <a:lnTo>
                  <a:pt x="16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4" y="72"/>
                </a:lnTo>
                <a:lnTo>
                  <a:pt x="13" y="72"/>
                </a:lnTo>
                <a:lnTo>
                  <a:pt x="13" y="73"/>
                </a:lnTo>
                <a:lnTo>
                  <a:pt x="13" y="73"/>
                </a:lnTo>
                <a:lnTo>
                  <a:pt x="13" y="73"/>
                </a:lnTo>
                <a:lnTo>
                  <a:pt x="13" y="74"/>
                </a:lnTo>
                <a:lnTo>
                  <a:pt x="12" y="73"/>
                </a:lnTo>
                <a:lnTo>
                  <a:pt x="12" y="73"/>
                </a:lnTo>
                <a:lnTo>
                  <a:pt x="11" y="73"/>
                </a:lnTo>
                <a:lnTo>
                  <a:pt x="10" y="73"/>
                </a:lnTo>
                <a:lnTo>
                  <a:pt x="10" y="73"/>
                </a:lnTo>
                <a:lnTo>
                  <a:pt x="10" y="73"/>
                </a:lnTo>
                <a:lnTo>
                  <a:pt x="9" y="72"/>
                </a:lnTo>
                <a:lnTo>
                  <a:pt x="8" y="72"/>
                </a:lnTo>
                <a:lnTo>
                  <a:pt x="7" y="72"/>
                </a:lnTo>
                <a:lnTo>
                  <a:pt x="6" y="73"/>
                </a:lnTo>
                <a:lnTo>
                  <a:pt x="6" y="73"/>
                </a:lnTo>
                <a:lnTo>
                  <a:pt x="6" y="74"/>
                </a:lnTo>
                <a:lnTo>
                  <a:pt x="7" y="74"/>
                </a:lnTo>
                <a:lnTo>
                  <a:pt x="8" y="74"/>
                </a:lnTo>
                <a:lnTo>
                  <a:pt x="8" y="74"/>
                </a:lnTo>
                <a:lnTo>
                  <a:pt x="8" y="74"/>
                </a:lnTo>
                <a:lnTo>
                  <a:pt x="7" y="74"/>
                </a:lnTo>
                <a:lnTo>
                  <a:pt x="7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4"/>
                </a:lnTo>
                <a:lnTo>
                  <a:pt x="6" y="74"/>
                </a:lnTo>
                <a:lnTo>
                  <a:pt x="6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9" y="77"/>
                </a:lnTo>
                <a:lnTo>
                  <a:pt x="10" y="77"/>
                </a:lnTo>
                <a:lnTo>
                  <a:pt x="11" y="77"/>
                </a:lnTo>
                <a:lnTo>
                  <a:pt x="11" y="76"/>
                </a:lnTo>
                <a:lnTo>
                  <a:pt x="12" y="76"/>
                </a:lnTo>
                <a:lnTo>
                  <a:pt x="13" y="75"/>
                </a:lnTo>
                <a:lnTo>
                  <a:pt x="13" y="75"/>
                </a:lnTo>
                <a:lnTo>
                  <a:pt x="13" y="75"/>
                </a:lnTo>
                <a:lnTo>
                  <a:pt x="13" y="76"/>
                </a:lnTo>
                <a:lnTo>
                  <a:pt x="14" y="76"/>
                </a:lnTo>
                <a:lnTo>
                  <a:pt x="13" y="76"/>
                </a:lnTo>
                <a:lnTo>
                  <a:pt x="13" y="76"/>
                </a:lnTo>
                <a:lnTo>
                  <a:pt x="11" y="76"/>
                </a:lnTo>
                <a:lnTo>
                  <a:pt x="11" y="76"/>
                </a:lnTo>
                <a:lnTo>
                  <a:pt x="11" y="77"/>
                </a:lnTo>
                <a:lnTo>
                  <a:pt x="10" y="77"/>
                </a:lnTo>
                <a:lnTo>
                  <a:pt x="10" y="78"/>
                </a:lnTo>
                <a:lnTo>
                  <a:pt x="10" y="78"/>
                </a:lnTo>
                <a:lnTo>
                  <a:pt x="10" y="78"/>
                </a:lnTo>
                <a:lnTo>
                  <a:pt x="11" y="78"/>
                </a:lnTo>
                <a:lnTo>
                  <a:pt x="11" y="78"/>
                </a:lnTo>
                <a:lnTo>
                  <a:pt x="11" y="79"/>
                </a:lnTo>
                <a:lnTo>
                  <a:pt x="12" y="79"/>
                </a:lnTo>
                <a:lnTo>
                  <a:pt x="12" y="79"/>
                </a:lnTo>
                <a:lnTo>
                  <a:pt x="12" y="79"/>
                </a:lnTo>
                <a:lnTo>
                  <a:pt x="12" y="80"/>
                </a:lnTo>
                <a:lnTo>
                  <a:pt x="12" y="80"/>
                </a:lnTo>
                <a:lnTo>
                  <a:pt x="12" y="79"/>
                </a:lnTo>
                <a:lnTo>
                  <a:pt x="11" y="79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1" y="80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1" y="79"/>
                </a:lnTo>
                <a:lnTo>
                  <a:pt x="10" y="79"/>
                </a:lnTo>
                <a:lnTo>
                  <a:pt x="9" y="78"/>
                </a:lnTo>
                <a:lnTo>
                  <a:pt x="7" y="78"/>
                </a:lnTo>
                <a:lnTo>
                  <a:pt x="7" y="78"/>
                </a:lnTo>
                <a:lnTo>
                  <a:pt x="6" y="77"/>
                </a:lnTo>
                <a:lnTo>
                  <a:pt x="5" y="77"/>
                </a:lnTo>
                <a:lnTo>
                  <a:pt x="6" y="78"/>
                </a:lnTo>
                <a:lnTo>
                  <a:pt x="7" y="78"/>
                </a:lnTo>
                <a:lnTo>
                  <a:pt x="7" y="79"/>
                </a:lnTo>
                <a:lnTo>
                  <a:pt x="7" y="79"/>
                </a:lnTo>
                <a:lnTo>
                  <a:pt x="8" y="79"/>
                </a:lnTo>
                <a:lnTo>
                  <a:pt x="8" y="79"/>
                </a:lnTo>
                <a:lnTo>
                  <a:pt x="7" y="79"/>
                </a:lnTo>
                <a:lnTo>
                  <a:pt x="7" y="79"/>
                </a:lnTo>
                <a:lnTo>
                  <a:pt x="9" y="80"/>
                </a:lnTo>
                <a:lnTo>
                  <a:pt x="9" y="80"/>
                </a:lnTo>
                <a:lnTo>
                  <a:pt x="9" y="80"/>
                </a:lnTo>
                <a:lnTo>
                  <a:pt x="9" y="81"/>
                </a:lnTo>
                <a:lnTo>
                  <a:pt x="9" y="80"/>
                </a:lnTo>
                <a:lnTo>
                  <a:pt x="8" y="80"/>
                </a:lnTo>
                <a:lnTo>
                  <a:pt x="8" y="80"/>
                </a:lnTo>
                <a:lnTo>
                  <a:pt x="7" y="80"/>
                </a:lnTo>
                <a:lnTo>
                  <a:pt x="7" y="80"/>
                </a:lnTo>
                <a:lnTo>
                  <a:pt x="8" y="80"/>
                </a:lnTo>
                <a:lnTo>
                  <a:pt x="9" y="81"/>
                </a:lnTo>
                <a:lnTo>
                  <a:pt x="10" y="82"/>
                </a:lnTo>
                <a:lnTo>
                  <a:pt x="10" y="82"/>
                </a:lnTo>
                <a:lnTo>
                  <a:pt x="11" y="81"/>
                </a:lnTo>
                <a:lnTo>
                  <a:pt x="11" y="81"/>
                </a:lnTo>
                <a:lnTo>
                  <a:pt x="11" y="81"/>
                </a:lnTo>
                <a:lnTo>
                  <a:pt x="12" y="81"/>
                </a:lnTo>
                <a:lnTo>
                  <a:pt x="12" y="81"/>
                </a:lnTo>
                <a:lnTo>
                  <a:pt x="13" y="81"/>
                </a:lnTo>
                <a:lnTo>
                  <a:pt x="14" y="80"/>
                </a:lnTo>
                <a:lnTo>
                  <a:pt x="14" y="80"/>
                </a:lnTo>
                <a:lnTo>
                  <a:pt x="14" y="79"/>
                </a:lnTo>
                <a:lnTo>
                  <a:pt x="14" y="79"/>
                </a:lnTo>
                <a:lnTo>
                  <a:pt x="15" y="79"/>
                </a:lnTo>
                <a:lnTo>
                  <a:pt x="16" y="79"/>
                </a:lnTo>
                <a:lnTo>
                  <a:pt x="16" y="78"/>
                </a:lnTo>
                <a:lnTo>
                  <a:pt x="16" y="79"/>
                </a:lnTo>
                <a:lnTo>
                  <a:pt x="16" y="79"/>
                </a:lnTo>
                <a:lnTo>
                  <a:pt x="16" y="79"/>
                </a:lnTo>
                <a:lnTo>
                  <a:pt x="17" y="79"/>
                </a:lnTo>
                <a:lnTo>
                  <a:pt x="17" y="79"/>
                </a:lnTo>
                <a:lnTo>
                  <a:pt x="17" y="79"/>
                </a:lnTo>
                <a:lnTo>
                  <a:pt x="17" y="80"/>
                </a:lnTo>
                <a:lnTo>
                  <a:pt x="17" y="80"/>
                </a:lnTo>
                <a:lnTo>
                  <a:pt x="17" y="80"/>
                </a:lnTo>
                <a:lnTo>
                  <a:pt x="17" y="81"/>
                </a:lnTo>
                <a:lnTo>
                  <a:pt x="16" y="82"/>
                </a:lnTo>
                <a:lnTo>
                  <a:pt x="17" y="82"/>
                </a:lnTo>
                <a:lnTo>
                  <a:pt x="16" y="82"/>
                </a:lnTo>
                <a:lnTo>
                  <a:pt x="17" y="83"/>
                </a:lnTo>
                <a:lnTo>
                  <a:pt x="17" y="83"/>
                </a:lnTo>
                <a:lnTo>
                  <a:pt x="16" y="84"/>
                </a:lnTo>
                <a:lnTo>
                  <a:pt x="16" y="84"/>
                </a:lnTo>
                <a:lnTo>
                  <a:pt x="16" y="84"/>
                </a:lnTo>
                <a:lnTo>
                  <a:pt x="15" y="84"/>
                </a:lnTo>
                <a:lnTo>
                  <a:pt x="13" y="84"/>
                </a:lnTo>
                <a:lnTo>
                  <a:pt x="11" y="82"/>
                </a:lnTo>
                <a:lnTo>
                  <a:pt x="10" y="82"/>
                </a:lnTo>
                <a:lnTo>
                  <a:pt x="10" y="83"/>
                </a:lnTo>
                <a:lnTo>
                  <a:pt x="9" y="83"/>
                </a:lnTo>
                <a:lnTo>
                  <a:pt x="10" y="83"/>
                </a:lnTo>
                <a:lnTo>
                  <a:pt x="10" y="84"/>
                </a:lnTo>
                <a:lnTo>
                  <a:pt x="10" y="84"/>
                </a:lnTo>
                <a:lnTo>
                  <a:pt x="10" y="84"/>
                </a:lnTo>
                <a:lnTo>
                  <a:pt x="11" y="85"/>
                </a:lnTo>
                <a:lnTo>
                  <a:pt x="9" y="85"/>
                </a:lnTo>
                <a:lnTo>
                  <a:pt x="8" y="85"/>
                </a:lnTo>
                <a:lnTo>
                  <a:pt x="8" y="86"/>
                </a:lnTo>
                <a:lnTo>
                  <a:pt x="9" y="86"/>
                </a:lnTo>
                <a:lnTo>
                  <a:pt x="9" y="86"/>
                </a:lnTo>
                <a:lnTo>
                  <a:pt x="8" y="86"/>
                </a:lnTo>
                <a:lnTo>
                  <a:pt x="8" y="87"/>
                </a:lnTo>
                <a:lnTo>
                  <a:pt x="9" y="87"/>
                </a:lnTo>
                <a:lnTo>
                  <a:pt x="9" y="87"/>
                </a:lnTo>
                <a:lnTo>
                  <a:pt x="11" y="87"/>
                </a:lnTo>
                <a:lnTo>
                  <a:pt x="10" y="88"/>
                </a:lnTo>
                <a:lnTo>
                  <a:pt x="9" y="88"/>
                </a:lnTo>
                <a:lnTo>
                  <a:pt x="10" y="88"/>
                </a:lnTo>
                <a:lnTo>
                  <a:pt x="11" y="88"/>
                </a:lnTo>
                <a:lnTo>
                  <a:pt x="11" y="88"/>
                </a:lnTo>
                <a:lnTo>
                  <a:pt x="11" y="88"/>
                </a:lnTo>
                <a:lnTo>
                  <a:pt x="11" y="88"/>
                </a:lnTo>
                <a:lnTo>
                  <a:pt x="11" y="89"/>
                </a:lnTo>
                <a:lnTo>
                  <a:pt x="11" y="89"/>
                </a:lnTo>
                <a:lnTo>
                  <a:pt x="12" y="89"/>
                </a:lnTo>
                <a:lnTo>
                  <a:pt x="11" y="89"/>
                </a:lnTo>
                <a:lnTo>
                  <a:pt x="11" y="89"/>
                </a:lnTo>
                <a:lnTo>
                  <a:pt x="12" y="89"/>
                </a:lnTo>
                <a:lnTo>
                  <a:pt x="12" y="89"/>
                </a:lnTo>
                <a:lnTo>
                  <a:pt x="13" y="88"/>
                </a:lnTo>
                <a:lnTo>
                  <a:pt x="14" y="88"/>
                </a:lnTo>
                <a:lnTo>
                  <a:pt x="14" y="88"/>
                </a:lnTo>
                <a:lnTo>
                  <a:pt x="14" y="87"/>
                </a:lnTo>
                <a:lnTo>
                  <a:pt x="14" y="87"/>
                </a:lnTo>
                <a:lnTo>
                  <a:pt x="15" y="87"/>
                </a:lnTo>
                <a:lnTo>
                  <a:pt x="15" y="86"/>
                </a:lnTo>
                <a:lnTo>
                  <a:pt x="15" y="85"/>
                </a:lnTo>
                <a:lnTo>
                  <a:pt x="15" y="86"/>
                </a:lnTo>
                <a:lnTo>
                  <a:pt x="16" y="85"/>
                </a:lnTo>
                <a:lnTo>
                  <a:pt x="17" y="85"/>
                </a:lnTo>
                <a:lnTo>
                  <a:pt x="17" y="85"/>
                </a:lnTo>
                <a:lnTo>
                  <a:pt x="17" y="85"/>
                </a:lnTo>
                <a:lnTo>
                  <a:pt x="17" y="85"/>
                </a:lnTo>
                <a:lnTo>
                  <a:pt x="17" y="85"/>
                </a:lnTo>
                <a:lnTo>
                  <a:pt x="16" y="85"/>
                </a:lnTo>
                <a:lnTo>
                  <a:pt x="16" y="86"/>
                </a:lnTo>
                <a:lnTo>
                  <a:pt x="15" y="86"/>
                </a:lnTo>
                <a:lnTo>
                  <a:pt x="15" y="87"/>
                </a:lnTo>
                <a:lnTo>
                  <a:pt x="15" y="87"/>
                </a:lnTo>
                <a:lnTo>
                  <a:pt x="15" y="88"/>
                </a:lnTo>
                <a:lnTo>
                  <a:pt x="15" y="87"/>
                </a:lnTo>
                <a:lnTo>
                  <a:pt x="15" y="87"/>
                </a:lnTo>
                <a:lnTo>
                  <a:pt x="15" y="87"/>
                </a:lnTo>
                <a:lnTo>
                  <a:pt x="15" y="87"/>
                </a:lnTo>
                <a:lnTo>
                  <a:pt x="15" y="88"/>
                </a:lnTo>
                <a:lnTo>
                  <a:pt x="16" y="87"/>
                </a:lnTo>
                <a:lnTo>
                  <a:pt x="17" y="88"/>
                </a:lnTo>
                <a:lnTo>
                  <a:pt x="16" y="88"/>
                </a:lnTo>
                <a:lnTo>
                  <a:pt x="15" y="88"/>
                </a:lnTo>
                <a:lnTo>
                  <a:pt x="15" y="88"/>
                </a:lnTo>
                <a:lnTo>
                  <a:pt x="14" y="88"/>
                </a:lnTo>
                <a:lnTo>
                  <a:pt x="15" y="89"/>
                </a:lnTo>
                <a:lnTo>
                  <a:pt x="14" y="89"/>
                </a:lnTo>
                <a:lnTo>
                  <a:pt x="14" y="89"/>
                </a:lnTo>
                <a:lnTo>
                  <a:pt x="14" y="89"/>
                </a:lnTo>
                <a:lnTo>
                  <a:pt x="15" y="89"/>
                </a:lnTo>
                <a:lnTo>
                  <a:pt x="16" y="89"/>
                </a:lnTo>
                <a:lnTo>
                  <a:pt x="16" y="88"/>
                </a:lnTo>
                <a:lnTo>
                  <a:pt x="18" y="88"/>
                </a:lnTo>
                <a:lnTo>
                  <a:pt x="17" y="88"/>
                </a:lnTo>
                <a:lnTo>
                  <a:pt x="17" y="89"/>
                </a:lnTo>
                <a:lnTo>
                  <a:pt x="16" y="89"/>
                </a:lnTo>
                <a:lnTo>
                  <a:pt x="17" y="89"/>
                </a:lnTo>
                <a:lnTo>
                  <a:pt x="17" y="90"/>
                </a:lnTo>
                <a:lnTo>
                  <a:pt x="16" y="90"/>
                </a:lnTo>
                <a:lnTo>
                  <a:pt x="17" y="90"/>
                </a:lnTo>
                <a:lnTo>
                  <a:pt x="17" y="91"/>
                </a:lnTo>
                <a:lnTo>
                  <a:pt x="17" y="90"/>
                </a:lnTo>
                <a:lnTo>
                  <a:pt x="18" y="90"/>
                </a:lnTo>
                <a:lnTo>
                  <a:pt x="18" y="90"/>
                </a:lnTo>
                <a:lnTo>
                  <a:pt x="18" y="90"/>
                </a:lnTo>
                <a:lnTo>
                  <a:pt x="18" y="91"/>
                </a:lnTo>
                <a:lnTo>
                  <a:pt x="17" y="91"/>
                </a:lnTo>
                <a:lnTo>
                  <a:pt x="17" y="91"/>
                </a:lnTo>
                <a:lnTo>
                  <a:pt x="16" y="91"/>
                </a:lnTo>
                <a:lnTo>
                  <a:pt x="16" y="91"/>
                </a:lnTo>
                <a:lnTo>
                  <a:pt x="16" y="91"/>
                </a:lnTo>
                <a:lnTo>
                  <a:pt x="16" y="92"/>
                </a:lnTo>
                <a:lnTo>
                  <a:pt x="17" y="92"/>
                </a:lnTo>
                <a:lnTo>
                  <a:pt x="17" y="92"/>
                </a:lnTo>
                <a:lnTo>
                  <a:pt x="18" y="92"/>
                </a:lnTo>
                <a:lnTo>
                  <a:pt x="18" y="92"/>
                </a:lnTo>
                <a:lnTo>
                  <a:pt x="18" y="92"/>
                </a:lnTo>
                <a:lnTo>
                  <a:pt x="19" y="92"/>
                </a:lnTo>
                <a:lnTo>
                  <a:pt x="19" y="91"/>
                </a:lnTo>
                <a:lnTo>
                  <a:pt x="19" y="90"/>
                </a:lnTo>
                <a:lnTo>
                  <a:pt x="19" y="89"/>
                </a:lnTo>
                <a:lnTo>
                  <a:pt x="19" y="89"/>
                </a:lnTo>
                <a:lnTo>
                  <a:pt x="19" y="89"/>
                </a:lnTo>
                <a:lnTo>
                  <a:pt x="19" y="89"/>
                </a:lnTo>
                <a:lnTo>
                  <a:pt x="19" y="89"/>
                </a:lnTo>
                <a:lnTo>
                  <a:pt x="20" y="88"/>
                </a:lnTo>
                <a:lnTo>
                  <a:pt x="21" y="87"/>
                </a:lnTo>
                <a:lnTo>
                  <a:pt x="21" y="87"/>
                </a:lnTo>
                <a:lnTo>
                  <a:pt x="22" y="87"/>
                </a:lnTo>
                <a:lnTo>
                  <a:pt x="23" y="87"/>
                </a:lnTo>
                <a:lnTo>
                  <a:pt x="23" y="87"/>
                </a:lnTo>
                <a:lnTo>
                  <a:pt x="23" y="87"/>
                </a:lnTo>
                <a:lnTo>
                  <a:pt x="23" y="86"/>
                </a:lnTo>
                <a:lnTo>
                  <a:pt x="24" y="85"/>
                </a:lnTo>
                <a:lnTo>
                  <a:pt x="23" y="85"/>
                </a:lnTo>
                <a:lnTo>
                  <a:pt x="24" y="85"/>
                </a:lnTo>
                <a:lnTo>
                  <a:pt x="24" y="85"/>
                </a:lnTo>
                <a:lnTo>
                  <a:pt x="24" y="84"/>
                </a:lnTo>
                <a:lnTo>
                  <a:pt x="23" y="84"/>
                </a:lnTo>
                <a:lnTo>
                  <a:pt x="23" y="83"/>
                </a:lnTo>
                <a:lnTo>
                  <a:pt x="24" y="83"/>
                </a:lnTo>
                <a:lnTo>
                  <a:pt x="24" y="84"/>
                </a:lnTo>
                <a:lnTo>
                  <a:pt x="24" y="85"/>
                </a:lnTo>
                <a:lnTo>
                  <a:pt x="25" y="85"/>
                </a:lnTo>
                <a:lnTo>
                  <a:pt x="27" y="84"/>
                </a:lnTo>
                <a:lnTo>
                  <a:pt x="29" y="83"/>
                </a:lnTo>
                <a:lnTo>
                  <a:pt x="31" y="83"/>
                </a:lnTo>
                <a:lnTo>
                  <a:pt x="31" y="82"/>
                </a:lnTo>
                <a:lnTo>
                  <a:pt x="31" y="83"/>
                </a:lnTo>
                <a:lnTo>
                  <a:pt x="30" y="84"/>
                </a:lnTo>
                <a:lnTo>
                  <a:pt x="30" y="84"/>
                </a:lnTo>
                <a:lnTo>
                  <a:pt x="30" y="84"/>
                </a:lnTo>
                <a:lnTo>
                  <a:pt x="30" y="84"/>
                </a:lnTo>
                <a:lnTo>
                  <a:pt x="31" y="84"/>
                </a:lnTo>
                <a:lnTo>
                  <a:pt x="32" y="83"/>
                </a:lnTo>
                <a:lnTo>
                  <a:pt x="34" y="83"/>
                </a:lnTo>
                <a:lnTo>
                  <a:pt x="34" y="82"/>
                </a:lnTo>
                <a:lnTo>
                  <a:pt x="35" y="81"/>
                </a:lnTo>
                <a:lnTo>
                  <a:pt x="36" y="81"/>
                </a:lnTo>
                <a:lnTo>
                  <a:pt x="36" y="81"/>
                </a:lnTo>
                <a:lnTo>
                  <a:pt x="35" y="82"/>
                </a:lnTo>
                <a:lnTo>
                  <a:pt x="35" y="82"/>
                </a:lnTo>
                <a:lnTo>
                  <a:pt x="35" y="82"/>
                </a:lnTo>
                <a:lnTo>
                  <a:pt x="34" y="83"/>
                </a:lnTo>
                <a:lnTo>
                  <a:pt x="36" y="83"/>
                </a:lnTo>
                <a:lnTo>
                  <a:pt x="36" y="83"/>
                </a:lnTo>
                <a:lnTo>
                  <a:pt x="37" y="83"/>
                </a:lnTo>
                <a:lnTo>
                  <a:pt x="37" y="83"/>
                </a:lnTo>
                <a:lnTo>
                  <a:pt x="37" y="83"/>
                </a:lnTo>
                <a:lnTo>
                  <a:pt x="35" y="83"/>
                </a:lnTo>
                <a:lnTo>
                  <a:pt x="34" y="83"/>
                </a:lnTo>
                <a:lnTo>
                  <a:pt x="33" y="83"/>
                </a:lnTo>
                <a:lnTo>
                  <a:pt x="32" y="84"/>
                </a:lnTo>
                <a:lnTo>
                  <a:pt x="32" y="84"/>
                </a:lnTo>
                <a:lnTo>
                  <a:pt x="31" y="85"/>
                </a:lnTo>
                <a:lnTo>
                  <a:pt x="31" y="85"/>
                </a:lnTo>
                <a:lnTo>
                  <a:pt x="31" y="85"/>
                </a:lnTo>
                <a:lnTo>
                  <a:pt x="30" y="86"/>
                </a:lnTo>
                <a:lnTo>
                  <a:pt x="30" y="87"/>
                </a:lnTo>
                <a:lnTo>
                  <a:pt x="29" y="87"/>
                </a:lnTo>
                <a:lnTo>
                  <a:pt x="30" y="88"/>
                </a:lnTo>
                <a:lnTo>
                  <a:pt x="29" y="89"/>
                </a:lnTo>
                <a:lnTo>
                  <a:pt x="29" y="91"/>
                </a:lnTo>
                <a:lnTo>
                  <a:pt x="28" y="90"/>
                </a:lnTo>
                <a:lnTo>
                  <a:pt x="28" y="89"/>
                </a:lnTo>
                <a:lnTo>
                  <a:pt x="29" y="88"/>
                </a:lnTo>
                <a:lnTo>
                  <a:pt x="29" y="87"/>
                </a:lnTo>
                <a:lnTo>
                  <a:pt x="29" y="86"/>
                </a:lnTo>
                <a:lnTo>
                  <a:pt x="29" y="86"/>
                </a:lnTo>
                <a:lnTo>
                  <a:pt x="30" y="86"/>
                </a:lnTo>
                <a:lnTo>
                  <a:pt x="30" y="84"/>
                </a:lnTo>
                <a:lnTo>
                  <a:pt x="29" y="84"/>
                </a:lnTo>
                <a:lnTo>
                  <a:pt x="28" y="84"/>
                </a:lnTo>
                <a:lnTo>
                  <a:pt x="28" y="84"/>
                </a:lnTo>
                <a:lnTo>
                  <a:pt x="27" y="85"/>
                </a:lnTo>
                <a:lnTo>
                  <a:pt x="27" y="85"/>
                </a:lnTo>
                <a:lnTo>
                  <a:pt x="26" y="85"/>
                </a:lnTo>
                <a:lnTo>
                  <a:pt x="26" y="86"/>
                </a:lnTo>
                <a:lnTo>
                  <a:pt x="25" y="86"/>
                </a:lnTo>
                <a:lnTo>
                  <a:pt x="24" y="86"/>
                </a:lnTo>
                <a:lnTo>
                  <a:pt x="24" y="87"/>
                </a:lnTo>
                <a:lnTo>
                  <a:pt x="23" y="87"/>
                </a:lnTo>
                <a:lnTo>
                  <a:pt x="23" y="88"/>
                </a:lnTo>
                <a:lnTo>
                  <a:pt x="22" y="88"/>
                </a:lnTo>
                <a:lnTo>
                  <a:pt x="22" y="88"/>
                </a:lnTo>
                <a:lnTo>
                  <a:pt x="22" y="89"/>
                </a:lnTo>
                <a:lnTo>
                  <a:pt x="23" y="89"/>
                </a:lnTo>
                <a:lnTo>
                  <a:pt x="23" y="90"/>
                </a:lnTo>
                <a:lnTo>
                  <a:pt x="23" y="90"/>
                </a:lnTo>
                <a:lnTo>
                  <a:pt x="23" y="90"/>
                </a:lnTo>
                <a:lnTo>
                  <a:pt x="23" y="90"/>
                </a:lnTo>
                <a:lnTo>
                  <a:pt x="25" y="89"/>
                </a:lnTo>
                <a:lnTo>
                  <a:pt x="25" y="89"/>
                </a:lnTo>
                <a:lnTo>
                  <a:pt x="25" y="89"/>
                </a:lnTo>
                <a:lnTo>
                  <a:pt x="25" y="90"/>
                </a:lnTo>
                <a:lnTo>
                  <a:pt x="22" y="90"/>
                </a:lnTo>
                <a:lnTo>
                  <a:pt x="21" y="91"/>
                </a:lnTo>
                <a:lnTo>
                  <a:pt x="21" y="91"/>
                </a:lnTo>
                <a:lnTo>
                  <a:pt x="20" y="92"/>
                </a:lnTo>
                <a:lnTo>
                  <a:pt x="21" y="92"/>
                </a:lnTo>
                <a:lnTo>
                  <a:pt x="20" y="93"/>
                </a:lnTo>
                <a:lnTo>
                  <a:pt x="19" y="93"/>
                </a:lnTo>
                <a:lnTo>
                  <a:pt x="18" y="93"/>
                </a:lnTo>
                <a:lnTo>
                  <a:pt x="17" y="94"/>
                </a:lnTo>
                <a:lnTo>
                  <a:pt x="17" y="94"/>
                </a:lnTo>
                <a:lnTo>
                  <a:pt x="16" y="94"/>
                </a:lnTo>
                <a:lnTo>
                  <a:pt x="16" y="95"/>
                </a:lnTo>
                <a:lnTo>
                  <a:pt x="16" y="95"/>
                </a:lnTo>
                <a:lnTo>
                  <a:pt x="16" y="95"/>
                </a:lnTo>
                <a:lnTo>
                  <a:pt x="17" y="95"/>
                </a:lnTo>
                <a:lnTo>
                  <a:pt x="16" y="95"/>
                </a:lnTo>
                <a:lnTo>
                  <a:pt x="16" y="95"/>
                </a:lnTo>
                <a:lnTo>
                  <a:pt x="17" y="95"/>
                </a:lnTo>
                <a:lnTo>
                  <a:pt x="18" y="96"/>
                </a:lnTo>
                <a:lnTo>
                  <a:pt x="19" y="96"/>
                </a:lnTo>
                <a:lnTo>
                  <a:pt x="20" y="96"/>
                </a:lnTo>
                <a:lnTo>
                  <a:pt x="20" y="96"/>
                </a:lnTo>
                <a:lnTo>
                  <a:pt x="20" y="95"/>
                </a:lnTo>
                <a:lnTo>
                  <a:pt x="20" y="95"/>
                </a:lnTo>
                <a:lnTo>
                  <a:pt x="20" y="95"/>
                </a:lnTo>
                <a:lnTo>
                  <a:pt x="20" y="95"/>
                </a:lnTo>
                <a:lnTo>
                  <a:pt x="20" y="95"/>
                </a:lnTo>
                <a:lnTo>
                  <a:pt x="20" y="96"/>
                </a:lnTo>
                <a:lnTo>
                  <a:pt x="20" y="96"/>
                </a:lnTo>
                <a:lnTo>
                  <a:pt x="21" y="96"/>
                </a:lnTo>
                <a:lnTo>
                  <a:pt x="22" y="96"/>
                </a:lnTo>
                <a:lnTo>
                  <a:pt x="22" y="96"/>
                </a:lnTo>
                <a:lnTo>
                  <a:pt x="23" y="96"/>
                </a:lnTo>
                <a:lnTo>
                  <a:pt x="23" y="95"/>
                </a:lnTo>
                <a:lnTo>
                  <a:pt x="24" y="95"/>
                </a:lnTo>
                <a:lnTo>
                  <a:pt x="26" y="95"/>
                </a:lnTo>
                <a:lnTo>
                  <a:pt x="25" y="95"/>
                </a:lnTo>
                <a:lnTo>
                  <a:pt x="24" y="95"/>
                </a:lnTo>
                <a:lnTo>
                  <a:pt x="24" y="95"/>
                </a:lnTo>
                <a:lnTo>
                  <a:pt x="23" y="96"/>
                </a:lnTo>
                <a:lnTo>
                  <a:pt x="22" y="97"/>
                </a:lnTo>
                <a:lnTo>
                  <a:pt x="20" y="97"/>
                </a:lnTo>
                <a:lnTo>
                  <a:pt x="20" y="97"/>
                </a:lnTo>
                <a:lnTo>
                  <a:pt x="19" y="96"/>
                </a:lnTo>
                <a:lnTo>
                  <a:pt x="19" y="96"/>
                </a:lnTo>
                <a:lnTo>
                  <a:pt x="19" y="97"/>
                </a:lnTo>
                <a:lnTo>
                  <a:pt x="18" y="97"/>
                </a:lnTo>
                <a:lnTo>
                  <a:pt x="18" y="97"/>
                </a:lnTo>
                <a:lnTo>
                  <a:pt x="17" y="98"/>
                </a:lnTo>
                <a:lnTo>
                  <a:pt x="17" y="98"/>
                </a:lnTo>
                <a:lnTo>
                  <a:pt x="17" y="98"/>
                </a:lnTo>
                <a:lnTo>
                  <a:pt x="18" y="98"/>
                </a:lnTo>
                <a:lnTo>
                  <a:pt x="19" y="98"/>
                </a:lnTo>
                <a:lnTo>
                  <a:pt x="19" y="98"/>
                </a:lnTo>
                <a:lnTo>
                  <a:pt x="19" y="98"/>
                </a:lnTo>
                <a:lnTo>
                  <a:pt x="19" y="98"/>
                </a:lnTo>
                <a:lnTo>
                  <a:pt x="18" y="98"/>
                </a:lnTo>
                <a:lnTo>
                  <a:pt x="17" y="98"/>
                </a:lnTo>
                <a:lnTo>
                  <a:pt x="17" y="99"/>
                </a:lnTo>
                <a:lnTo>
                  <a:pt x="17" y="99"/>
                </a:lnTo>
                <a:lnTo>
                  <a:pt x="17" y="99"/>
                </a:lnTo>
                <a:lnTo>
                  <a:pt x="17" y="99"/>
                </a:lnTo>
                <a:lnTo>
                  <a:pt x="17" y="99"/>
                </a:lnTo>
                <a:lnTo>
                  <a:pt x="17" y="98"/>
                </a:lnTo>
                <a:lnTo>
                  <a:pt x="17" y="98"/>
                </a:lnTo>
                <a:lnTo>
                  <a:pt x="16" y="98"/>
                </a:lnTo>
                <a:lnTo>
                  <a:pt x="15" y="98"/>
                </a:lnTo>
                <a:lnTo>
                  <a:pt x="15" y="98"/>
                </a:lnTo>
                <a:lnTo>
                  <a:pt x="14" y="98"/>
                </a:lnTo>
                <a:lnTo>
                  <a:pt x="14" y="98"/>
                </a:lnTo>
                <a:lnTo>
                  <a:pt x="14" y="98"/>
                </a:lnTo>
                <a:lnTo>
                  <a:pt x="14" y="99"/>
                </a:lnTo>
                <a:lnTo>
                  <a:pt x="14" y="99"/>
                </a:lnTo>
                <a:lnTo>
                  <a:pt x="14" y="99"/>
                </a:lnTo>
                <a:lnTo>
                  <a:pt x="14" y="99"/>
                </a:lnTo>
                <a:lnTo>
                  <a:pt x="14" y="100"/>
                </a:lnTo>
                <a:lnTo>
                  <a:pt x="13" y="100"/>
                </a:lnTo>
                <a:lnTo>
                  <a:pt x="12" y="101"/>
                </a:lnTo>
                <a:lnTo>
                  <a:pt x="12" y="101"/>
                </a:lnTo>
                <a:lnTo>
                  <a:pt x="12" y="101"/>
                </a:lnTo>
                <a:lnTo>
                  <a:pt x="12" y="100"/>
                </a:lnTo>
                <a:lnTo>
                  <a:pt x="13" y="100"/>
                </a:lnTo>
                <a:lnTo>
                  <a:pt x="13" y="100"/>
                </a:lnTo>
                <a:lnTo>
                  <a:pt x="13" y="100"/>
                </a:lnTo>
                <a:lnTo>
                  <a:pt x="13" y="99"/>
                </a:lnTo>
                <a:lnTo>
                  <a:pt x="13" y="99"/>
                </a:lnTo>
                <a:lnTo>
                  <a:pt x="13" y="98"/>
                </a:lnTo>
                <a:lnTo>
                  <a:pt x="14" y="98"/>
                </a:lnTo>
                <a:lnTo>
                  <a:pt x="14" y="97"/>
                </a:lnTo>
                <a:lnTo>
                  <a:pt x="13" y="97"/>
                </a:lnTo>
                <a:lnTo>
                  <a:pt x="13" y="97"/>
                </a:lnTo>
                <a:lnTo>
                  <a:pt x="12" y="98"/>
                </a:lnTo>
                <a:lnTo>
                  <a:pt x="12" y="98"/>
                </a:lnTo>
                <a:lnTo>
                  <a:pt x="12" y="98"/>
                </a:lnTo>
                <a:lnTo>
                  <a:pt x="12" y="98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8"/>
                </a:lnTo>
                <a:lnTo>
                  <a:pt x="11" y="98"/>
                </a:lnTo>
                <a:lnTo>
                  <a:pt x="11" y="99"/>
                </a:lnTo>
                <a:lnTo>
                  <a:pt x="11" y="99"/>
                </a:lnTo>
                <a:lnTo>
                  <a:pt x="11" y="99"/>
                </a:lnTo>
                <a:lnTo>
                  <a:pt x="10" y="99"/>
                </a:lnTo>
                <a:lnTo>
                  <a:pt x="10" y="100"/>
                </a:lnTo>
                <a:lnTo>
                  <a:pt x="9" y="100"/>
                </a:lnTo>
                <a:lnTo>
                  <a:pt x="9" y="100"/>
                </a:lnTo>
                <a:lnTo>
                  <a:pt x="10" y="100"/>
                </a:lnTo>
                <a:lnTo>
                  <a:pt x="10" y="101"/>
                </a:lnTo>
                <a:lnTo>
                  <a:pt x="9" y="101"/>
                </a:lnTo>
                <a:lnTo>
                  <a:pt x="9" y="101"/>
                </a:lnTo>
                <a:lnTo>
                  <a:pt x="9" y="102"/>
                </a:lnTo>
                <a:lnTo>
                  <a:pt x="9" y="102"/>
                </a:lnTo>
                <a:lnTo>
                  <a:pt x="10" y="103"/>
                </a:lnTo>
                <a:lnTo>
                  <a:pt x="10" y="104"/>
                </a:lnTo>
                <a:lnTo>
                  <a:pt x="11" y="104"/>
                </a:lnTo>
                <a:lnTo>
                  <a:pt x="11" y="104"/>
                </a:lnTo>
                <a:lnTo>
                  <a:pt x="11" y="103"/>
                </a:lnTo>
                <a:lnTo>
                  <a:pt x="11" y="103"/>
                </a:lnTo>
                <a:lnTo>
                  <a:pt x="11" y="103"/>
                </a:lnTo>
                <a:lnTo>
                  <a:pt x="11" y="104"/>
                </a:lnTo>
                <a:lnTo>
                  <a:pt x="12" y="105"/>
                </a:lnTo>
                <a:lnTo>
                  <a:pt x="12" y="105"/>
                </a:lnTo>
                <a:lnTo>
                  <a:pt x="12" y="105"/>
                </a:lnTo>
                <a:lnTo>
                  <a:pt x="12" y="104"/>
                </a:lnTo>
                <a:lnTo>
                  <a:pt x="12" y="103"/>
                </a:lnTo>
                <a:lnTo>
                  <a:pt x="12" y="103"/>
                </a:lnTo>
                <a:lnTo>
                  <a:pt x="13" y="103"/>
                </a:lnTo>
                <a:lnTo>
                  <a:pt x="12" y="104"/>
                </a:lnTo>
                <a:lnTo>
                  <a:pt x="12" y="105"/>
                </a:lnTo>
                <a:lnTo>
                  <a:pt x="13" y="105"/>
                </a:lnTo>
                <a:lnTo>
                  <a:pt x="13" y="105"/>
                </a:lnTo>
                <a:lnTo>
                  <a:pt x="14" y="105"/>
                </a:lnTo>
                <a:lnTo>
                  <a:pt x="14" y="105"/>
                </a:lnTo>
                <a:lnTo>
                  <a:pt x="15" y="104"/>
                </a:lnTo>
                <a:lnTo>
                  <a:pt x="15" y="103"/>
                </a:lnTo>
                <a:lnTo>
                  <a:pt x="14" y="103"/>
                </a:lnTo>
                <a:lnTo>
                  <a:pt x="14" y="103"/>
                </a:lnTo>
                <a:lnTo>
                  <a:pt x="15" y="103"/>
                </a:lnTo>
                <a:lnTo>
                  <a:pt x="15" y="104"/>
                </a:lnTo>
                <a:lnTo>
                  <a:pt x="15" y="104"/>
                </a:lnTo>
                <a:lnTo>
                  <a:pt x="16" y="104"/>
                </a:lnTo>
                <a:lnTo>
                  <a:pt x="15" y="104"/>
                </a:lnTo>
                <a:lnTo>
                  <a:pt x="15" y="105"/>
                </a:lnTo>
                <a:lnTo>
                  <a:pt x="15" y="105"/>
                </a:lnTo>
                <a:lnTo>
                  <a:pt x="15" y="105"/>
                </a:lnTo>
                <a:lnTo>
                  <a:pt x="16" y="104"/>
                </a:lnTo>
                <a:lnTo>
                  <a:pt x="16" y="104"/>
                </a:lnTo>
                <a:lnTo>
                  <a:pt x="17" y="104"/>
                </a:lnTo>
                <a:lnTo>
                  <a:pt x="17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3"/>
                </a:lnTo>
                <a:lnTo>
                  <a:pt x="19" y="103"/>
                </a:lnTo>
                <a:lnTo>
                  <a:pt x="18" y="103"/>
                </a:lnTo>
                <a:lnTo>
                  <a:pt x="18" y="102"/>
                </a:lnTo>
                <a:lnTo>
                  <a:pt x="17" y="102"/>
                </a:lnTo>
                <a:lnTo>
                  <a:pt x="16" y="103"/>
                </a:lnTo>
                <a:lnTo>
                  <a:pt x="16" y="103"/>
                </a:lnTo>
                <a:lnTo>
                  <a:pt x="16" y="103"/>
                </a:lnTo>
                <a:lnTo>
                  <a:pt x="17" y="102"/>
                </a:lnTo>
                <a:lnTo>
                  <a:pt x="17" y="102"/>
                </a:lnTo>
                <a:lnTo>
                  <a:pt x="16" y="102"/>
                </a:lnTo>
                <a:lnTo>
                  <a:pt x="17" y="102"/>
                </a:lnTo>
                <a:lnTo>
                  <a:pt x="17" y="102"/>
                </a:lnTo>
                <a:lnTo>
                  <a:pt x="18" y="102"/>
                </a:lnTo>
                <a:lnTo>
                  <a:pt x="18" y="102"/>
                </a:lnTo>
                <a:lnTo>
                  <a:pt x="18" y="101"/>
                </a:lnTo>
                <a:lnTo>
                  <a:pt x="18" y="100"/>
                </a:lnTo>
                <a:lnTo>
                  <a:pt x="18" y="100"/>
                </a:lnTo>
                <a:lnTo>
                  <a:pt x="19" y="101"/>
                </a:lnTo>
                <a:lnTo>
                  <a:pt x="19" y="102"/>
                </a:lnTo>
                <a:lnTo>
                  <a:pt x="21" y="102"/>
                </a:lnTo>
                <a:lnTo>
                  <a:pt x="22" y="101"/>
                </a:lnTo>
                <a:lnTo>
                  <a:pt x="23" y="101"/>
                </a:lnTo>
                <a:lnTo>
                  <a:pt x="23" y="102"/>
                </a:lnTo>
                <a:lnTo>
                  <a:pt x="21" y="102"/>
                </a:lnTo>
                <a:lnTo>
                  <a:pt x="19" y="102"/>
                </a:lnTo>
                <a:lnTo>
                  <a:pt x="19" y="103"/>
                </a:lnTo>
                <a:lnTo>
                  <a:pt x="20" y="104"/>
                </a:lnTo>
                <a:lnTo>
                  <a:pt x="20" y="104"/>
                </a:lnTo>
                <a:lnTo>
                  <a:pt x="21" y="103"/>
                </a:lnTo>
                <a:lnTo>
                  <a:pt x="21" y="103"/>
                </a:lnTo>
                <a:lnTo>
                  <a:pt x="20" y="103"/>
                </a:lnTo>
                <a:lnTo>
                  <a:pt x="21" y="103"/>
                </a:lnTo>
                <a:lnTo>
                  <a:pt x="21" y="102"/>
                </a:lnTo>
                <a:lnTo>
                  <a:pt x="21" y="102"/>
                </a:lnTo>
                <a:lnTo>
                  <a:pt x="21" y="103"/>
                </a:lnTo>
                <a:lnTo>
                  <a:pt x="21" y="103"/>
                </a:lnTo>
                <a:lnTo>
                  <a:pt x="22" y="103"/>
                </a:lnTo>
                <a:lnTo>
                  <a:pt x="23" y="102"/>
                </a:lnTo>
                <a:lnTo>
                  <a:pt x="23" y="101"/>
                </a:lnTo>
                <a:lnTo>
                  <a:pt x="24" y="101"/>
                </a:lnTo>
                <a:lnTo>
                  <a:pt x="24" y="100"/>
                </a:lnTo>
                <a:lnTo>
                  <a:pt x="25" y="100"/>
                </a:lnTo>
                <a:lnTo>
                  <a:pt x="25" y="99"/>
                </a:lnTo>
                <a:lnTo>
                  <a:pt x="25" y="99"/>
                </a:lnTo>
                <a:lnTo>
                  <a:pt x="25" y="98"/>
                </a:lnTo>
                <a:lnTo>
                  <a:pt x="26" y="98"/>
                </a:lnTo>
                <a:lnTo>
                  <a:pt x="25" y="98"/>
                </a:lnTo>
                <a:lnTo>
                  <a:pt x="25" y="99"/>
                </a:lnTo>
                <a:lnTo>
                  <a:pt x="25" y="99"/>
                </a:lnTo>
                <a:lnTo>
                  <a:pt x="25" y="99"/>
                </a:lnTo>
                <a:lnTo>
                  <a:pt x="25" y="100"/>
                </a:lnTo>
                <a:lnTo>
                  <a:pt x="24" y="100"/>
                </a:lnTo>
                <a:lnTo>
                  <a:pt x="24" y="101"/>
                </a:lnTo>
                <a:lnTo>
                  <a:pt x="25" y="101"/>
                </a:lnTo>
                <a:lnTo>
                  <a:pt x="27" y="100"/>
                </a:lnTo>
                <a:lnTo>
                  <a:pt x="28" y="100"/>
                </a:lnTo>
                <a:lnTo>
                  <a:pt x="29" y="100"/>
                </a:lnTo>
                <a:lnTo>
                  <a:pt x="27" y="100"/>
                </a:lnTo>
                <a:lnTo>
                  <a:pt x="24" y="101"/>
                </a:lnTo>
                <a:lnTo>
                  <a:pt x="24" y="101"/>
                </a:lnTo>
                <a:lnTo>
                  <a:pt x="24" y="102"/>
                </a:lnTo>
                <a:lnTo>
                  <a:pt x="24" y="102"/>
                </a:lnTo>
                <a:lnTo>
                  <a:pt x="23" y="102"/>
                </a:lnTo>
                <a:lnTo>
                  <a:pt x="22" y="103"/>
                </a:lnTo>
                <a:lnTo>
                  <a:pt x="21" y="104"/>
                </a:lnTo>
                <a:lnTo>
                  <a:pt x="21" y="104"/>
                </a:lnTo>
                <a:lnTo>
                  <a:pt x="21" y="104"/>
                </a:lnTo>
                <a:lnTo>
                  <a:pt x="22" y="104"/>
                </a:lnTo>
                <a:lnTo>
                  <a:pt x="22" y="104"/>
                </a:lnTo>
                <a:lnTo>
                  <a:pt x="22" y="104"/>
                </a:lnTo>
                <a:lnTo>
                  <a:pt x="22" y="104"/>
                </a:lnTo>
                <a:lnTo>
                  <a:pt x="23" y="104"/>
                </a:lnTo>
                <a:lnTo>
                  <a:pt x="23" y="104"/>
                </a:lnTo>
                <a:lnTo>
                  <a:pt x="23" y="104"/>
                </a:lnTo>
                <a:lnTo>
                  <a:pt x="23" y="104"/>
                </a:lnTo>
                <a:lnTo>
                  <a:pt x="24" y="104"/>
                </a:lnTo>
                <a:lnTo>
                  <a:pt x="24" y="104"/>
                </a:lnTo>
                <a:lnTo>
                  <a:pt x="24" y="104"/>
                </a:lnTo>
                <a:lnTo>
                  <a:pt x="24" y="104"/>
                </a:lnTo>
                <a:lnTo>
                  <a:pt x="24" y="104"/>
                </a:lnTo>
                <a:lnTo>
                  <a:pt x="24" y="105"/>
                </a:lnTo>
                <a:lnTo>
                  <a:pt x="24" y="104"/>
                </a:lnTo>
                <a:lnTo>
                  <a:pt x="23" y="105"/>
                </a:lnTo>
                <a:lnTo>
                  <a:pt x="22" y="105"/>
                </a:lnTo>
                <a:lnTo>
                  <a:pt x="22" y="105"/>
                </a:lnTo>
                <a:lnTo>
                  <a:pt x="23" y="106"/>
                </a:lnTo>
                <a:lnTo>
                  <a:pt x="23" y="105"/>
                </a:lnTo>
                <a:lnTo>
                  <a:pt x="24" y="105"/>
                </a:lnTo>
                <a:lnTo>
                  <a:pt x="26" y="104"/>
                </a:lnTo>
                <a:lnTo>
                  <a:pt x="27" y="104"/>
                </a:lnTo>
                <a:lnTo>
                  <a:pt x="28" y="104"/>
                </a:lnTo>
                <a:lnTo>
                  <a:pt x="28" y="104"/>
                </a:lnTo>
                <a:lnTo>
                  <a:pt x="26" y="104"/>
                </a:lnTo>
                <a:lnTo>
                  <a:pt x="25" y="105"/>
                </a:lnTo>
                <a:lnTo>
                  <a:pt x="23" y="106"/>
                </a:lnTo>
                <a:lnTo>
                  <a:pt x="22" y="107"/>
                </a:lnTo>
                <a:lnTo>
                  <a:pt x="21" y="107"/>
                </a:lnTo>
                <a:lnTo>
                  <a:pt x="21" y="108"/>
                </a:lnTo>
                <a:lnTo>
                  <a:pt x="21" y="108"/>
                </a:lnTo>
                <a:lnTo>
                  <a:pt x="23" y="108"/>
                </a:lnTo>
                <a:lnTo>
                  <a:pt x="19" y="108"/>
                </a:lnTo>
                <a:lnTo>
                  <a:pt x="19" y="109"/>
                </a:lnTo>
                <a:lnTo>
                  <a:pt x="19" y="109"/>
                </a:lnTo>
                <a:lnTo>
                  <a:pt x="20" y="110"/>
                </a:lnTo>
                <a:lnTo>
                  <a:pt x="20" y="110"/>
                </a:lnTo>
                <a:lnTo>
                  <a:pt x="21" y="110"/>
                </a:lnTo>
                <a:lnTo>
                  <a:pt x="22" y="110"/>
                </a:lnTo>
                <a:lnTo>
                  <a:pt x="21" y="110"/>
                </a:lnTo>
                <a:lnTo>
                  <a:pt x="21" y="111"/>
                </a:lnTo>
                <a:lnTo>
                  <a:pt x="21" y="112"/>
                </a:lnTo>
                <a:lnTo>
                  <a:pt x="21" y="112"/>
                </a:lnTo>
                <a:lnTo>
                  <a:pt x="22" y="111"/>
                </a:lnTo>
                <a:lnTo>
                  <a:pt x="23" y="111"/>
                </a:lnTo>
                <a:lnTo>
                  <a:pt x="23" y="110"/>
                </a:lnTo>
                <a:lnTo>
                  <a:pt x="25" y="110"/>
                </a:lnTo>
                <a:lnTo>
                  <a:pt x="27" y="110"/>
                </a:lnTo>
                <a:lnTo>
                  <a:pt x="28" y="109"/>
                </a:lnTo>
                <a:lnTo>
                  <a:pt x="30" y="109"/>
                </a:lnTo>
                <a:lnTo>
                  <a:pt x="30" y="109"/>
                </a:lnTo>
                <a:lnTo>
                  <a:pt x="25" y="110"/>
                </a:lnTo>
                <a:lnTo>
                  <a:pt x="23" y="111"/>
                </a:lnTo>
                <a:lnTo>
                  <a:pt x="22" y="112"/>
                </a:lnTo>
                <a:lnTo>
                  <a:pt x="22" y="112"/>
                </a:lnTo>
                <a:lnTo>
                  <a:pt x="22" y="113"/>
                </a:lnTo>
                <a:lnTo>
                  <a:pt x="23" y="113"/>
                </a:lnTo>
                <a:lnTo>
                  <a:pt x="24" y="113"/>
                </a:lnTo>
                <a:lnTo>
                  <a:pt x="23" y="113"/>
                </a:lnTo>
                <a:lnTo>
                  <a:pt x="23" y="113"/>
                </a:lnTo>
                <a:lnTo>
                  <a:pt x="22" y="113"/>
                </a:lnTo>
                <a:lnTo>
                  <a:pt x="21" y="112"/>
                </a:lnTo>
                <a:lnTo>
                  <a:pt x="20" y="112"/>
                </a:lnTo>
                <a:lnTo>
                  <a:pt x="20" y="112"/>
                </a:lnTo>
                <a:lnTo>
                  <a:pt x="20" y="111"/>
                </a:lnTo>
                <a:lnTo>
                  <a:pt x="19" y="111"/>
                </a:lnTo>
                <a:lnTo>
                  <a:pt x="18" y="111"/>
                </a:lnTo>
                <a:lnTo>
                  <a:pt x="18" y="111"/>
                </a:lnTo>
                <a:lnTo>
                  <a:pt x="18" y="112"/>
                </a:lnTo>
                <a:lnTo>
                  <a:pt x="17" y="112"/>
                </a:lnTo>
                <a:lnTo>
                  <a:pt x="17" y="113"/>
                </a:lnTo>
                <a:lnTo>
                  <a:pt x="16" y="113"/>
                </a:lnTo>
                <a:lnTo>
                  <a:pt x="16" y="112"/>
                </a:lnTo>
                <a:lnTo>
                  <a:pt x="17" y="111"/>
                </a:lnTo>
                <a:lnTo>
                  <a:pt x="14" y="110"/>
                </a:lnTo>
                <a:lnTo>
                  <a:pt x="14" y="110"/>
                </a:lnTo>
                <a:lnTo>
                  <a:pt x="14" y="111"/>
                </a:lnTo>
                <a:lnTo>
                  <a:pt x="15" y="111"/>
                </a:lnTo>
                <a:lnTo>
                  <a:pt x="15" y="111"/>
                </a:lnTo>
                <a:lnTo>
                  <a:pt x="14" y="111"/>
                </a:lnTo>
                <a:lnTo>
                  <a:pt x="14" y="111"/>
                </a:lnTo>
                <a:lnTo>
                  <a:pt x="15" y="111"/>
                </a:lnTo>
                <a:lnTo>
                  <a:pt x="15" y="111"/>
                </a:lnTo>
                <a:lnTo>
                  <a:pt x="15" y="111"/>
                </a:lnTo>
                <a:lnTo>
                  <a:pt x="15" y="112"/>
                </a:lnTo>
                <a:lnTo>
                  <a:pt x="15" y="112"/>
                </a:lnTo>
                <a:lnTo>
                  <a:pt x="15" y="112"/>
                </a:lnTo>
                <a:lnTo>
                  <a:pt x="14" y="111"/>
                </a:lnTo>
                <a:lnTo>
                  <a:pt x="14" y="111"/>
                </a:lnTo>
                <a:lnTo>
                  <a:pt x="14" y="111"/>
                </a:lnTo>
                <a:lnTo>
                  <a:pt x="14" y="111"/>
                </a:lnTo>
                <a:lnTo>
                  <a:pt x="14" y="112"/>
                </a:lnTo>
                <a:lnTo>
                  <a:pt x="15" y="112"/>
                </a:lnTo>
                <a:lnTo>
                  <a:pt x="14" y="113"/>
                </a:lnTo>
                <a:lnTo>
                  <a:pt x="14" y="113"/>
                </a:lnTo>
                <a:lnTo>
                  <a:pt x="14" y="114"/>
                </a:lnTo>
                <a:lnTo>
                  <a:pt x="14" y="114"/>
                </a:lnTo>
                <a:lnTo>
                  <a:pt x="13" y="115"/>
                </a:lnTo>
                <a:lnTo>
                  <a:pt x="13" y="115"/>
                </a:lnTo>
                <a:lnTo>
                  <a:pt x="14" y="116"/>
                </a:lnTo>
                <a:lnTo>
                  <a:pt x="14" y="116"/>
                </a:lnTo>
                <a:lnTo>
                  <a:pt x="15" y="117"/>
                </a:lnTo>
                <a:lnTo>
                  <a:pt x="15" y="118"/>
                </a:lnTo>
                <a:lnTo>
                  <a:pt x="16" y="119"/>
                </a:lnTo>
                <a:lnTo>
                  <a:pt x="17" y="119"/>
                </a:lnTo>
                <a:lnTo>
                  <a:pt x="17" y="120"/>
                </a:lnTo>
                <a:lnTo>
                  <a:pt x="17" y="120"/>
                </a:lnTo>
                <a:lnTo>
                  <a:pt x="19" y="120"/>
                </a:lnTo>
                <a:lnTo>
                  <a:pt x="20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2"/>
                </a:lnTo>
                <a:lnTo>
                  <a:pt x="22" y="122"/>
                </a:lnTo>
                <a:lnTo>
                  <a:pt x="22" y="122"/>
                </a:lnTo>
                <a:lnTo>
                  <a:pt x="23" y="122"/>
                </a:lnTo>
                <a:lnTo>
                  <a:pt x="25" y="123"/>
                </a:lnTo>
                <a:lnTo>
                  <a:pt x="26" y="123"/>
                </a:lnTo>
                <a:lnTo>
                  <a:pt x="26" y="124"/>
                </a:lnTo>
                <a:lnTo>
                  <a:pt x="28" y="124"/>
                </a:lnTo>
                <a:lnTo>
                  <a:pt x="29" y="124"/>
                </a:lnTo>
                <a:lnTo>
                  <a:pt x="30" y="124"/>
                </a:lnTo>
                <a:lnTo>
                  <a:pt x="30" y="124"/>
                </a:lnTo>
                <a:lnTo>
                  <a:pt x="30" y="124"/>
                </a:lnTo>
                <a:lnTo>
                  <a:pt x="30" y="123"/>
                </a:lnTo>
                <a:lnTo>
                  <a:pt x="30" y="123"/>
                </a:lnTo>
                <a:lnTo>
                  <a:pt x="30" y="123"/>
                </a:lnTo>
                <a:lnTo>
                  <a:pt x="31" y="123"/>
                </a:lnTo>
                <a:lnTo>
                  <a:pt x="31" y="123"/>
                </a:lnTo>
                <a:lnTo>
                  <a:pt x="31" y="123"/>
                </a:lnTo>
                <a:lnTo>
                  <a:pt x="30" y="123"/>
                </a:lnTo>
                <a:lnTo>
                  <a:pt x="30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5"/>
                </a:lnTo>
                <a:lnTo>
                  <a:pt x="32" y="124"/>
                </a:lnTo>
                <a:lnTo>
                  <a:pt x="33" y="124"/>
                </a:lnTo>
                <a:lnTo>
                  <a:pt x="34" y="124"/>
                </a:lnTo>
                <a:lnTo>
                  <a:pt x="31" y="125"/>
                </a:lnTo>
                <a:lnTo>
                  <a:pt x="31" y="125"/>
                </a:lnTo>
                <a:lnTo>
                  <a:pt x="31" y="125"/>
                </a:lnTo>
                <a:lnTo>
                  <a:pt x="31" y="125"/>
                </a:lnTo>
                <a:lnTo>
                  <a:pt x="30" y="125"/>
                </a:lnTo>
                <a:lnTo>
                  <a:pt x="30" y="126"/>
                </a:lnTo>
                <a:lnTo>
                  <a:pt x="29" y="126"/>
                </a:lnTo>
                <a:lnTo>
                  <a:pt x="29" y="127"/>
                </a:lnTo>
                <a:lnTo>
                  <a:pt x="30" y="127"/>
                </a:lnTo>
                <a:lnTo>
                  <a:pt x="30" y="127"/>
                </a:lnTo>
                <a:lnTo>
                  <a:pt x="32" y="127"/>
                </a:lnTo>
                <a:lnTo>
                  <a:pt x="32" y="128"/>
                </a:lnTo>
                <a:lnTo>
                  <a:pt x="33" y="127"/>
                </a:lnTo>
                <a:lnTo>
                  <a:pt x="33" y="127"/>
                </a:lnTo>
                <a:lnTo>
                  <a:pt x="32" y="127"/>
                </a:lnTo>
                <a:lnTo>
                  <a:pt x="32" y="127"/>
                </a:lnTo>
                <a:lnTo>
                  <a:pt x="31" y="127"/>
                </a:lnTo>
                <a:lnTo>
                  <a:pt x="31" y="127"/>
                </a:lnTo>
                <a:lnTo>
                  <a:pt x="31" y="126"/>
                </a:lnTo>
                <a:lnTo>
                  <a:pt x="31" y="126"/>
                </a:lnTo>
                <a:lnTo>
                  <a:pt x="32" y="125"/>
                </a:lnTo>
                <a:lnTo>
                  <a:pt x="32" y="126"/>
                </a:lnTo>
                <a:lnTo>
                  <a:pt x="32" y="126"/>
                </a:lnTo>
                <a:lnTo>
                  <a:pt x="32" y="126"/>
                </a:lnTo>
                <a:lnTo>
                  <a:pt x="32" y="127"/>
                </a:lnTo>
                <a:lnTo>
                  <a:pt x="33" y="127"/>
                </a:lnTo>
                <a:lnTo>
                  <a:pt x="33" y="126"/>
                </a:lnTo>
                <a:lnTo>
                  <a:pt x="33" y="126"/>
                </a:lnTo>
                <a:lnTo>
                  <a:pt x="33" y="126"/>
                </a:lnTo>
                <a:lnTo>
                  <a:pt x="32" y="125"/>
                </a:lnTo>
                <a:lnTo>
                  <a:pt x="33" y="125"/>
                </a:lnTo>
                <a:lnTo>
                  <a:pt x="33" y="126"/>
                </a:lnTo>
                <a:lnTo>
                  <a:pt x="34" y="126"/>
                </a:lnTo>
                <a:lnTo>
                  <a:pt x="36" y="126"/>
                </a:lnTo>
                <a:lnTo>
                  <a:pt x="35" y="126"/>
                </a:lnTo>
                <a:lnTo>
                  <a:pt x="33" y="127"/>
                </a:lnTo>
                <a:lnTo>
                  <a:pt x="33" y="127"/>
                </a:lnTo>
                <a:lnTo>
                  <a:pt x="33" y="127"/>
                </a:lnTo>
                <a:lnTo>
                  <a:pt x="34" y="127"/>
                </a:lnTo>
                <a:lnTo>
                  <a:pt x="34" y="127"/>
                </a:lnTo>
                <a:lnTo>
                  <a:pt x="34" y="127"/>
                </a:lnTo>
                <a:lnTo>
                  <a:pt x="34" y="127"/>
                </a:lnTo>
                <a:lnTo>
                  <a:pt x="34" y="128"/>
                </a:lnTo>
                <a:lnTo>
                  <a:pt x="34" y="128"/>
                </a:lnTo>
                <a:lnTo>
                  <a:pt x="35" y="127"/>
                </a:lnTo>
                <a:lnTo>
                  <a:pt x="36" y="127"/>
                </a:lnTo>
                <a:lnTo>
                  <a:pt x="35" y="128"/>
                </a:lnTo>
                <a:lnTo>
                  <a:pt x="35" y="128"/>
                </a:lnTo>
                <a:lnTo>
                  <a:pt x="36" y="128"/>
                </a:lnTo>
                <a:lnTo>
                  <a:pt x="36" y="127"/>
                </a:lnTo>
                <a:lnTo>
                  <a:pt x="37" y="127"/>
                </a:lnTo>
                <a:lnTo>
                  <a:pt x="37" y="127"/>
                </a:lnTo>
                <a:lnTo>
                  <a:pt x="38" y="127"/>
                </a:lnTo>
                <a:lnTo>
                  <a:pt x="38" y="127"/>
                </a:lnTo>
                <a:lnTo>
                  <a:pt x="38" y="128"/>
                </a:lnTo>
                <a:lnTo>
                  <a:pt x="37" y="128"/>
                </a:lnTo>
                <a:lnTo>
                  <a:pt x="37" y="127"/>
                </a:lnTo>
                <a:lnTo>
                  <a:pt x="36" y="128"/>
                </a:lnTo>
                <a:lnTo>
                  <a:pt x="36" y="129"/>
                </a:lnTo>
                <a:lnTo>
                  <a:pt x="36" y="129"/>
                </a:lnTo>
                <a:lnTo>
                  <a:pt x="36" y="129"/>
                </a:lnTo>
                <a:lnTo>
                  <a:pt x="37" y="129"/>
                </a:lnTo>
                <a:lnTo>
                  <a:pt x="37" y="128"/>
                </a:lnTo>
                <a:lnTo>
                  <a:pt x="37" y="128"/>
                </a:lnTo>
                <a:lnTo>
                  <a:pt x="37" y="128"/>
                </a:lnTo>
                <a:lnTo>
                  <a:pt x="38" y="128"/>
                </a:lnTo>
                <a:lnTo>
                  <a:pt x="38" y="128"/>
                </a:lnTo>
                <a:lnTo>
                  <a:pt x="38" y="128"/>
                </a:lnTo>
                <a:lnTo>
                  <a:pt x="39" y="128"/>
                </a:lnTo>
                <a:lnTo>
                  <a:pt x="39" y="128"/>
                </a:lnTo>
                <a:lnTo>
                  <a:pt x="39" y="128"/>
                </a:lnTo>
                <a:lnTo>
                  <a:pt x="39" y="128"/>
                </a:lnTo>
                <a:lnTo>
                  <a:pt x="40" y="128"/>
                </a:lnTo>
                <a:lnTo>
                  <a:pt x="40" y="128"/>
                </a:lnTo>
                <a:lnTo>
                  <a:pt x="41" y="128"/>
                </a:lnTo>
                <a:lnTo>
                  <a:pt x="42" y="128"/>
                </a:lnTo>
                <a:lnTo>
                  <a:pt x="43" y="129"/>
                </a:lnTo>
                <a:lnTo>
                  <a:pt x="44" y="128"/>
                </a:lnTo>
                <a:lnTo>
                  <a:pt x="44" y="128"/>
                </a:lnTo>
                <a:lnTo>
                  <a:pt x="44" y="128"/>
                </a:lnTo>
                <a:lnTo>
                  <a:pt x="44" y="128"/>
                </a:lnTo>
                <a:lnTo>
                  <a:pt x="45" y="128"/>
                </a:lnTo>
                <a:lnTo>
                  <a:pt x="45" y="128"/>
                </a:lnTo>
                <a:lnTo>
                  <a:pt x="45" y="128"/>
                </a:lnTo>
                <a:lnTo>
                  <a:pt x="45" y="128"/>
                </a:lnTo>
                <a:lnTo>
                  <a:pt x="46" y="128"/>
                </a:lnTo>
                <a:lnTo>
                  <a:pt x="46" y="127"/>
                </a:lnTo>
                <a:lnTo>
                  <a:pt x="46" y="128"/>
                </a:lnTo>
                <a:lnTo>
                  <a:pt x="46" y="127"/>
                </a:lnTo>
                <a:lnTo>
                  <a:pt x="49" y="127"/>
                </a:lnTo>
                <a:lnTo>
                  <a:pt x="49" y="127"/>
                </a:lnTo>
                <a:lnTo>
                  <a:pt x="50" y="127"/>
                </a:lnTo>
                <a:lnTo>
                  <a:pt x="50" y="127"/>
                </a:lnTo>
                <a:lnTo>
                  <a:pt x="50" y="127"/>
                </a:lnTo>
                <a:lnTo>
                  <a:pt x="50" y="126"/>
                </a:lnTo>
                <a:lnTo>
                  <a:pt x="50" y="126"/>
                </a:lnTo>
                <a:lnTo>
                  <a:pt x="50" y="126"/>
                </a:lnTo>
                <a:lnTo>
                  <a:pt x="51" y="126"/>
                </a:lnTo>
                <a:lnTo>
                  <a:pt x="51" y="125"/>
                </a:lnTo>
                <a:lnTo>
                  <a:pt x="51" y="125"/>
                </a:lnTo>
                <a:lnTo>
                  <a:pt x="51" y="125"/>
                </a:lnTo>
                <a:lnTo>
                  <a:pt x="51" y="125"/>
                </a:lnTo>
                <a:lnTo>
                  <a:pt x="52" y="126"/>
                </a:lnTo>
                <a:lnTo>
                  <a:pt x="51" y="126"/>
                </a:lnTo>
                <a:lnTo>
                  <a:pt x="51" y="126"/>
                </a:lnTo>
                <a:lnTo>
                  <a:pt x="51" y="127"/>
                </a:lnTo>
                <a:lnTo>
                  <a:pt x="52" y="127"/>
                </a:lnTo>
                <a:lnTo>
                  <a:pt x="53" y="127"/>
                </a:lnTo>
                <a:lnTo>
                  <a:pt x="53" y="126"/>
                </a:lnTo>
                <a:lnTo>
                  <a:pt x="53" y="126"/>
                </a:lnTo>
                <a:lnTo>
                  <a:pt x="54" y="127"/>
                </a:lnTo>
                <a:lnTo>
                  <a:pt x="54" y="127"/>
                </a:lnTo>
                <a:lnTo>
                  <a:pt x="54" y="126"/>
                </a:lnTo>
                <a:lnTo>
                  <a:pt x="54" y="126"/>
                </a:lnTo>
                <a:lnTo>
                  <a:pt x="55" y="125"/>
                </a:lnTo>
                <a:lnTo>
                  <a:pt x="54" y="125"/>
                </a:lnTo>
                <a:lnTo>
                  <a:pt x="54" y="125"/>
                </a:lnTo>
                <a:lnTo>
                  <a:pt x="55" y="125"/>
                </a:lnTo>
                <a:lnTo>
                  <a:pt x="56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7" y="124"/>
                </a:lnTo>
                <a:lnTo>
                  <a:pt x="58" y="124"/>
                </a:lnTo>
                <a:lnTo>
                  <a:pt x="58" y="124"/>
                </a:lnTo>
                <a:lnTo>
                  <a:pt x="58" y="124"/>
                </a:lnTo>
                <a:lnTo>
                  <a:pt x="58" y="124"/>
                </a:lnTo>
                <a:lnTo>
                  <a:pt x="58" y="123"/>
                </a:lnTo>
                <a:lnTo>
                  <a:pt x="58" y="123"/>
                </a:lnTo>
                <a:lnTo>
                  <a:pt x="59" y="123"/>
                </a:lnTo>
                <a:lnTo>
                  <a:pt x="59" y="122"/>
                </a:lnTo>
                <a:lnTo>
                  <a:pt x="59" y="122"/>
                </a:lnTo>
                <a:lnTo>
                  <a:pt x="59" y="123"/>
                </a:lnTo>
                <a:lnTo>
                  <a:pt x="60" y="122"/>
                </a:lnTo>
                <a:lnTo>
                  <a:pt x="60" y="122"/>
                </a:lnTo>
                <a:lnTo>
                  <a:pt x="61" y="122"/>
                </a:lnTo>
                <a:lnTo>
                  <a:pt x="61" y="122"/>
                </a:lnTo>
                <a:lnTo>
                  <a:pt x="61" y="122"/>
                </a:lnTo>
                <a:lnTo>
                  <a:pt x="61" y="121"/>
                </a:lnTo>
                <a:lnTo>
                  <a:pt x="61" y="120"/>
                </a:lnTo>
                <a:lnTo>
                  <a:pt x="63" y="120"/>
                </a:lnTo>
                <a:lnTo>
                  <a:pt x="65" y="119"/>
                </a:lnTo>
                <a:lnTo>
                  <a:pt x="65" y="118"/>
                </a:lnTo>
                <a:lnTo>
                  <a:pt x="64" y="118"/>
                </a:lnTo>
                <a:lnTo>
                  <a:pt x="64" y="118"/>
                </a:lnTo>
                <a:lnTo>
                  <a:pt x="65" y="118"/>
                </a:lnTo>
                <a:lnTo>
                  <a:pt x="65" y="118"/>
                </a:lnTo>
                <a:lnTo>
                  <a:pt x="65" y="118"/>
                </a:lnTo>
                <a:lnTo>
                  <a:pt x="68" y="116"/>
                </a:lnTo>
                <a:lnTo>
                  <a:pt x="69" y="116"/>
                </a:lnTo>
                <a:lnTo>
                  <a:pt x="68" y="116"/>
                </a:lnTo>
                <a:lnTo>
                  <a:pt x="66" y="116"/>
                </a:lnTo>
                <a:lnTo>
                  <a:pt x="67" y="116"/>
                </a:lnTo>
                <a:lnTo>
                  <a:pt x="69" y="116"/>
                </a:lnTo>
                <a:lnTo>
                  <a:pt x="69" y="116"/>
                </a:lnTo>
                <a:lnTo>
                  <a:pt x="69" y="115"/>
                </a:lnTo>
                <a:lnTo>
                  <a:pt x="67" y="115"/>
                </a:lnTo>
                <a:lnTo>
                  <a:pt x="68" y="116"/>
                </a:lnTo>
                <a:lnTo>
                  <a:pt x="67" y="116"/>
                </a:lnTo>
                <a:lnTo>
                  <a:pt x="66" y="115"/>
                </a:lnTo>
                <a:lnTo>
                  <a:pt x="66" y="115"/>
                </a:lnTo>
                <a:lnTo>
                  <a:pt x="69" y="115"/>
                </a:lnTo>
                <a:lnTo>
                  <a:pt x="70" y="115"/>
                </a:lnTo>
                <a:lnTo>
                  <a:pt x="71" y="114"/>
                </a:lnTo>
                <a:lnTo>
                  <a:pt x="72" y="114"/>
                </a:lnTo>
                <a:lnTo>
                  <a:pt x="71" y="114"/>
                </a:lnTo>
                <a:lnTo>
                  <a:pt x="71" y="114"/>
                </a:lnTo>
                <a:lnTo>
                  <a:pt x="71" y="114"/>
                </a:lnTo>
                <a:lnTo>
                  <a:pt x="72" y="114"/>
                </a:lnTo>
                <a:lnTo>
                  <a:pt x="72" y="114"/>
                </a:lnTo>
                <a:lnTo>
                  <a:pt x="71" y="113"/>
                </a:lnTo>
                <a:lnTo>
                  <a:pt x="70" y="114"/>
                </a:lnTo>
                <a:lnTo>
                  <a:pt x="70" y="113"/>
                </a:lnTo>
                <a:lnTo>
                  <a:pt x="69" y="113"/>
                </a:lnTo>
                <a:lnTo>
                  <a:pt x="70" y="112"/>
                </a:lnTo>
                <a:lnTo>
                  <a:pt x="70" y="113"/>
                </a:lnTo>
                <a:lnTo>
                  <a:pt x="71" y="113"/>
                </a:lnTo>
                <a:lnTo>
                  <a:pt x="71" y="112"/>
                </a:lnTo>
                <a:lnTo>
                  <a:pt x="71" y="112"/>
                </a:lnTo>
                <a:lnTo>
                  <a:pt x="71" y="112"/>
                </a:lnTo>
                <a:lnTo>
                  <a:pt x="71" y="112"/>
                </a:lnTo>
                <a:lnTo>
                  <a:pt x="71" y="112"/>
                </a:lnTo>
                <a:lnTo>
                  <a:pt x="72" y="112"/>
                </a:lnTo>
                <a:lnTo>
                  <a:pt x="72" y="112"/>
                </a:lnTo>
                <a:lnTo>
                  <a:pt x="72" y="112"/>
                </a:lnTo>
                <a:lnTo>
                  <a:pt x="72" y="112"/>
                </a:lnTo>
                <a:lnTo>
                  <a:pt x="73" y="112"/>
                </a:lnTo>
                <a:lnTo>
                  <a:pt x="73" y="112"/>
                </a:lnTo>
                <a:lnTo>
                  <a:pt x="73" y="112"/>
                </a:lnTo>
                <a:lnTo>
                  <a:pt x="73" y="112"/>
                </a:lnTo>
                <a:lnTo>
                  <a:pt x="73" y="112"/>
                </a:lnTo>
                <a:lnTo>
                  <a:pt x="74" y="112"/>
                </a:lnTo>
                <a:lnTo>
                  <a:pt x="74" y="112"/>
                </a:lnTo>
                <a:lnTo>
                  <a:pt x="74" y="111"/>
                </a:lnTo>
                <a:lnTo>
                  <a:pt x="75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0"/>
                </a:lnTo>
                <a:lnTo>
                  <a:pt x="76" y="111"/>
                </a:lnTo>
                <a:lnTo>
                  <a:pt x="76" y="110"/>
                </a:lnTo>
                <a:lnTo>
                  <a:pt x="76" y="110"/>
                </a:lnTo>
                <a:lnTo>
                  <a:pt x="76" y="110"/>
                </a:lnTo>
                <a:lnTo>
                  <a:pt x="75" y="110"/>
                </a:lnTo>
                <a:lnTo>
                  <a:pt x="75" y="109"/>
                </a:lnTo>
                <a:lnTo>
                  <a:pt x="73" y="108"/>
                </a:lnTo>
                <a:lnTo>
                  <a:pt x="73" y="108"/>
                </a:lnTo>
                <a:lnTo>
                  <a:pt x="74" y="108"/>
                </a:lnTo>
                <a:lnTo>
                  <a:pt x="75" y="108"/>
                </a:lnTo>
                <a:lnTo>
                  <a:pt x="75" y="108"/>
                </a:lnTo>
                <a:lnTo>
                  <a:pt x="75" y="108"/>
                </a:lnTo>
                <a:lnTo>
                  <a:pt x="75" y="108"/>
                </a:lnTo>
                <a:lnTo>
                  <a:pt x="75" y="108"/>
                </a:lnTo>
                <a:lnTo>
                  <a:pt x="75" y="109"/>
                </a:lnTo>
                <a:lnTo>
                  <a:pt x="76" y="109"/>
                </a:lnTo>
                <a:lnTo>
                  <a:pt x="76" y="109"/>
                </a:lnTo>
                <a:lnTo>
                  <a:pt x="76" y="109"/>
                </a:lnTo>
                <a:lnTo>
                  <a:pt x="76" y="109"/>
                </a:lnTo>
                <a:lnTo>
                  <a:pt x="76" y="109"/>
                </a:lnTo>
                <a:lnTo>
                  <a:pt x="77" y="110"/>
                </a:lnTo>
                <a:lnTo>
                  <a:pt x="77" y="109"/>
                </a:lnTo>
                <a:lnTo>
                  <a:pt x="77" y="109"/>
                </a:lnTo>
                <a:lnTo>
                  <a:pt x="77" y="110"/>
                </a:lnTo>
                <a:lnTo>
                  <a:pt x="78" y="110"/>
                </a:lnTo>
                <a:lnTo>
                  <a:pt x="78" y="110"/>
                </a:lnTo>
                <a:lnTo>
                  <a:pt x="78" y="111"/>
                </a:lnTo>
                <a:lnTo>
                  <a:pt x="78" y="111"/>
                </a:lnTo>
                <a:lnTo>
                  <a:pt x="77" y="111"/>
                </a:lnTo>
                <a:lnTo>
                  <a:pt x="78" y="111"/>
                </a:lnTo>
                <a:lnTo>
                  <a:pt x="79" y="111"/>
                </a:lnTo>
                <a:lnTo>
                  <a:pt x="80" y="111"/>
                </a:lnTo>
                <a:lnTo>
                  <a:pt x="80" y="111"/>
                </a:lnTo>
                <a:lnTo>
                  <a:pt x="80" y="111"/>
                </a:lnTo>
                <a:lnTo>
                  <a:pt x="81" y="111"/>
                </a:lnTo>
                <a:lnTo>
                  <a:pt x="81" y="111"/>
                </a:lnTo>
                <a:lnTo>
                  <a:pt x="81" y="110"/>
                </a:lnTo>
                <a:lnTo>
                  <a:pt x="81" y="110"/>
                </a:lnTo>
                <a:lnTo>
                  <a:pt x="81" y="110"/>
                </a:lnTo>
                <a:lnTo>
                  <a:pt x="81" y="110"/>
                </a:lnTo>
                <a:lnTo>
                  <a:pt x="81" y="110"/>
                </a:lnTo>
                <a:lnTo>
                  <a:pt x="82" y="110"/>
                </a:lnTo>
                <a:lnTo>
                  <a:pt x="83" y="109"/>
                </a:lnTo>
                <a:lnTo>
                  <a:pt x="83" y="110"/>
                </a:lnTo>
                <a:lnTo>
                  <a:pt x="83" y="110"/>
                </a:lnTo>
                <a:lnTo>
                  <a:pt x="82" y="110"/>
                </a:lnTo>
                <a:lnTo>
                  <a:pt x="82" y="110"/>
                </a:lnTo>
                <a:lnTo>
                  <a:pt x="82" y="110"/>
                </a:lnTo>
                <a:lnTo>
                  <a:pt x="84" y="110"/>
                </a:lnTo>
                <a:lnTo>
                  <a:pt x="84" y="110"/>
                </a:lnTo>
                <a:lnTo>
                  <a:pt x="83" y="109"/>
                </a:lnTo>
                <a:lnTo>
                  <a:pt x="84" y="109"/>
                </a:lnTo>
                <a:lnTo>
                  <a:pt x="84" y="108"/>
                </a:lnTo>
                <a:lnTo>
                  <a:pt x="84" y="108"/>
                </a:lnTo>
                <a:lnTo>
                  <a:pt x="84" y="109"/>
                </a:lnTo>
                <a:lnTo>
                  <a:pt x="84" y="110"/>
                </a:lnTo>
                <a:lnTo>
                  <a:pt x="84" y="110"/>
                </a:lnTo>
                <a:lnTo>
                  <a:pt x="84" y="109"/>
                </a:lnTo>
                <a:lnTo>
                  <a:pt x="84" y="109"/>
                </a:lnTo>
                <a:lnTo>
                  <a:pt x="84" y="108"/>
                </a:lnTo>
                <a:lnTo>
                  <a:pt x="84" y="108"/>
                </a:lnTo>
                <a:lnTo>
                  <a:pt x="85" y="108"/>
                </a:lnTo>
                <a:lnTo>
                  <a:pt x="85" y="109"/>
                </a:lnTo>
                <a:lnTo>
                  <a:pt x="85" y="109"/>
                </a:lnTo>
                <a:lnTo>
                  <a:pt x="85" y="109"/>
                </a:lnTo>
                <a:lnTo>
                  <a:pt x="85" y="108"/>
                </a:lnTo>
                <a:lnTo>
                  <a:pt x="85" y="108"/>
                </a:lnTo>
                <a:lnTo>
                  <a:pt x="85" y="108"/>
                </a:lnTo>
                <a:lnTo>
                  <a:pt x="85" y="108"/>
                </a:lnTo>
                <a:lnTo>
                  <a:pt x="85" y="107"/>
                </a:lnTo>
                <a:lnTo>
                  <a:pt x="85" y="107"/>
                </a:lnTo>
                <a:lnTo>
                  <a:pt x="86" y="106"/>
                </a:lnTo>
                <a:lnTo>
                  <a:pt x="86" y="106"/>
                </a:lnTo>
                <a:lnTo>
                  <a:pt x="86" y="105"/>
                </a:lnTo>
                <a:lnTo>
                  <a:pt x="87" y="106"/>
                </a:lnTo>
                <a:lnTo>
                  <a:pt x="87" y="106"/>
                </a:lnTo>
                <a:lnTo>
                  <a:pt x="87" y="106"/>
                </a:lnTo>
                <a:lnTo>
                  <a:pt x="88" y="105"/>
                </a:lnTo>
                <a:lnTo>
                  <a:pt x="88" y="104"/>
                </a:lnTo>
                <a:lnTo>
                  <a:pt x="87" y="104"/>
                </a:lnTo>
                <a:lnTo>
                  <a:pt x="87" y="104"/>
                </a:lnTo>
                <a:lnTo>
                  <a:pt x="87" y="103"/>
                </a:lnTo>
                <a:lnTo>
                  <a:pt x="88" y="103"/>
                </a:lnTo>
                <a:lnTo>
                  <a:pt x="87" y="103"/>
                </a:lnTo>
                <a:lnTo>
                  <a:pt x="87" y="102"/>
                </a:lnTo>
                <a:lnTo>
                  <a:pt x="87" y="102"/>
                </a:lnTo>
                <a:lnTo>
                  <a:pt x="86" y="102"/>
                </a:lnTo>
                <a:lnTo>
                  <a:pt x="86" y="102"/>
                </a:lnTo>
                <a:lnTo>
                  <a:pt x="85" y="102"/>
                </a:lnTo>
                <a:lnTo>
                  <a:pt x="84" y="100"/>
                </a:lnTo>
                <a:lnTo>
                  <a:pt x="84" y="100"/>
                </a:lnTo>
                <a:lnTo>
                  <a:pt x="84" y="100"/>
                </a:lnTo>
                <a:lnTo>
                  <a:pt x="85" y="100"/>
                </a:lnTo>
                <a:lnTo>
                  <a:pt x="86" y="101"/>
                </a:lnTo>
                <a:lnTo>
                  <a:pt x="86" y="100"/>
                </a:lnTo>
                <a:lnTo>
                  <a:pt x="86" y="100"/>
                </a:lnTo>
                <a:lnTo>
                  <a:pt x="86" y="100"/>
                </a:lnTo>
                <a:lnTo>
                  <a:pt x="86" y="99"/>
                </a:lnTo>
                <a:lnTo>
                  <a:pt x="86" y="99"/>
                </a:lnTo>
                <a:lnTo>
                  <a:pt x="86" y="99"/>
                </a:lnTo>
                <a:lnTo>
                  <a:pt x="86" y="99"/>
                </a:lnTo>
                <a:lnTo>
                  <a:pt x="86" y="98"/>
                </a:lnTo>
                <a:lnTo>
                  <a:pt x="86" y="98"/>
                </a:lnTo>
                <a:lnTo>
                  <a:pt x="85" y="98"/>
                </a:lnTo>
                <a:lnTo>
                  <a:pt x="84" y="98"/>
                </a:lnTo>
                <a:lnTo>
                  <a:pt x="84" y="97"/>
                </a:lnTo>
                <a:lnTo>
                  <a:pt x="84" y="97"/>
                </a:lnTo>
                <a:lnTo>
                  <a:pt x="85" y="97"/>
                </a:lnTo>
                <a:lnTo>
                  <a:pt x="85" y="97"/>
                </a:lnTo>
                <a:lnTo>
                  <a:pt x="86" y="97"/>
                </a:lnTo>
                <a:lnTo>
                  <a:pt x="86" y="97"/>
                </a:lnTo>
                <a:lnTo>
                  <a:pt x="87" y="98"/>
                </a:lnTo>
                <a:lnTo>
                  <a:pt x="86" y="98"/>
                </a:lnTo>
                <a:lnTo>
                  <a:pt x="86" y="99"/>
                </a:lnTo>
                <a:lnTo>
                  <a:pt x="87" y="99"/>
                </a:lnTo>
                <a:lnTo>
                  <a:pt x="87" y="99"/>
                </a:lnTo>
                <a:lnTo>
                  <a:pt x="87" y="99"/>
                </a:lnTo>
                <a:lnTo>
                  <a:pt x="87" y="100"/>
                </a:lnTo>
                <a:lnTo>
                  <a:pt x="87" y="101"/>
                </a:lnTo>
                <a:lnTo>
                  <a:pt x="88" y="101"/>
                </a:lnTo>
                <a:lnTo>
                  <a:pt x="89" y="100"/>
                </a:lnTo>
                <a:lnTo>
                  <a:pt x="89" y="100"/>
                </a:lnTo>
                <a:lnTo>
                  <a:pt x="89" y="99"/>
                </a:lnTo>
                <a:lnTo>
                  <a:pt x="89" y="99"/>
                </a:lnTo>
                <a:lnTo>
                  <a:pt x="89" y="99"/>
                </a:lnTo>
                <a:lnTo>
                  <a:pt x="89" y="98"/>
                </a:lnTo>
                <a:lnTo>
                  <a:pt x="88" y="98"/>
                </a:lnTo>
                <a:lnTo>
                  <a:pt x="88" y="97"/>
                </a:lnTo>
                <a:lnTo>
                  <a:pt x="88" y="96"/>
                </a:lnTo>
                <a:lnTo>
                  <a:pt x="87" y="96"/>
                </a:lnTo>
                <a:lnTo>
                  <a:pt x="87" y="95"/>
                </a:lnTo>
                <a:lnTo>
                  <a:pt x="88" y="95"/>
                </a:lnTo>
                <a:lnTo>
                  <a:pt x="87" y="95"/>
                </a:lnTo>
                <a:lnTo>
                  <a:pt x="87" y="95"/>
                </a:lnTo>
                <a:lnTo>
                  <a:pt x="88" y="94"/>
                </a:lnTo>
                <a:lnTo>
                  <a:pt x="89" y="94"/>
                </a:lnTo>
                <a:lnTo>
                  <a:pt x="89" y="94"/>
                </a:lnTo>
                <a:lnTo>
                  <a:pt x="89" y="94"/>
                </a:lnTo>
                <a:lnTo>
                  <a:pt x="90" y="94"/>
                </a:lnTo>
                <a:lnTo>
                  <a:pt x="90" y="94"/>
                </a:lnTo>
                <a:lnTo>
                  <a:pt x="90" y="94"/>
                </a:lnTo>
                <a:lnTo>
                  <a:pt x="91" y="94"/>
                </a:lnTo>
                <a:lnTo>
                  <a:pt x="92" y="94"/>
                </a:lnTo>
                <a:lnTo>
                  <a:pt x="92" y="95"/>
                </a:lnTo>
                <a:lnTo>
                  <a:pt x="91" y="96"/>
                </a:lnTo>
                <a:lnTo>
                  <a:pt x="91" y="97"/>
                </a:lnTo>
                <a:lnTo>
                  <a:pt x="91" y="96"/>
                </a:lnTo>
                <a:lnTo>
                  <a:pt x="91" y="96"/>
                </a:lnTo>
                <a:lnTo>
                  <a:pt x="90" y="95"/>
                </a:lnTo>
                <a:lnTo>
                  <a:pt x="90" y="95"/>
                </a:lnTo>
                <a:lnTo>
                  <a:pt x="89" y="96"/>
                </a:lnTo>
                <a:lnTo>
                  <a:pt x="89" y="97"/>
                </a:lnTo>
                <a:lnTo>
                  <a:pt x="89" y="97"/>
                </a:lnTo>
                <a:lnTo>
                  <a:pt x="89" y="98"/>
                </a:lnTo>
                <a:lnTo>
                  <a:pt x="89" y="98"/>
                </a:lnTo>
                <a:lnTo>
                  <a:pt x="89" y="98"/>
                </a:lnTo>
                <a:lnTo>
                  <a:pt x="89" y="98"/>
                </a:lnTo>
                <a:lnTo>
                  <a:pt x="90" y="99"/>
                </a:lnTo>
                <a:lnTo>
                  <a:pt x="90" y="99"/>
                </a:lnTo>
                <a:lnTo>
                  <a:pt x="90" y="99"/>
                </a:lnTo>
                <a:lnTo>
                  <a:pt x="90" y="99"/>
                </a:lnTo>
                <a:lnTo>
                  <a:pt x="90" y="100"/>
                </a:lnTo>
                <a:lnTo>
                  <a:pt x="90" y="101"/>
                </a:lnTo>
                <a:lnTo>
                  <a:pt x="91" y="101"/>
                </a:lnTo>
                <a:lnTo>
                  <a:pt x="91" y="102"/>
                </a:lnTo>
                <a:lnTo>
                  <a:pt x="90" y="102"/>
                </a:lnTo>
                <a:lnTo>
                  <a:pt x="90" y="102"/>
                </a:lnTo>
                <a:lnTo>
                  <a:pt x="90" y="102"/>
                </a:lnTo>
                <a:lnTo>
                  <a:pt x="90" y="101"/>
                </a:lnTo>
                <a:lnTo>
                  <a:pt x="90" y="101"/>
                </a:lnTo>
                <a:lnTo>
                  <a:pt x="89" y="103"/>
                </a:lnTo>
                <a:lnTo>
                  <a:pt x="89" y="103"/>
                </a:lnTo>
                <a:lnTo>
                  <a:pt x="90" y="103"/>
                </a:lnTo>
                <a:lnTo>
                  <a:pt x="90" y="103"/>
                </a:lnTo>
                <a:lnTo>
                  <a:pt x="90" y="103"/>
                </a:lnTo>
                <a:lnTo>
                  <a:pt x="90" y="103"/>
                </a:lnTo>
                <a:lnTo>
                  <a:pt x="90" y="104"/>
                </a:lnTo>
                <a:lnTo>
                  <a:pt x="90" y="104"/>
                </a:lnTo>
                <a:lnTo>
                  <a:pt x="90" y="105"/>
                </a:lnTo>
                <a:lnTo>
                  <a:pt x="91" y="105"/>
                </a:lnTo>
                <a:lnTo>
                  <a:pt x="91" y="104"/>
                </a:lnTo>
                <a:lnTo>
                  <a:pt x="91" y="104"/>
                </a:lnTo>
                <a:lnTo>
                  <a:pt x="92" y="104"/>
                </a:lnTo>
                <a:lnTo>
                  <a:pt x="92" y="105"/>
                </a:lnTo>
                <a:lnTo>
                  <a:pt x="92" y="105"/>
                </a:lnTo>
                <a:lnTo>
                  <a:pt x="91" y="106"/>
                </a:lnTo>
                <a:lnTo>
                  <a:pt x="92" y="106"/>
                </a:lnTo>
                <a:lnTo>
                  <a:pt x="92" y="106"/>
                </a:lnTo>
                <a:lnTo>
                  <a:pt x="92" y="106"/>
                </a:lnTo>
                <a:lnTo>
                  <a:pt x="92" y="106"/>
                </a:lnTo>
                <a:lnTo>
                  <a:pt x="92" y="107"/>
                </a:lnTo>
                <a:lnTo>
                  <a:pt x="92" y="107"/>
                </a:lnTo>
                <a:lnTo>
                  <a:pt x="92" y="107"/>
                </a:lnTo>
                <a:lnTo>
                  <a:pt x="92" y="108"/>
                </a:lnTo>
                <a:lnTo>
                  <a:pt x="93" y="107"/>
                </a:lnTo>
                <a:lnTo>
                  <a:pt x="93" y="107"/>
                </a:lnTo>
                <a:lnTo>
                  <a:pt x="93" y="107"/>
                </a:lnTo>
                <a:lnTo>
                  <a:pt x="94" y="107"/>
                </a:lnTo>
                <a:lnTo>
                  <a:pt x="94" y="107"/>
                </a:lnTo>
                <a:lnTo>
                  <a:pt x="94" y="107"/>
                </a:lnTo>
                <a:lnTo>
                  <a:pt x="94" y="108"/>
                </a:lnTo>
                <a:lnTo>
                  <a:pt x="94" y="108"/>
                </a:lnTo>
                <a:lnTo>
                  <a:pt x="94" y="108"/>
                </a:lnTo>
                <a:lnTo>
                  <a:pt x="94" y="107"/>
                </a:lnTo>
                <a:lnTo>
                  <a:pt x="95" y="107"/>
                </a:lnTo>
                <a:lnTo>
                  <a:pt x="95" y="107"/>
                </a:lnTo>
                <a:lnTo>
                  <a:pt x="95" y="107"/>
                </a:lnTo>
                <a:lnTo>
                  <a:pt x="96" y="108"/>
                </a:lnTo>
                <a:lnTo>
                  <a:pt x="96" y="108"/>
                </a:lnTo>
                <a:lnTo>
                  <a:pt x="96" y="108"/>
                </a:lnTo>
                <a:lnTo>
                  <a:pt x="96" y="108"/>
                </a:lnTo>
                <a:lnTo>
                  <a:pt x="96" y="108"/>
                </a:lnTo>
                <a:lnTo>
                  <a:pt x="97" y="108"/>
                </a:lnTo>
                <a:lnTo>
                  <a:pt x="96" y="107"/>
                </a:lnTo>
                <a:lnTo>
                  <a:pt x="97" y="107"/>
                </a:lnTo>
                <a:lnTo>
                  <a:pt x="97" y="108"/>
                </a:lnTo>
                <a:lnTo>
                  <a:pt x="97" y="108"/>
                </a:lnTo>
                <a:lnTo>
                  <a:pt x="97" y="108"/>
                </a:lnTo>
                <a:lnTo>
                  <a:pt x="97" y="107"/>
                </a:lnTo>
                <a:lnTo>
                  <a:pt x="97" y="107"/>
                </a:lnTo>
                <a:lnTo>
                  <a:pt x="98" y="107"/>
                </a:lnTo>
                <a:lnTo>
                  <a:pt x="98" y="107"/>
                </a:lnTo>
                <a:lnTo>
                  <a:pt x="98" y="107"/>
                </a:lnTo>
                <a:lnTo>
                  <a:pt x="98" y="107"/>
                </a:lnTo>
                <a:lnTo>
                  <a:pt x="98" y="108"/>
                </a:lnTo>
                <a:lnTo>
                  <a:pt x="98" y="108"/>
                </a:lnTo>
                <a:lnTo>
                  <a:pt x="98" y="108"/>
                </a:lnTo>
                <a:lnTo>
                  <a:pt x="100" y="108"/>
                </a:lnTo>
                <a:lnTo>
                  <a:pt x="100" y="108"/>
                </a:lnTo>
                <a:lnTo>
                  <a:pt x="101" y="109"/>
                </a:lnTo>
                <a:lnTo>
                  <a:pt x="101" y="109"/>
                </a:lnTo>
                <a:lnTo>
                  <a:pt x="101" y="110"/>
                </a:lnTo>
                <a:lnTo>
                  <a:pt x="102" y="110"/>
                </a:lnTo>
                <a:lnTo>
                  <a:pt x="101" y="110"/>
                </a:lnTo>
                <a:lnTo>
                  <a:pt x="101" y="112"/>
                </a:lnTo>
                <a:lnTo>
                  <a:pt x="102" y="112"/>
                </a:lnTo>
                <a:lnTo>
                  <a:pt x="103" y="112"/>
                </a:lnTo>
                <a:lnTo>
                  <a:pt x="104" y="112"/>
                </a:lnTo>
                <a:lnTo>
                  <a:pt x="105" y="111"/>
                </a:lnTo>
                <a:lnTo>
                  <a:pt x="105" y="110"/>
                </a:lnTo>
                <a:lnTo>
                  <a:pt x="106" y="109"/>
                </a:lnTo>
                <a:lnTo>
                  <a:pt x="106" y="108"/>
                </a:lnTo>
                <a:lnTo>
                  <a:pt x="106" y="108"/>
                </a:lnTo>
                <a:lnTo>
                  <a:pt x="106" y="108"/>
                </a:lnTo>
                <a:lnTo>
                  <a:pt x="106" y="107"/>
                </a:lnTo>
                <a:lnTo>
                  <a:pt x="106" y="107"/>
                </a:lnTo>
                <a:lnTo>
                  <a:pt x="107" y="106"/>
                </a:lnTo>
                <a:lnTo>
                  <a:pt x="107" y="106"/>
                </a:lnTo>
                <a:lnTo>
                  <a:pt x="107" y="105"/>
                </a:lnTo>
                <a:lnTo>
                  <a:pt x="106" y="100"/>
                </a:lnTo>
                <a:lnTo>
                  <a:pt x="105" y="99"/>
                </a:lnTo>
                <a:lnTo>
                  <a:pt x="105" y="99"/>
                </a:lnTo>
                <a:lnTo>
                  <a:pt x="106" y="99"/>
                </a:lnTo>
                <a:lnTo>
                  <a:pt x="106" y="99"/>
                </a:lnTo>
                <a:lnTo>
                  <a:pt x="108" y="98"/>
                </a:lnTo>
                <a:lnTo>
                  <a:pt x="108" y="98"/>
                </a:lnTo>
                <a:lnTo>
                  <a:pt x="108" y="98"/>
                </a:lnTo>
                <a:lnTo>
                  <a:pt x="109" y="97"/>
                </a:lnTo>
                <a:lnTo>
                  <a:pt x="108" y="96"/>
                </a:lnTo>
                <a:lnTo>
                  <a:pt x="108" y="96"/>
                </a:lnTo>
                <a:lnTo>
                  <a:pt x="107" y="95"/>
                </a:lnTo>
                <a:lnTo>
                  <a:pt x="109" y="94"/>
                </a:lnTo>
                <a:lnTo>
                  <a:pt x="111" y="94"/>
                </a:lnTo>
                <a:lnTo>
                  <a:pt x="112" y="94"/>
                </a:lnTo>
                <a:lnTo>
                  <a:pt x="112" y="94"/>
                </a:lnTo>
                <a:lnTo>
                  <a:pt x="115" y="92"/>
                </a:lnTo>
                <a:lnTo>
                  <a:pt x="116" y="91"/>
                </a:lnTo>
                <a:lnTo>
                  <a:pt x="117" y="91"/>
                </a:lnTo>
                <a:lnTo>
                  <a:pt x="117" y="90"/>
                </a:lnTo>
                <a:lnTo>
                  <a:pt x="118" y="89"/>
                </a:lnTo>
                <a:lnTo>
                  <a:pt x="118" y="88"/>
                </a:lnTo>
                <a:lnTo>
                  <a:pt x="117" y="87"/>
                </a:lnTo>
                <a:lnTo>
                  <a:pt x="117" y="86"/>
                </a:lnTo>
                <a:lnTo>
                  <a:pt x="119" y="85"/>
                </a:lnTo>
                <a:lnTo>
                  <a:pt x="119" y="83"/>
                </a:lnTo>
                <a:lnTo>
                  <a:pt x="119" y="82"/>
                </a:lnTo>
                <a:lnTo>
                  <a:pt x="118" y="81"/>
                </a:lnTo>
                <a:lnTo>
                  <a:pt x="118" y="80"/>
                </a:lnTo>
                <a:lnTo>
                  <a:pt x="117" y="80"/>
                </a:lnTo>
                <a:lnTo>
                  <a:pt x="116" y="79"/>
                </a:lnTo>
                <a:lnTo>
                  <a:pt x="116" y="78"/>
                </a:lnTo>
                <a:lnTo>
                  <a:pt x="115" y="77"/>
                </a:lnTo>
                <a:lnTo>
                  <a:pt x="115" y="76"/>
                </a:lnTo>
                <a:lnTo>
                  <a:pt x="114" y="75"/>
                </a:lnTo>
                <a:lnTo>
                  <a:pt x="114" y="75"/>
                </a:lnTo>
                <a:lnTo>
                  <a:pt x="113" y="73"/>
                </a:lnTo>
                <a:lnTo>
                  <a:pt x="114" y="73"/>
                </a:lnTo>
                <a:lnTo>
                  <a:pt x="116" y="73"/>
                </a:lnTo>
                <a:lnTo>
                  <a:pt x="119" y="73"/>
                </a:lnTo>
                <a:lnTo>
                  <a:pt x="120" y="72"/>
                </a:lnTo>
                <a:lnTo>
                  <a:pt x="121" y="71"/>
                </a:lnTo>
                <a:lnTo>
                  <a:pt x="122" y="70"/>
                </a:lnTo>
                <a:lnTo>
                  <a:pt x="122" y="69"/>
                </a:lnTo>
                <a:lnTo>
                  <a:pt x="122" y="69"/>
                </a:lnTo>
                <a:lnTo>
                  <a:pt x="122" y="68"/>
                </a:lnTo>
                <a:lnTo>
                  <a:pt x="123" y="67"/>
                </a:lnTo>
                <a:lnTo>
                  <a:pt x="123" y="67"/>
                </a:lnTo>
                <a:lnTo>
                  <a:pt x="123" y="67"/>
                </a:lnTo>
                <a:lnTo>
                  <a:pt x="118" y="63"/>
                </a:lnTo>
                <a:lnTo>
                  <a:pt x="116" y="63"/>
                </a:lnTo>
                <a:lnTo>
                  <a:pt x="115" y="62"/>
                </a:lnTo>
                <a:lnTo>
                  <a:pt x="112" y="60"/>
                </a:lnTo>
                <a:lnTo>
                  <a:pt x="112" y="60"/>
                </a:lnTo>
                <a:lnTo>
                  <a:pt x="112" y="58"/>
                </a:lnTo>
                <a:lnTo>
                  <a:pt x="114" y="50"/>
                </a:lnTo>
                <a:lnTo>
                  <a:pt x="114" y="49"/>
                </a:lnTo>
                <a:lnTo>
                  <a:pt x="113" y="49"/>
                </a:lnTo>
                <a:lnTo>
                  <a:pt x="113" y="48"/>
                </a:lnTo>
                <a:lnTo>
                  <a:pt x="111" y="45"/>
                </a:lnTo>
                <a:lnTo>
                  <a:pt x="111" y="44"/>
                </a:lnTo>
                <a:lnTo>
                  <a:pt x="110" y="44"/>
                </a:lnTo>
                <a:lnTo>
                  <a:pt x="111" y="41"/>
                </a:lnTo>
                <a:lnTo>
                  <a:pt x="111" y="39"/>
                </a:lnTo>
                <a:lnTo>
                  <a:pt x="111" y="38"/>
                </a:lnTo>
                <a:lnTo>
                  <a:pt x="111" y="38"/>
                </a:lnTo>
                <a:lnTo>
                  <a:pt x="112" y="37"/>
                </a:lnTo>
                <a:lnTo>
                  <a:pt x="112" y="37"/>
                </a:lnTo>
                <a:lnTo>
                  <a:pt x="112" y="36"/>
                </a:lnTo>
                <a:lnTo>
                  <a:pt x="111" y="34"/>
                </a:lnTo>
                <a:lnTo>
                  <a:pt x="109" y="32"/>
                </a:lnTo>
                <a:lnTo>
                  <a:pt x="113" y="28"/>
                </a:lnTo>
                <a:lnTo>
                  <a:pt x="112" y="26"/>
                </a:lnTo>
                <a:lnTo>
                  <a:pt x="114" y="25"/>
                </a:lnTo>
                <a:lnTo>
                  <a:pt x="115" y="23"/>
                </a:lnTo>
                <a:lnTo>
                  <a:pt x="117" y="21"/>
                </a:lnTo>
                <a:lnTo>
                  <a:pt x="120" y="19"/>
                </a:lnTo>
                <a:lnTo>
                  <a:pt x="123" y="18"/>
                </a:lnTo>
                <a:lnTo>
                  <a:pt x="124" y="17"/>
                </a:lnTo>
                <a:lnTo>
                  <a:pt x="128" y="17"/>
                </a:lnTo>
                <a:lnTo>
                  <a:pt x="139" y="18"/>
                </a:lnTo>
                <a:lnTo>
                  <a:pt x="140" y="18"/>
                </a:lnTo>
                <a:lnTo>
                  <a:pt x="140" y="17"/>
                </a:lnTo>
                <a:lnTo>
                  <a:pt x="142" y="15"/>
                </a:lnTo>
                <a:lnTo>
                  <a:pt x="142" y="12"/>
                </a:lnTo>
                <a:close/>
                <a:moveTo>
                  <a:pt x="95" y="109"/>
                </a:moveTo>
                <a:lnTo>
                  <a:pt x="94" y="110"/>
                </a:lnTo>
                <a:lnTo>
                  <a:pt x="94" y="110"/>
                </a:lnTo>
                <a:lnTo>
                  <a:pt x="94" y="109"/>
                </a:lnTo>
                <a:lnTo>
                  <a:pt x="94" y="109"/>
                </a:lnTo>
                <a:lnTo>
                  <a:pt x="95" y="109"/>
                </a:lnTo>
                <a:close/>
                <a:moveTo>
                  <a:pt x="96" y="109"/>
                </a:moveTo>
                <a:lnTo>
                  <a:pt x="96" y="110"/>
                </a:lnTo>
                <a:lnTo>
                  <a:pt x="96" y="110"/>
                </a:lnTo>
                <a:lnTo>
                  <a:pt x="96" y="110"/>
                </a:lnTo>
                <a:lnTo>
                  <a:pt x="95" y="110"/>
                </a:lnTo>
                <a:lnTo>
                  <a:pt x="95" y="110"/>
                </a:lnTo>
                <a:lnTo>
                  <a:pt x="95" y="109"/>
                </a:lnTo>
                <a:lnTo>
                  <a:pt x="95" y="109"/>
                </a:lnTo>
                <a:lnTo>
                  <a:pt x="96" y="109"/>
                </a:lnTo>
                <a:lnTo>
                  <a:pt x="96" y="109"/>
                </a:lnTo>
                <a:lnTo>
                  <a:pt x="96" y="109"/>
                </a:lnTo>
                <a:lnTo>
                  <a:pt x="96" y="109"/>
                </a:lnTo>
                <a:lnTo>
                  <a:pt x="96" y="109"/>
                </a:lnTo>
                <a:close/>
                <a:moveTo>
                  <a:pt x="94" y="109"/>
                </a:moveTo>
                <a:lnTo>
                  <a:pt x="94" y="109"/>
                </a:lnTo>
                <a:lnTo>
                  <a:pt x="94" y="109"/>
                </a:lnTo>
                <a:lnTo>
                  <a:pt x="94" y="109"/>
                </a:lnTo>
                <a:lnTo>
                  <a:pt x="94" y="109"/>
                </a:lnTo>
                <a:close/>
                <a:moveTo>
                  <a:pt x="94" y="108"/>
                </a:moveTo>
                <a:lnTo>
                  <a:pt x="93" y="109"/>
                </a:lnTo>
                <a:lnTo>
                  <a:pt x="93" y="109"/>
                </a:lnTo>
                <a:lnTo>
                  <a:pt x="93" y="109"/>
                </a:lnTo>
                <a:lnTo>
                  <a:pt x="93" y="108"/>
                </a:lnTo>
                <a:lnTo>
                  <a:pt x="93" y="108"/>
                </a:lnTo>
                <a:lnTo>
                  <a:pt x="93" y="108"/>
                </a:lnTo>
                <a:lnTo>
                  <a:pt x="93" y="108"/>
                </a:lnTo>
                <a:lnTo>
                  <a:pt x="94" y="108"/>
                </a:lnTo>
                <a:close/>
                <a:moveTo>
                  <a:pt x="80" y="17"/>
                </a:moveTo>
                <a:lnTo>
                  <a:pt x="80" y="17"/>
                </a:lnTo>
                <a:lnTo>
                  <a:pt x="80" y="17"/>
                </a:lnTo>
                <a:lnTo>
                  <a:pt x="79" y="17"/>
                </a:lnTo>
                <a:lnTo>
                  <a:pt x="79" y="17"/>
                </a:lnTo>
                <a:lnTo>
                  <a:pt x="79" y="17"/>
                </a:lnTo>
                <a:lnTo>
                  <a:pt x="80" y="17"/>
                </a:lnTo>
                <a:close/>
                <a:moveTo>
                  <a:pt x="67" y="24"/>
                </a:moveTo>
                <a:lnTo>
                  <a:pt x="66" y="24"/>
                </a:lnTo>
                <a:lnTo>
                  <a:pt x="66" y="24"/>
                </a:lnTo>
                <a:lnTo>
                  <a:pt x="67" y="24"/>
                </a:lnTo>
                <a:close/>
                <a:moveTo>
                  <a:pt x="79" y="18"/>
                </a:moveTo>
                <a:lnTo>
                  <a:pt x="78" y="18"/>
                </a:lnTo>
                <a:lnTo>
                  <a:pt x="78" y="18"/>
                </a:lnTo>
                <a:lnTo>
                  <a:pt x="78" y="18"/>
                </a:lnTo>
                <a:lnTo>
                  <a:pt x="77" y="18"/>
                </a:lnTo>
                <a:lnTo>
                  <a:pt x="78" y="17"/>
                </a:lnTo>
                <a:lnTo>
                  <a:pt x="78" y="18"/>
                </a:lnTo>
                <a:lnTo>
                  <a:pt x="79" y="18"/>
                </a:lnTo>
                <a:lnTo>
                  <a:pt x="79" y="18"/>
                </a:lnTo>
                <a:close/>
                <a:moveTo>
                  <a:pt x="67" y="25"/>
                </a:moveTo>
                <a:lnTo>
                  <a:pt x="67" y="25"/>
                </a:lnTo>
                <a:lnTo>
                  <a:pt x="66" y="25"/>
                </a:lnTo>
                <a:lnTo>
                  <a:pt x="66" y="25"/>
                </a:lnTo>
                <a:lnTo>
                  <a:pt x="66" y="25"/>
                </a:lnTo>
                <a:lnTo>
                  <a:pt x="67" y="24"/>
                </a:lnTo>
                <a:lnTo>
                  <a:pt x="68" y="25"/>
                </a:lnTo>
                <a:lnTo>
                  <a:pt x="67" y="25"/>
                </a:lnTo>
                <a:close/>
                <a:moveTo>
                  <a:pt x="10" y="57"/>
                </a:moveTo>
                <a:lnTo>
                  <a:pt x="10" y="58"/>
                </a:lnTo>
                <a:lnTo>
                  <a:pt x="9" y="57"/>
                </a:lnTo>
                <a:lnTo>
                  <a:pt x="10" y="57"/>
                </a:lnTo>
                <a:lnTo>
                  <a:pt x="10" y="57"/>
                </a:lnTo>
                <a:close/>
                <a:moveTo>
                  <a:pt x="7" y="57"/>
                </a:moveTo>
                <a:lnTo>
                  <a:pt x="7" y="57"/>
                </a:lnTo>
                <a:lnTo>
                  <a:pt x="6" y="57"/>
                </a:lnTo>
                <a:lnTo>
                  <a:pt x="7" y="57"/>
                </a:lnTo>
                <a:lnTo>
                  <a:pt x="7" y="57"/>
                </a:lnTo>
                <a:lnTo>
                  <a:pt x="7" y="57"/>
                </a:lnTo>
                <a:lnTo>
                  <a:pt x="7" y="57"/>
                </a:lnTo>
                <a:close/>
                <a:moveTo>
                  <a:pt x="12" y="51"/>
                </a:moveTo>
                <a:lnTo>
                  <a:pt x="12" y="51"/>
                </a:lnTo>
                <a:lnTo>
                  <a:pt x="12" y="50"/>
                </a:lnTo>
                <a:lnTo>
                  <a:pt x="13" y="50"/>
                </a:lnTo>
                <a:lnTo>
                  <a:pt x="12" y="50"/>
                </a:lnTo>
                <a:lnTo>
                  <a:pt x="13" y="51"/>
                </a:lnTo>
                <a:lnTo>
                  <a:pt x="12" y="51"/>
                </a:lnTo>
                <a:close/>
                <a:moveTo>
                  <a:pt x="12" y="51"/>
                </a:moveTo>
                <a:lnTo>
                  <a:pt x="12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2" y="51"/>
                </a:lnTo>
                <a:close/>
                <a:moveTo>
                  <a:pt x="24" y="44"/>
                </a:moveTo>
                <a:lnTo>
                  <a:pt x="23" y="44"/>
                </a:lnTo>
                <a:lnTo>
                  <a:pt x="22" y="44"/>
                </a:lnTo>
                <a:lnTo>
                  <a:pt x="23" y="44"/>
                </a:lnTo>
                <a:lnTo>
                  <a:pt x="24" y="44"/>
                </a:lnTo>
                <a:close/>
                <a:moveTo>
                  <a:pt x="24" y="43"/>
                </a:moveTo>
                <a:lnTo>
                  <a:pt x="23" y="43"/>
                </a:lnTo>
                <a:lnTo>
                  <a:pt x="23" y="43"/>
                </a:lnTo>
                <a:lnTo>
                  <a:pt x="24" y="43"/>
                </a:lnTo>
                <a:lnTo>
                  <a:pt x="24" y="43"/>
                </a:lnTo>
                <a:lnTo>
                  <a:pt x="24" y="43"/>
                </a:lnTo>
                <a:lnTo>
                  <a:pt x="24" y="43"/>
                </a:lnTo>
                <a:close/>
                <a:moveTo>
                  <a:pt x="26" y="43"/>
                </a:moveTo>
                <a:lnTo>
                  <a:pt x="26" y="43"/>
                </a:lnTo>
                <a:lnTo>
                  <a:pt x="26" y="43"/>
                </a:lnTo>
                <a:lnTo>
                  <a:pt x="25" y="43"/>
                </a:lnTo>
                <a:lnTo>
                  <a:pt x="24" y="42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close/>
                <a:moveTo>
                  <a:pt x="27" y="42"/>
                </a:move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7" y="42"/>
                </a:lnTo>
                <a:close/>
                <a:moveTo>
                  <a:pt x="28" y="41"/>
                </a:moveTo>
                <a:lnTo>
                  <a:pt x="28" y="41"/>
                </a:lnTo>
                <a:lnTo>
                  <a:pt x="28" y="41"/>
                </a:lnTo>
                <a:lnTo>
                  <a:pt x="27" y="42"/>
                </a:lnTo>
                <a:lnTo>
                  <a:pt x="27" y="42"/>
                </a:lnTo>
                <a:lnTo>
                  <a:pt x="27" y="41"/>
                </a:lnTo>
                <a:lnTo>
                  <a:pt x="27" y="41"/>
                </a:lnTo>
                <a:lnTo>
                  <a:pt x="27" y="41"/>
                </a:lnTo>
                <a:lnTo>
                  <a:pt x="27" y="41"/>
                </a:lnTo>
                <a:lnTo>
                  <a:pt x="27" y="41"/>
                </a:lnTo>
                <a:lnTo>
                  <a:pt x="28" y="41"/>
                </a:lnTo>
                <a:close/>
                <a:moveTo>
                  <a:pt x="15" y="49"/>
                </a:move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9"/>
                </a:lnTo>
                <a:lnTo>
                  <a:pt x="15" y="49"/>
                </a:lnTo>
                <a:lnTo>
                  <a:pt x="15" y="49"/>
                </a:lnTo>
                <a:close/>
                <a:moveTo>
                  <a:pt x="35" y="40"/>
                </a:moveTo>
                <a:lnTo>
                  <a:pt x="35" y="40"/>
                </a:lnTo>
                <a:lnTo>
                  <a:pt x="34" y="40"/>
                </a:lnTo>
                <a:lnTo>
                  <a:pt x="34" y="41"/>
                </a:lnTo>
                <a:lnTo>
                  <a:pt x="34" y="41"/>
                </a:lnTo>
                <a:lnTo>
                  <a:pt x="34" y="41"/>
                </a:lnTo>
                <a:lnTo>
                  <a:pt x="33" y="40"/>
                </a:lnTo>
                <a:lnTo>
                  <a:pt x="32" y="40"/>
                </a:lnTo>
                <a:lnTo>
                  <a:pt x="33" y="40"/>
                </a:lnTo>
                <a:lnTo>
                  <a:pt x="32" y="40"/>
                </a:lnTo>
                <a:lnTo>
                  <a:pt x="32" y="39"/>
                </a:lnTo>
                <a:lnTo>
                  <a:pt x="33" y="39"/>
                </a:lnTo>
                <a:lnTo>
                  <a:pt x="33" y="39"/>
                </a:lnTo>
                <a:lnTo>
                  <a:pt x="34" y="40"/>
                </a:lnTo>
                <a:lnTo>
                  <a:pt x="34" y="39"/>
                </a:lnTo>
                <a:lnTo>
                  <a:pt x="35" y="39"/>
                </a:lnTo>
                <a:lnTo>
                  <a:pt x="35" y="40"/>
                </a:lnTo>
                <a:close/>
                <a:moveTo>
                  <a:pt x="49" y="35"/>
                </a:moveTo>
                <a:lnTo>
                  <a:pt x="49" y="36"/>
                </a:lnTo>
                <a:lnTo>
                  <a:pt x="49" y="36"/>
                </a:lnTo>
                <a:lnTo>
                  <a:pt x="47" y="36"/>
                </a:lnTo>
                <a:lnTo>
                  <a:pt x="46" y="36"/>
                </a:lnTo>
                <a:lnTo>
                  <a:pt x="46" y="35"/>
                </a:lnTo>
                <a:lnTo>
                  <a:pt x="46" y="35"/>
                </a:lnTo>
                <a:lnTo>
                  <a:pt x="46" y="35"/>
                </a:lnTo>
                <a:lnTo>
                  <a:pt x="48" y="35"/>
                </a:lnTo>
                <a:lnTo>
                  <a:pt x="48" y="35"/>
                </a:lnTo>
                <a:lnTo>
                  <a:pt x="48" y="35"/>
                </a:lnTo>
                <a:lnTo>
                  <a:pt x="49" y="35"/>
                </a:lnTo>
                <a:lnTo>
                  <a:pt x="49" y="35"/>
                </a:lnTo>
                <a:close/>
                <a:moveTo>
                  <a:pt x="55" y="34"/>
                </a:moveTo>
                <a:lnTo>
                  <a:pt x="54" y="34"/>
                </a:lnTo>
                <a:lnTo>
                  <a:pt x="53" y="33"/>
                </a:lnTo>
                <a:lnTo>
                  <a:pt x="54" y="32"/>
                </a:lnTo>
                <a:lnTo>
                  <a:pt x="54" y="33"/>
                </a:lnTo>
                <a:lnTo>
                  <a:pt x="55" y="34"/>
                </a:lnTo>
                <a:lnTo>
                  <a:pt x="55" y="34"/>
                </a:lnTo>
                <a:lnTo>
                  <a:pt x="55" y="34"/>
                </a:lnTo>
                <a:close/>
                <a:moveTo>
                  <a:pt x="61" y="30"/>
                </a:moveTo>
                <a:lnTo>
                  <a:pt x="61" y="31"/>
                </a:lnTo>
                <a:lnTo>
                  <a:pt x="60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8" y="30"/>
                </a:lnTo>
                <a:lnTo>
                  <a:pt x="58" y="30"/>
                </a:lnTo>
                <a:lnTo>
                  <a:pt x="58" y="30"/>
                </a:lnTo>
                <a:lnTo>
                  <a:pt x="59" y="30"/>
                </a:lnTo>
                <a:lnTo>
                  <a:pt x="60" y="30"/>
                </a:lnTo>
                <a:lnTo>
                  <a:pt x="60" y="30"/>
                </a:lnTo>
                <a:lnTo>
                  <a:pt x="61" y="30"/>
                </a:lnTo>
                <a:lnTo>
                  <a:pt x="61" y="30"/>
                </a:lnTo>
                <a:close/>
                <a:moveTo>
                  <a:pt x="45" y="35"/>
                </a:moveTo>
                <a:lnTo>
                  <a:pt x="45" y="35"/>
                </a:lnTo>
                <a:lnTo>
                  <a:pt x="46" y="35"/>
                </a:lnTo>
                <a:lnTo>
                  <a:pt x="45" y="36"/>
                </a:lnTo>
                <a:lnTo>
                  <a:pt x="46" y="36"/>
                </a:lnTo>
                <a:lnTo>
                  <a:pt x="46" y="36"/>
                </a:lnTo>
                <a:lnTo>
                  <a:pt x="46" y="37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3" y="38"/>
                </a:lnTo>
                <a:lnTo>
                  <a:pt x="43" y="38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2" y="36"/>
                </a:lnTo>
                <a:lnTo>
                  <a:pt x="42" y="36"/>
                </a:lnTo>
                <a:lnTo>
                  <a:pt x="42" y="36"/>
                </a:lnTo>
                <a:lnTo>
                  <a:pt x="42" y="36"/>
                </a:lnTo>
                <a:lnTo>
                  <a:pt x="42" y="36"/>
                </a:lnTo>
                <a:lnTo>
                  <a:pt x="42" y="36"/>
                </a:lnTo>
                <a:lnTo>
                  <a:pt x="43" y="35"/>
                </a:lnTo>
                <a:lnTo>
                  <a:pt x="43" y="35"/>
                </a:lnTo>
                <a:lnTo>
                  <a:pt x="43" y="36"/>
                </a:lnTo>
                <a:lnTo>
                  <a:pt x="44" y="36"/>
                </a:lnTo>
                <a:lnTo>
                  <a:pt x="44" y="36"/>
                </a:lnTo>
                <a:lnTo>
                  <a:pt x="44" y="36"/>
                </a:lnTo>
                <a:lnTo>
                  <a:pt x="44" y="36"/>
                </a:lnTo>
                <a:lnTo>
                  <a:pt x="44" y="36"/>
                </a:lnTo>
                <a:lnTo>
                  <a:pt x="45" y="35"/>
                </a:lnTo>
                <a:lnTo>
                  <a:pt x="44" y="35"/>
                </a:lnTo>
                <a:lnTo>
                  <a:pt x="45" y="35"/>
                </a:lnTo>
                <a:lnTo>
                  <a:pt x="45" y="35"/>
                </a:lnTo>
                <a:close/>
                <a:moveTo>
                  <a:pt x="53" y="34"/>
                </a:moveTo>
                <a:lnTo>
                  <a:pt x="50" y="34"/>
                </a:lnTo>
                <a:lnTo>
                  <a:pt x="50" y="34"/>
                </a:lnTo>
                <a:lnTo>
                  <a:pt x="52" y="32"/>
                </a:lnTo>
                <a:lnTo>
                  <a:pt x="52" y="32"/>
                </a:lnTo>
                <a:lnTo>
                  <a:pt x="53" y="33"/>
                </a:lnTo>
                <a:lnTo>
                  <a:pt x="53" y="33"/>
                </a:lnTo>
                <a:lnTo>
                  <a:pt x="53" y="34"/>
                </a:lnTo>
                <a:lnTo>
                  <a:pt x="53" y="34"/>
                </a:lnTo>
                <a:lnTo>
                  <a:pt x="53" y="34"/>
                </a:lnTo>
                <a:close/>
                <a:moveTo>
                  <a:pt x="59" y="33"/>
                </a:moveTo>
                <a:lnTo>
                  <a:pt x="58" y="34"/>
                </a:lnTo>
                <a:lnTo>
                  <a:pt x="56" y="34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6" y="32"/>
                </a:lnTo>
                <a:lnTo>
                  <a:pt x="56" y="33"/>
                </a:lnTo>
                <a:lnTo>
                  <a:pt x="57" y="32"/>
                </a:lnTo>
                <a:lnTo>
                  <a:pt x="57" y="32"/>
                </a:lnTo>
                <a:lnTo>
                  <a:pt x="57" y="31"/>
                </a:lnTo>
                <a:lnTo>
                  <a:pt x="58" y="32"/>
                </a:lnTo>
                <a:lnTo>
                  <a:pt x="58" y="32"/>
                </a:lnTo>
                <a:lnTo>
                  <a:pt x="59" y="33"/>
                </a:lnTo>
                <a:lnTo>
                  <a:pt x="59" y="33"/>
                </a:lnTo>
                <a:lnTo>
                  <a:pt x="59" y="33"/>
                </a:lnTo>
                <a:close/>
                <a:moveTo>
                  <a:pt x="53" y="30"/>
                </a:moveTo>
                <a:lnTo>
                  <a:pt x="53" y="30"/>
                </a:lnTo>
                <a:lnTo>
                  <a:pt x="53" y="30"/>
                </a:lnTo>
                <a:lnTo>
                  <a:pt x="53" y="30"/>
                </a:lnTo>
                <a:lnTo>
                  <a:pt x="52" y="31"/>
                </a:lnTo>
                <a:lnTo>
                  <a:pt x="52" y="31"/>
                </a:lnTo>
                <a:lnTo>
                  <a:pt x="51" y="31"/>
                </a:lnTo>
                <a:lnTo>
                  <a:pt x="50" y="31"/>
                </a:lnTo>
                <a:lnTo>
                  <a:pt x="50" y="31"/>
                </a:lnTo>
                <a:lnTo>
                  <a:pt x="49" y="31"/>
                </a:lnTo>
                <a:lnTo>
                  <a:pt x="50" y="30"/>
                </a:lnTo>
                <a:lnTo>
                  <a:pt x="50" y="31"/>
                </a:lnTo>
                <a:lnTo>
                  <a:pt x="50" y="30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29"/>
                </a:lnTo>
                <a:lnTo>
                  <a:pt x="47" y="29"/>
                </a:lnTo>
                <a:lnTo>
                  <a:pt x="48" y="29"/>
                </a:lnTo>
                <a:lnTo>
                  <a:pt x="49" y="29"/>
                </a:lnTo>
                <a:lnTo>
                  <a:pt x="49" y="29"/>
                </a:lnTo>
                <a:lnTo>
                  <a:pt x="50" y="28"/>
                </a:lnTo>
                <a:lnTo>
                  <a:pt x="52" y="28"/>
                </a:lnTo>
                <a:lnTo>
                  <a:pt x="52" y="29"/>
                </a:lnTo>
                <a:lnTo>
                  <a:pt x="53" y="29"/>
                </a:lnTo>
                <a:lnTo>
                  <a:pt x="53" y="29"/>
                </a:lnTo>
                <a:lnTo>
                  <a:pt x="53" y="30"/>
                </a:lnTo>
                <a:close/>
                <a:moveTo>
                  <a:pt x="63" y="23"/>
                </a:moveTo>
                <a:lnTo>
                  <a:pt x="63" y="24"/>
                </a:lnTo>
                <a:lnTo>
                  <a:pt x="62" y="24"/>
                </a:lnTo>
                <a:lnTo>
                  <a:pt x="58" y="24"/>
                </a:lnTo>
                <a:lnTo>
                  <a:pt x="57" y="24"/>
                </a:lnTo>
                <a:lnTo>
                  <a:pt x="58" y="24"/>
                </a:lnTo>
                <a:lnTo>
                  <a:pt x="57" y="24"/>
                </a:lnTo>
                <a:lnTo>
                  <a:pt x="57" y="24"/>
                </a:lnTo>
                <a:lnTo>
                  <a:pt x="55" y="24"/>
                </a:lnTo>
                <a:lnTo>
                  <a:pt x="55" y="24"/>
                </a:lnTo>
                <a:lnTo>
                  <a:pt x="55" y="24"/>
                </a:lnTo>
                <a:lnTo>
                  <a:pt x="57" y="24"/>
                </a:lnTo>
                <a:lnTo>
                  <a:pt x="57" y="24"/>
                </a:lnTo>
                <a:lnTo>
                  <a:pt x="57" y="24"/>
                </a:lnTo>
                <a:lnTo>
                  <a:pt x="58" y="23"/>
                </a:lnTo>
                <a:lnTo>
                  <a:pt x="62" y="22"/>
                </a:lnTo>
                <a:lnTo>
                  <a:pt x="61" y="22"/>
                </a:lnTo>
                <a:lnTo>
                  <a:pt x="61" y="23"/>
                </a:lnTo>
                <a:lnTo>
                  <a:pt x="61" y="22"/>
                </a:lnTo>
                <a:lnTo>
                  <a:pt x="61" y="22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2" y="22"/>
                </a:lnTo>
                <a:lnTo>
                  <a:pt x="63" y="22"/>
                </a:lnTo>
                <a:lnTo>
                  <a:pt x="63" y="23"/>
                </a:lnTo>
                <a:lnTo>
                  <a:pt x="63" y="23"/>
                </a:lnTo>
                <a:lnTo>
                  <a:pt x="63" y="23"/>
                </a:lnTo>
                <a:close/>
                <a:moveTo>
                  <a:pt x="17" y="49"/>
                </a:moveTo>
                <a:lnTo>
                  <a:pt x="17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49"/>
                </a:lnTo>
                <a:close/>
                <a:moveTo>
                  <a:pt x="46" y="34"/>
                </a:moveTo>
                <a:lnTo>
                  <a:pt x="47" y="34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close/>
                <a:moveTo>
                  <a:pt x="49" y="34"/>
                </a:moveTo>
                <a:lnTo>
                  <a:pt x="49" y="35"/>
                </a:lnTo>
                <a:lnTo>
                  <a:pt x="48" y="35"/>
                </a:lnTo>
                <a:lnTo>
                  <a:pt x="48" y="35"/>
                </a:lnTo>
                <a:lnTo>
                  <a:pt x="47" y="35"/>
                </a:lnTo>
                <a:lnTo>
                  <a:pt x="48" y="34"/>
                </a:lnTo>
                <a:lnTo>
                  <a:pt x="49" y="34"/>
                </a:lnTo>
                <a:lnTo>
                  <a:pt x="49" y="34"/>
                </a:lnTo>
                <a:close/>
                <a:moveTo>
                  <a:pt x="4" y="77"/>
                </a:moveTo>
                <a:lnTo>
                  <a:pt x="5" y="78"/>
                </a:lnTo>
                <a:lnTo>
                  <a:pt x="4" y="78"/>
                </a:lnTo>
                <a:lnTo>
                  <a:pt x="3" y="78"/>
                </a:lnTo>
                <a:lnTo>
                  <a:pt x="3" y="77"/>
                </a:lnTo>
                <a:lnTo>
                  <a:pt x="4" y="78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close/>
                <a:moveTo>
                  <a:pt x="8" y="65"/>
                </a:moveTo>
                <a:lnTo>
                  <a:pt x="7" y="65"/>
                </a:lnTo>
                <a:lnTo>
                  <a:pt x="7" y="65"/>
                </a:lnTo>
                <a:lnTo>
                  <a:pt x="7" y="65"/>
                </a:lnTo>
                <a:lnTo>
                  <a:pt x="7" y="65"/>
                </a:lnTo>
                <a:lnTo>
                  <a:pt x="6" y="65"/>
                </a:lnTo>
                <a:lnTo>
                  <a:pt x="7" y="64"/>
                </a:lnTo>
                <a:lnTo>
                  <a:pt x="7" y="65"/>
                </a:lnTo>
                <a:lnTo>
                  <a:pt x="7" y="64"/>
                </a:lnTo>
                <a:lnTo>
                  <a:pt x="8" y="65"/>
                </a:lnTo>
                <a:close/>
                <a:moveTo>
                  <a:pt x="7" y="63"/>
                </a:moveTo>
                <a:lnTo>
                  <a:pt x="7" y="63"/>
                </a:lnTo>
                <a:lnTo>
                  <a:pt x="7" y="63"/>
                </a:lnTo>
                <a:lnTo>
                  <a:pt x="7" y="63"/>
                </a:lnTo>
                <a:lnTo>
                  <a:pt x="7" y="63"/>
                </a:lnTo>
                <a:lnTo>
                  <a:pt x="8" y="63"/>
                </a:lnTo>
                <a:lnTo>
                  <a:pt x="8" y="64"/>
                </a:lnTo>
                <a:lnTo>
                  <a:pt x="7" y="63"/>
                </a:lnTo>
                <a:close/>
                <a:moveTo>
                  <a:pt x="7" y="63"/>
                </a:moveTo>
                <a:lnTo>
                  <a:pt x="6" y="63"/>
                </a:lnTo>
                <a:lnTo>
                  <a:pt x="5" y="63"/>
                </a:lnTo>
                <a:lnTo>
                  <a:pt x="6" y="62"/>
                </a:lnTo>
                <a:lnTo>
                  <a:pt x="7" y="62"/>
                </a:lnTo>
                <a:lnTo>
                  <a:pt x="7" y="63"/>
                </a:lnTo>
                <a:close/>
                <a:moveTo>
                  <a:pt x="27" y="46"/>
                </a:moveTo>
                <a:lnTo>
                  <a:pt x="25" y="46"/>
                </a:lnTo>
                <a:lnTo>
                  <a:pt x="23" y="46"/>
                </a:lnTo>
                <a:lnTo>
                  <a:pt x="27" y="46"/>
                </a:lnTo>
                <a:lnTo>
                  <a:pt x="27" y="46"/>
                </a:lnTo>
                <a:close/>
                <a:moveTo>
                  <a:pt x="30" y="43"/>
                </a:moveTo>
                <a:lnTo>
                  <a:pt x="30" y="43"/>
                </a:lnTo>
                <a:lnTo>
                  <a:pt x="30" y="43"/>
                </a:lnTo>
                <a:lnTo>
                  <a:pt x="29" y="43"/>
                </a:lnTo>
                <a:lnTo>
                  <a:pt x="28" y="43"/>
                </a:lnTo>
                <a:lnTo>
                  <a:pt x="29" y="43"/>
                </a:lnTo>
                <a:lnTo>
                  <a:pt x="30" y="42"/>
                </a:lnTo>
                <a:lnTo>
                  <a:pt x="30" y="43"/>
                </a:lnTo>
                <a:lnTo>
                  <a:pt x="30" y="43"/>
                </a:lnTo>
                <a:close/>
                <a:moveTo>
                  <a:pt x="41" y="43"/>
                </a:moveTo>
                <a:lnTo>
                  <a:pt x="40" y="43"/>
                </a:lnTo>
                <a:lnTo>
                  <a:pt x="39" y="43"/>
                </a:lnTo>
                <a:lnTo>
                  <a:pt x="39" y="43"/>
                </a:lnTo>
                <a:lnTo>
                  <a:pt x="40" y="43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close/>
                <a:moveTo>
                  <a:pt x="15" y="108"/>
                </a:moveTo>
                <a:lnTo>
                  <a:pt x="16" y="108"/>
                </a:lnTo>
                <a:lnTo>
                  <a:pt x="16" y="108"/>
                </a:lnTo>
                <a:lnTo>
                  <a:pt x="17" y="108"/>
                </a:lnTo>
                <a:lnTo>
                  <a:pt x="17" y="108"/>
                </a:lnTo>
                <a:lnTo>
                  <a:pt x="17" y="109"/>
                </a:lnTo>
                <a:lnTo>
                  <a:pt x="17" y="109"/>
                </a:lnTo>
                <a:lnTo>
                  <a:pt x="16" y="109"/>
                </a:lnTo>
                <a:lnTo>
                  <a:pt x="16" y="109"/>
                </a:lnTo>
                <a:lnTo>
                  <a:pt x="14" y="108"/>
                </a:lnTo>
                <a:lnTo>
                  <a:pt x="14" y="108"/>
                </a:lnTo>
                <a:lnTo>
                  <a:pt x="15" y="108"/>
                </a:lnTo>
                <a:close/>
                <a:moveTo>
                  <a:pt x="18" y="107"/>
                </a:moveTo>
                <a:lnTo>
                  <a:pt x="19" y="107"/>
                </a:lnTo>
                <a:lnTo>
                  <a:pt x="18" y="108"/>
                </a:lnTo>
                <a:lnTo>
                  <a:pt x="17" y="108"/>
                </a:lnTo>
                <a:lnTo>
                  <a:pt x="17" y="107"/>
                </a:lnTo>
                <a:lnTo>
                  <a:pt x="17" y="107"/>
                </a:lnTo>
                <a:lnTo>
                  <a:pt x="17" y="107"/>
                </a:lnTo>
                <a:lnTo>
                  <a:pt x="18" y="107"/>
                </a:lnTo>
                <a:lnTo>
                  <a:pt x="18" y="107"/>
                </a:lnTo>
                <a:close/>
                <a:moveTo>
                  <a:pt x="21" y="105"/>
                </a:moveTo>
                <a:lnTo>
                  <a:pt x="22" y="105"/>
                </a:lnTo>
                <a:lnTo>
                  <a:pt x="22" y="106"/>
                </a:lnTo>
                <a:lnTo>
                  <a:pt x="21" y="106"/>
                </a:lnTo>
                <a:lnTo>
                  <a:pt x="20" y="106"/>
                </a:lnTo>
                <a:lnTo>
                  <a:pt x="19" y="106"/>
                </a:lnTo>
                <a:lnTo>
                  <a:pt x="19" y="106"/>
                </a:lnTo>
                <a:lnTo>
                  <a:pt x="19" y="106"/>
                </a:lnTo>
                <a:lnTo>
                  <a:pt x="20" y="105"/>
                </a:lnTo>
                <a:lnTo>
                  <a:pt x="20" y="105"/>
                </a:lnTo>
                <a:lnTo>
                  <a:pt x="21" y="105"/>
                </a:lnTo>
                <a:close/>
                <a:moveTo>
                  <a:pt x="16" y="96"/>
                </a:moveTo>
                <a:lnTo>
                  <a:pt x="17" y="96"/>
                </a:lnTo>
                <a:lnTo>
                  <a:pt x="17" y="96"/>
                </a:lnTo>
                <a:lnTo>
                  <a:pt x="18" y="96"/>
                </a:lnTo>
                <a:lnTo>
                  <a:pt x="17" y="96"/>
                </a:lnTo>
                <a:lnTo>
                  <a:pt x="17" y="97"/>
                </a:lnTo>
                <a:lnTo>
                  <a:pt x="17" y="97"/>
                </a:lnTo>
                <a:lnTo>
                  <a:pt x="17" y="97"/>
                </a:lnTo>
                <a:lnTo>
                  <a:pt x="17" y="96"/>
                </a:lnTo>
                <a:lnTo>
                  <a:pt x="17" y="96"/>
                </a:lnTo>
                <a:lnTo>
                  <a:pt x="16" y="96"/>
                </a:lnTo>
                <a:lnTo>
                  <a:pt x="16" y="96"/>
                </a:lnTo>
                <a:lnTo>
                  <a:pt x="15" y="96"/>
                </a:lnTo>
                <a:lnTo>
                  <a:pt x="15" y="96"/>
                </a:lnTo>
                <a:lnTo>
                  <a:pt x="15" y="95"/>
                </a:lnTo>
                <a:lnTo>
                  <a:pt x="15" y="95"/>
                </a:lnTo>
                <a:lnTo>
                  <a:pt x="15" y="96"/>
                </a:lnTo>
                <a:lnTo>
                  <a:pt x="16" y="96"/>
                </a:lnTo>
                <a:lnTo>
                  <a:pt x="16" y="96"/>
                </a:lnTo>
                <a:close/>
                <a:moveTo>
                  <a:pt x="21" y="89"/>
                </a:moveTo>
                <a:lnTo>
                  <a:pt x="21" y="89"/>
                </a:lnTo>
                <a:lnTo>
                  <a:pt x="21" y="90"/>
                </a:lnTo>
                <a:lnTo>
                  <a:pt x="20" y="91"/>
                </a:lnTo>
                <a:lnTo>
                  <a:pt x="20" y="90"/>
                </a:lnTo>
                <a:lnTo>
                  <a:pt x="20" y="89"/>
                </a:lnTo>
                <a:lnTo>
                  <a:pt x="20" y="89"/>
                </a:lnTo>
                <a:lnTo>
                  <a:pt x="21" y="89"/>
                </a:lnTo>
                <a:close/>
                <a:moveTo>
                  <a:pt x="11" y="90"/>
                </a:moveTo>
                <a:lnTo>
                  <a:pt x="12" y="91"/>
                </a:lnTo>
                <a:lnTo>
                  <a:pt x="12" y="91"/>
                </a:lnTo>
                <a:lnTo>
                  <a:pt x="12" y="92"/>
                </a:lnTo>
                <a:lnTo>
                  <a:pt x="11" y="92"/>
                </a:lnTo>
                <a:lnTo>
                  <a:pt x="11" y="92"/>
                </a:lnTo>
                <a:lnTo>
                  <a:pt x="11" y="92"/>
                </a:lnTo>
                <a:lnTo>
                  <a:pt x="11" y="91"/>
                </a:lnTo>
                <a:lnTo>
                  <a:pt x="11" y="91"/>
                </a:lnTo>
                <a:lnTo>
                  <a:pt x="11" y="90"/>
                </a:lnTo>
                <a:lnTo>
                  <a:pt x="11" y="90"/>
                </a:lnTo>
                <a:close/>
                <a:moveTo>
                  <a:pt x="8" y="92"/>
                </a:moveTo>
                <a:lnTo>
                  <a:pt x="9" y="92"/>
                </a:lnTo>
                <a:lnTo>
                  <a:pt x="8" y="92"/>
                </a:lnTo>
                <a:lnTo>
                  <a:pt x="7" y="92"/>
                </a:lnTo>
                <a:lnTo>
                  <a:pt x="7" y="92"/>
                </a:lnTo>
                <a:lnTo>
                  <a:pt x="7" y="92"/>
                </a:lnTo>
                <a:lnTo>
                  <a:pt x="8" y="92"/>
                </a:lnTo>
                <a:lnTo>
                  <a:pt x="8" y="92"/>
                </a:lnTo>
                <a:lnTo>
                  <a:pt x="8" y="92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9" y="90"/>
                </a:lnTo>
                <a:lnTo>
                  <a:pt x="10" y="91"/>
                </a:lnTo>
                <a:lnTo>
                  <a:pt x="10" y="91"/>
                </a:lnTo>
                <a:lnTo>
                  <a:pt x="10" y="92"/>
                </a:lnTo>
                <a:lnTo>
                  <a:pt x="10" y="92"/>
                </a:lnTo>
                <a:lnTo>
                  <a:pt x="9" y="92"/>
                </a:lnTo>
                <a:lnTo>
                  <a:pt x="9" y="91"/>
                </a:lnTo>
                <a:lnTo>
                  <a:pt x="8" y="91"/>
                </a:lnTo>
                <a:lnTo>
                  <a:pt x="9" y="91"/>
                </a:lnTo>
                <a:lnTo>
                  <a:pt x="8" y="91"/>
                </a:lnTo>
                <a:lnTo>
                  <a:pt x="8" y="91"/>
                </a:lnTo>
                <a:lnTo>
                  <a:pt x="9" y="91"/>
                </a:lnTo>
                <a:lnTo>
                  <a:pt x="9" y="91"/>
                </a:lnTo>
                <a:lnTo>
                  <a:pt x="9" y="91"/>
                </a:lnTo>
                <a:lnTo>
                  <a:pt x="9" y="91"/>
                </a:lnTo>
                <a:lnTo>
                  <a:pt x="9" y="91"/>
                </a:lnTo>
                <a:lnTo>
                  <a:pt x="9" y="90"/>
                </a:lnTo>
                <a:lnTo>
                  <a:pt x="9" y="90"/>
                </a:lnTo>
                <a:close/>
                <a:moveTo>
                  <a:pt x="5" y="81"/>
                </a:moveTo>
                <a:lnTo>
                  <a:pt x="6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9" y="82"/>
                </a:lnTo>
                <a:lnTo>
                  <a:pt x="9" y="82"/>
                </a:lnTo>
                <a:lnTo>
                  <a:pt x="9" y="83"/>
                </a:lnTo>
                <a:lnTo>
                  <a:pt x="9" y="83"/>
                </a:lnTo>
                <a:lnTo>
                  <a:pt x="7" y="82"/>
                </a:lnTo>
                <a:lnTo>
                  <a:pt x="7" y="82"/>
                </a:lnTo>
                <a:lnTo>
                  <a:pt x="6" y="81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close/>
                <a:moveTo>
                  <a:pt x="4" y="79"/>
                </a:moveTo>
                <a:lnTo>
                  <a:pt x="6" y="79"/>
                </a:lnTo>
                <a:lnTo>
                  <a:pt x="6" y="80"/>
                </a:lnTo>
                <a:lnTo>
                  <a:pt x="8" y="81"/>
                </a:lnTo>
                <a:lnTo>
                  <a:pt x="8" y="81"/>
                </a:lnTo>
                <a:lnTo>
                  <a:pt x="8" y="81"/>
                </a:lnTo>
                <a:lnTo>
                  <a:pt x="8" y="81"/>
                </a:lnTo>
                <a:lnTo>
                  <a:pt x="7" y="81"/>
                </a:lnTo>
                <a:lnTo>
                  <a:pt x="6" y="80"/>
                </a:lnTo>
                <a:lnTo>
                  <a:pt x="5" y="80"/>
                </a:lnTo>
                <a:lnTo>
                  <a:pt x="4" y="79"/>
                </a:lnTo>
                <a:lnTo>
                  <a:pt x="4" y="79"/>
                </a:lnTo>
                <a:lnTo>
                  <a:pt x="4" y="79"/>
                </a:lnTo>
                <a:lnTo>
                  <a:pt x="4" y="78"/>
                </a:lnTo>
                <a:lnTo>
                  <a:pt x="4" y="79"/>
                </a:lnTo>
                <a:close/>
                <a:moveTo>
                  <a:pt x="6" y="75"/>
                </a:moveTo>
                <a:lnTo>
                  <a:pt x="6" y="76"/>
                </a:lnTo>
                <a:lnTo>
                  <a:pt x="5" y="76"/>
                </a:lnTo>
                <a:lnTo>
                  <a:pt x="5" y="76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close/>
                <a:moveTo>
                  <a:pt x="6" y="67"/>
                </a:moveTo>
                <a:lnTo>
                  <a:pt x="6" y="67"/>
                </a:lnTo>
                <a:lnTo>
                  <a:pt x="6" y="67"/>
                </a:lnTo>
                <a:lnTo>
                  <a:pt x="6" y="68"/>
                </a:lnTo>
                <a:lnTo>
                  <a:pt x="5" y="68"/>
                </a:lnTo>
                <a:lnTo>
                  <a:pt x="5" y="68"/>
                </a:lnTo>
                <a:lnTo>
                  <a:pt x="4" y="68"/>
                </a:lnTo>
                <a:lnTo>
                  <a:pt x="4" y="68"/>
                </a:lnTo>
                <a:lnTo>
                  <a:pt x="4" y="67"/>
                </a:lnTo>
                <a:lnTo>
                  <a:pt x="4" y="67"/>
                </a:lnTo>
                <a:lnTo>
                  <a:pt x="5" y="67"/>
                </a:lnTo>
                <a:lnTo>
                  <a:pt x="5" y="67"/>
                </a:lnTo>
                <a:lnTo>
                  <a:pt x="6" y="67"/>
                </a:lnTo>
                <a:close/>
                <a:moveTo>
                  <a:pt x="8" y="55"/>
                </a:moveTo>
                <a:lnTo>
                  <a:pt x="7" y="56"/>
                </a:lnTo>
                <a:lnTo>
                  <a:pt x="7" y="56"/>
                </a:lnTo>
                <a:lnTo>
                  <a:pt x="7" y="57"/>
                </a:lnTo>
                <a:lnTo>
                  <a:pt x="7" y="57"/>
                </a:lnTo>
                <a:lnTo>
                  <a:pt x="7" y="56"/>
                </a:lnTo>
                <a:lnTo>
                  <a:pt x="6" y="56"/>
                </a:lnTo>
                <a:lnTo>
                  <a:pt x="6" y="56"/>
                </a:lnTo>
                <a:lnTo>
                  <a:pt x="7" y="56"/>
                </a:lnTo>
                <a:lnTo>
                  <a:pt x="7" y="56"/>
                </a:lnTo>
                <a:lnTo>
                  <a:pt x="7" y="55"/>
                </a:lnTo>
                <a:lnTo>
                  <a:pt x="6" y="55"/>
                </a:lnTo>
                <a:lnTo>
                  <a:pt x="5" y="55"/>
                </a:lnTo>
                <a:lnTo>
                  <a:pt x="5" y="54"/>
                </a:lnTo>
                <a:lnTo>
                  <a:pt x="7" y="55"/>
                </a:lnTo>
                <a:lnTo>
                  <a:pt x="7" y="55"/>
                </a:lnTo>
                <a:lnTo>
                  <a:pt x="8" y="55"/>
                </a:lnTo>
                <a:lnTo>
                  <a:pt x="8" y="55"/>
                </a:lnTo>
                <a:lnTo>
                  <a:pt x="8" y="55"/>
                </a:lnTo>
                <a:lnTo>
                  <a:pt x="8" y="55"/>
                </a:lnTo>
                <a:close/>
                <a:moveTo>
                  <a:pt x="34" y="42"/>
                </a:moveTo>
                <a:lnTo>
                  <a:pt x="31" y="43"/>
                </a:lnTo>
                <a:lnTo>
                  <a:pt x="30" y="43"/>
                </a:lnTo>
                <a:lnTo>
                  <a:pt x="30" y="42"/>
                </a:lnTo>
                <a:lnTo>
                  <a:pt x="31" y="42"/>
                </a:lnTo>
                <a:lnTo>
                  <a:pt x="31" y="42"/>
                </a:lnTo>
                <a:lnTo>
                  <a:pt x="31" y="42"/>
                </a:lnTo>
                <a:lnTo>
                  <a:pt x="31" y="42"/>
                </a:lnTo>
                <a:lnTo>
                  <a:pt x="32" y="42"/>
                </a:lnTo>
                <a:lnTo>
                  <a:pt x="32" y="42"/>
                </a:lnTo>
                <a:lnTo>
                  <a:pt x="32" y="42"/>
                </a:lnTo>
                <a:lnTo>
                  <a:pt x="34" y="41"/>
                </a:lnTo>
                <a:lnTo>
                  <a:pt x="34" y="42"/>
                </a:lnTo>
                <a:lnTo>
                  <a:pt x="34" y="42"/>
                </a:lnTo>
                <a:close/>
                <a:moveTo>
                  <a:pt x="8" y="94"/>
                </a:moveTo>
                <a:lnTo>
                  <a:pt x="9" y="95"/>
                </a:lnTo>
                <a:lnTo>
                  <a:pt x="9" y="95"/>
                </a:lnTo>
                <a:lnTo>
                  <a:pt x="9" y="96"/>
                </a:lnTo>
                <a:lnTo>
                  <a:pt x="10" y="96"/>
                </a:lnTo>
                <a:lnTo>
                  <a:pt x="10" y="96"/>
                </a:lnTo>
                <a:lnTo>
                  <a:pt x="11" y="96"/>
                </a:lnTo>
                <a:lnTo>
                  <a:pt x="11" y="97"/>
                </a:lnTo>
                <a:lnTo>
                  <a:pt x="11" y="97"/>
                </a:lnTo>
                <a:lnTo>
                  <a:pt x="11" y="98"/>
                </a:lnTo>
                <a:lnTo>
                  <a:pt x="10" y="98"/>
                </a:lnTo>
                <a:lnTo>
                  <a:pt x="10" y="98"/>
                </a:lnTo>
                <a:lnTo>
                  <a:pt x="10" y="98"/>
                </a:lnTo>
                <a:lnTo>
                  <a:pt x="11" y="97"/>
                </a:lnTo>
                <a:lnTo>
                  <a:pt x="10" y="97"/>
                </a:lnTo>
                <a:lnTo>
                  <a:pt x="10" y="97"/>
                </a:lnTo>
                <a:lnTo>
                  <a:pt x="10" y="97"/>
                </a:lnTo>
                <a:lnTo>
                  <a:pt x="10" y="97"/>
                </a:lnTo>
                <a:lnTo>
                  <a:pt x="9" y="96"/>
                </a:lnTo>
                <a:lnTo>
                  <a:pt x="9" y="97"/>
                </a:lnTo>
                <a:lnTo>
                  <a:pt x="9" y="97"/>
                </a:lnTo>
                <a:lnTo>
                  <a:pt x="9" y="97"/>
                </a:lnTo>
                <a:lnTo>
                  <a:pt x="8" y="98"/>
                </a:lnTo>
                <a:lnTo>
                  <a:pt x="8" y="98"/>
                </a:lnTo>
                <a:lnTo>
                  <a:pt x="8" y="98"/>
                </a:lnTo>
                <a:lnTo>
                  <a:pt x="9" y="98"/>
                </a:lnTo>
                <a:lnTo>
                  <a:pt x="9" y="98"/>
                </a:lnTo>
                <a:lnTo>
                  <a:pt x="9" y="98"/>
                </a:lnTo>
                <a:lnTo>
                  <a:pt x="9" y="99"/>
                </a:lnTo>
                <a:lnTo>
                  <a:pt x="9" y="99"/>
                </a:lnTo>
                <a:lnTo>
                  <a:pt x="8" y="100"/>
                </a:lnTo>
                <a:lnTo>
                  <a:pt x="8" y="99"/>
                </a:lnTo>
                <a:lnTo>
                  <a:pt x="8" y="99"/>
                </a:lnTo>
                <a:lnTo>
                  <a:pt x="8" y="99"/>
                </a:lnTo>
                <a:lnTo>
                  <a:pt x="8" y="99"/>
                </a:lnTo>
                <a:lnTo>
                  <a:pt x="8" y="98"/>
                </a:lnTo>
                <a:lnTo>
                  <a:pt x="8" y="98"/>
                </a:lnTo>
                <a:lnTo>
                  <a:pt x="8" y="98"/>
                </a:lnTo>
                <a:lnTo>
                  <a:pt x="8" y="97"/>
                </a:lnTo>
                <a:lnTo>
                  <a:pt x="9" y="96"/>
                </a:lnTo>
                <a:lnTo>
                  <a:pt x="8" y="96"/>
                </a:lnTo>
                <a:lnTo>
                  <a:pt x="8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6"/>
                </a:lnTo>
                <a:lnTo>
                  <a:pt x="7" y="95"/>
                </a:lnTo>
                <a:lnTo>
                  <a:pt x="8" y="95"/>
                </a:lnTo>
                <a:lnTo>
                  <a:pt x="8" y="95"/>
                </a:lnTo>
                <a:lnTo>
                  <a:pt x="8" y="95"/>
                </a:lnTo>
                <a:lnTo>
                  <a:pt x="8" y="95"/>
                </a:lnTo>
                <a:lnTo>
                  <a:pt x="8" y="94"/>
                </a:lnTo>
                <a:lnTo>
                  <a:pt x="8" y="94"/>
                </a:lnTo>
                <a:close/>
                <a:moveTo>
                  <a:pt x="16" y="91"/>
                </a:moveTo>
                <a:lnTo>
                  <a:pt x="16" y="92"/>
                </a:lnTo>
                <a:lnTo>
                  <a:pt x="16" y="92"/>
                </a:lnTo>
                <a:lnTo>
                  <a:pt x="15" y="92"/>
                </a:lnTo>
                <a:lnTo>
                  <a:pt x="15" y="93"/>
                </a:lnTo>
                <a:lnTo>
                  <a:pt x="15" y="94"/>
                </a:lnTo>
                <a:lnTo>
                  <a:pt x="15" y="94"/>
                </a:lnTo>
                <a:lnTo>
                  <a:pt x="15" y="94"/>
                </a:lnTo>
                <a:lnTo>
                  <a:pt x="15" y="93"/>
                </a:lnTo>
                <a:lnTo>
                  <a:pt x="14" y="94"/>
                </a:lnTo>
                <a:lnTo>
                  <a:pt x="13" y="94"/>
                </a:lnTo>
                <a:lnTo>
                  <a:pt x="13" y="94"/>
                </a:lnTo>
                <a:lnTo>
                  <a:pt x="13" y="93"/>
                </a:lnTo>
                <a:lnTo>
                  <a:pt x="13" y="93"/>
                </a:lnTo>
                <a:lnTo>
                  <a:pt x="13" y="93"/>
                </a:lnTo>
                <a:lnTo>
                  <a:pt x="13" y="93"/>
                </a:lnTo>
                <a:lnTo>
                  <a:pt x="12" y="93"/>
                </a:lnTo>
                <a:lnTo>
                  <a:pt x="11" y="92"/>
                </a:lnTo>
                <a:lnTo>
                  <a:pt x="12" y="92"/>
                </a:lnTo>
                <a:lnTo>
                  <a:pt x="13" y="92"/>
                </a:lnTo>
                <a:lnTo>
                  <a:pt x="13" y="91"/>
                </a:lnTo>
                <a:lnTo>
                  <a:pt x="13" y="91"/>
                </a:lnTo>
                <a:lnTo>
                  <a:pt x="13" y="91"/>
                </a:lnTo>
                <a:lnTo>
                  <a:pt x="13" y="91"/>
                </a:lnTo>
                <a:lnTo>
                  <a:pt x="14" y="91"/>
                </a:lnTo>
                <a:lnTo>
                  <a:pt x="14" y="91"/>
                </a:lnTo>
                <a:lnTo>
                  <a:pt x="15" y="91"/>
                </a:lnTo>
                <a:lnTo>
                  <a:pt x="15" y="91"/>
                </a:lnTo>
                <a:lnTo>
                  <a:pt x="16" y="91"/>
                </a:lnTo>
                <a:lnTo>
                  <a:pt x="16" y="91"/>
                </a:lnTo>
                <a:close/>
                <a:moveTo>
                  <a:pt x="6" y="82"/>
                </a:moveTo>
                <a:lnTo>
                  <a:pt x="6" y="82"/>
                </a:lnTo>
                <a:lnTo>
                  <a:pt x="7" y="82"/>
                </a:lnTo>
                <a:lnTo>
                  <a:pt x="9" y="83"/>
                </a:lnTo>
                <a:lnTo>
                  <a:pt x="9" y="83"/>
                </a:lnTo>
                <a:lnTo>
                  <a:pt x="9" y="84"/>
                </a:lnTo>
                <a:lnTo>
                  <a:pt x="9" y="84"/>
                </a:lnTo>
                <a:lnTo>
                  <a:pt x="8" y="85"/>
                </a:lnTo>
                <a:lnTo>
                  <a:pt x="8" y="84"/>
                </a:lnTo>
                <a:lnTo>
                  <a:pt x="8" y="84"/>
                </a:lnTo>
                <a:lnTo>
                  <a:pt x="7" y="84"/>
                </a:lnTo>
                <a:lnTo>
                  <a:pt x="7" y="83"/>
                </a:lnTo>
                <a:lnTo>
                  <a:pt x="7" y="83"/>
                </a:lnTo>
                <a:lnTo>
                  <a:pt x="7" y="83"/>
                </a:lnTo>
                <a:lnTo>
                  <a:pt x="7" y="83"/>
                </a:lnTo>
                <a:lnTo>
                  <a:pt x="7" y="83"/>
                </a:lnTo>
                <a:lnTo>
                  <a:pt x="6" y="83"/>
                </a:lnTo>
                <a:lnTo>
                  <a:pt x="6" y="83"/>
                </a:lnTo>
                <a:lnTo>
                  <a:pt x="5" y="82"/>
                </a:lnTo>
                <a:lnTo>
                  <a:pt x="6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8" y="88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6" y="87"/>
                </a:lnTo>
                <a:lnTo>
                  <a:pt x="6" y="88"/>
                </a:lnTo>
                <a:lnTo>
                  <a:pt x="6" y="88"/>
                </a:lnTo>
                <a:lnTo>
                  <a:pt x="5" y="87"/>
                </a:lnTo>
                <a:lnTo>
                  <a:pt x="5" y="87"/>
                </a:lnTo>
                <a:lnTo>
                  <a:pt x="5" y="87"/>
                </a:lnTo>
                <a:lnTo>
                  <a:pt x="6" y="87"/>
                </a:lnTo>
                <a:lnTo>
                  <a:pt x="6" y="86"/>
                </a:lnTo>
                <a:lnTo>
                  <a:pt x="6" y="87"/>
                </a:lnTo>
                <a:lnTo>
                  <a:pt x="7" y="86"/>
                </a:lnTo>
                <a:lnTo>
                  <a:pt x="6" y="86"/>
                </a:lnTo>
                <a:lnTo>
                  <a:pt x="6" y="86"/>
                </a:lnTo>
                <a:lnTo>
                  <a:pt x="5" y="85"/>
                </a:lnTo>
                <a:lnTo>
                  <a:pt x="6" y="85"/>
                </a:lnTo>
                <a:lnTo>
                  <a:pt x="5" y="85"/>
                </a:lnTo>
                <a:lnTo>
                  <a:pt x="5" y="84"/>
                </a:lnTo>
                <a:lnTo>
                  <a:pt x="5" y="84"/>
                </a:lnTo>
                <a:lnTo>
                  <a:pt x="6" y="84"/>
                </a:lnTo>
                <a:lnTo>
                  <a:pt x="6" y="84"/>
                </a:lnTo>
                <a:lnTo>
                  <a:pt x="6" y="84"/>
                </a:lnTo>
                <a:lnTo>
                  <a:pt x="6" y="84"/>
                </a:lnTo>
                <a:close/>
                <a:moveTo>
                  <a:pt x="5" y="70"/>
                </a:moveTo>
                <a:lnTo>
                  <a:pt x="5" y="70"/>
                </a:lnTo>
                <a:lnTo>
                  <a:pt x="6" y="72"/>
                </a:lnTo>
                <a:lnTo>
                  <a:pt x="6" y="72"/>
                </a:lnTo>
                <a:lnTo>
                  <a:pt x="5" y="72"/>
                </a:lnTo>
                <a:lnTo>
                  <a:pt x="4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3"/>
                </a:lnTo>
                <a:lnTo>
                  <a:pt x="3" y="73"/>
                </a:lnTo>
                <a:lnTo>
                  <a:pt x="3" y="72"/>
                </a:lnTo>
                <a:lnTo>
                  <a:pt x="3" y="71"/>
                </a:lnTo>
                <a:lnTo>
                  <a:pt x="3" y="71"/>
                </a:lnTo>
                <a:lnTo>
                  <a:pt x="3" y="70"/>
                </a:lnTo>
                <a:lnTo>
                  <a:pt x="4" y="71"/>
                </a:lnTo>
                <a:lnTo>
                  <a:pt x="4" y="71"/>
                </a:lnTo>
                <a:lnTo>
                  <a:pt x="4" y="71"/>
                </a:lnTo>
                <a:lnTo>
                  <a:pt x="4" y="70"/>
                </a:lnTo>
                <a:lnTo>
                  <a:pt x="4" y="70"/>
                </a:lnTo>
                <a:lnTo>
                  <a:pt x="4" y="70"/>
                </a:lnTo>
                <a:lnTo>
                  <a:pt x="4" y="70"/>
                </a:lnTo>
                <a:lnTo>
                  <a:pt x="4" y="71"/>
                </a:lnTo>
                <a:lnTo>
                  <a:pt x="5" y="71"/>
                </a:lnTo>
                <a:lnTo>
                  <a:pt x="5" y="70"/>
                </a:lnTo>
                <a:lnTo>
                  <a:pt x="5" y="70"/>
                </a:lnTo>
                <a:lnTo>
                  <a:pt x="5" y="70"/>
                </a:lnTo>
                <a:lnTo>
                  <a:pt x="5" y="70"/>
                </a:lnTo>
                <a:lnTo>
                  <a:pt x="5" y="70"/>
                </a:lnTo>
                <a:close/>
                <a:moveTo>
                  <a:pt x="26" y="48"/>
                </a:moveTo>
                <a:lnTo>
                  <a:pt x="25" y="48"/>
                </a:lnTo>
                <a:lnTo>
                  <a:pt x="23" y="48"/>
                </a:lnTo>
                <a:lnTo>
                  <a:pt x="22" y="48"/>
                </a:lnTo>
                <a:lnTo>
                  <a:pt x="21" y="47"/>
                </a:lnTo>
                <a:lnTo>
                  <a:pt x="24" y="47"/>
                </a:lnTo>
                <a:lnTo>
                  <a:pt x="24" y="47"/>
                </a:lnTo>
                <a:lnTo>
                  <a:pt x="25" y="47"/>
                </a:lnTo>
                <a:lnTo>
                  <a:pt x="25" y="47"/>
                </a:lnTo>
                <a:lnTo>
                  <a:pt x="26" y="47"/>
                </a:lnTo>
                <a:lnTo>
                  <a:pt x="26" y="47"/>
                </a:lnTo>
                <a:lnTo>
                  <a:pt x="26" y="48"/>
                </a:lnTo>
                <a:close/>
                <a:moveTo>
                  <a:pt x="9" y="103"/>
                </a:moveTo>
                <a:lnTo>
                  <a:pt x="9" y="103"/>
                </a:lnTo>
                <a:lnTo>
                  <a:pt x="10" y="104"/>
                </a:lnTo>
                <a:lnTo>
                  <a:pt x="10" y="104"/>
                </a:lnTo>
                <a:lnTo>
                  <a:pt x="10" y="105"/>
                </a:lnTo>
                <a:lnTo>
                  <a:pt x="10" y="105"/>
                </a:lnTo>
                <a:lnTo>
                  <a:pt x="10" y="106"/>
                </a:lnTo>
                <a:lnTo>
                  <a:pt x="10" y="108"/>
                </a:lnTo>
                <a:lnTo>
                  <a:pt x="9" y="108"/>
                </a:lnTo>
                <a:lnTo>
                  <a:pt x="8" y="108"/>
                </a:lnTo>
                <a:lnTo>
                  <a:pt x="8" y="107"/>
                </a:lnTo>
                <a:lnTo>
                  <a:pt x="8" y="107"/>
                </a:lnTo>
                <a:lnTo>
                  <a:pt x="8" y="105"/>
                </a:lnTo>
                <a:lnTo>
                  <a:pt x="8" y="105"/>
                </a:lnTo>
                <a:lnTo>
                  <a:pt x="9" y="105"/>
                </a:lnTo>
                <a:lnTo>
                  <a:pt x="9" y="104"/>
                </a:lnTo>
                <a:lnTo>
                  <a:pt x="9" y="104"/>
                </a:lnTo>
                <a:lnTo>
                  <a:pt x="9" y="104"/>
                </a:lnTo>
                <a:lnTo>
                  <a:pt x="9" y="103"/>
                </a:lnTo>
                <a:lnTo>
                  <a:pt x="9" y="103"/>
                </a:lnTo>
                <a:lnTo>
                  <a:pt x="9" y="103"/>
                </a:lnTo>
                <a:lnTo>
                  <a:pt x="9" y="103"/>
                </a:lnTo>
                <a:close/>
                <a:moveTo>
                  <a:pt x="11" y="93"/>
                </a:moveTo>
                <a:lnTo>
                  <a:pt x="12" y="93"/>
                </a:lnTo>
                <a:lnTo>
                  <a:pt x="13" y="93"/>
                </a:lnTo>
                <a:lnTo>
                  <a:pt x="13" y="94"/>
                </a:lnTo>
                <a:lnTo>
                  <a:pt x="13" y="95"/>
                </a:lnTo>
                <a:lnTo>
                  <a:pt x="13" y="95"/>
                </a:lnTo>
                <a:lnTo>
                  <a:pt x="13" y="96"/>
                </a:lnTo>
                <a:lnTo>
                  <a:pt x="13" y="96"/>
                </a:lnTo>
                <a:lnTo>
                  <a:pt x="13" y="96"/>
                </a:lnTo>
                <a:lnTo>
                  <a:pt x="12" y="96"/>
                </a:lnTo>
                <a:lnTo>
                  <a:pt x="12" y="96"/>
                </a:lnTo>
                <a:lnTo>
                  <a:pt x="11" y="96"/>
                </a:lnTo>
                <a:lnTo>
                  <a:pt x="11" y="96"/>
                </a:lnTo>
                <a:lnTo>
                  <a:pt x="12" y="96"/>
                </a:lnTo>
                <a:lnTo>
                  <a:pt x="12" y="96"/>
                </a:lnTo>
                <a:lnTo>
                  <a:pt x="12" y="96"/>
                </a:lnTo>
                <a:lnTo>
                  <a:pt x="11" y="96"/>
                </a:lnTo>
                <a:lnTo>
                  <a:pt x="11" y="96"/>
                </a:lnTo>
                <a:lnTo>
                  <a:pt x="10" y="95"/>
                </a:lnTo>
                <a:lnTo>
                  <a:pt x="10" y="94"/>
                </a:lnTo>
                <a:lnTo>
                  <a:pt x="10" y="94"/>
                </a:lnTo>
                <a:lnTo>
                  <a:pt x="10" y="94"/>
                </a:lnTo>
                <a:lnTo>
                  <a:pt x="10" y="93"/>
                </a:lnTo>
                <a:lnTo>
                  <a:pt x="11" y="93"/>
                </a:lnTo>
                <a:lnTo>
                  <a:pt x="11" y="93"/>
                </a:lnTo>
                <a:lnTo>
                  <a:pt x="10" y="93"/>
                </a:lnTo>
                <a:lnTo>
                  <a:pt x="10" y="92"/>
                </a:lnTo>
                <a:lnTo>
                  <a:pt x="11" y="92"/>
                </a:lnTo>
                <a:lnTo>
                  <a:pt x="11" y="93"/>
                </a:lnTo>
                <a:close/>
                <a:moveTo>
                  <a:pt x="16" y="79"/>
                </a:moveTo>
                <a:lnTo>
                  <a:pt x="16" y="80"/>
                </a:lnTo>
                <a:lnTo>
                  <a:pt x="16" y="82"/>
                </a:lnTo>
                <a:lnTo>
                  <a:pt x="16" y="83"/>
                </a:lnTo>
                <a:lnTo>
                  <a:pt x="15" y="83"/>
                </a:lnTo>
                <a:lnTo>
                  <a:pt x="15" y="84"/>
                </a:lnTo>
                <a:lnTo>
                  <a:pt x="15" y="84"/>
                </a:lnTo>
                <a:lnTo>
                  <a:pt x="14" y="84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2" y="81"/>
                </a:lnTo>
                <a:lnTo>
                  <a:pt x="13" y="81"/>
                </a:lnTo>
                <a:lnTo>
                  <a:pt x="13" y="81"/>
                </a:lnTo>
                <a:lnTo>
                  <a:pt x="13" y="81"/>
                </a:lnTo>
                <a:lnTo>
                  <a:pt x="14" y="81"/>
                </a:lnTo>
                <a:lnTo>
                  <a:pt x="15" y="80"/>
                </a:lnTo>
                <a:lnTo>
                  <a:pt x="15" y="79"/>
                </a:lnTo>
                <a:lnTo>
                  <a:pt x="15" y="79"/>
                </a:lnTo>
                <a:lnTo>
                  <a:pt x="16" y="79"/>
                </a:lnTo>
                <a:lnTo>
                  <a:pt x="16" y="79"/>
                </a:lnTo>
                <a:lnTo>
                  <a:pt x="16" y="79"/>
                </a:lnTo>
                <a:close/>
                <a:moveTo>
                  <a:pt x="9" y="58"/>
                </a:moveTo>
                <a:lnTo>
                  <a:pt x="9" y="58"/>
                </a:lnTo>
                <a:lnTo>
                  <a:pt x="9" y="58"/>
                </a:lnTo>
                <a:lnTo>
                  <a:pt x="8" y="58"/>
                </a:lnTo>
                <a:lnTo>
                  <a:pt x="8" y="58"/>
                </a:lnTo>
                <a:lnTo>
                  <a:pt x="8" y="58"/>
                </a:lnTo>
                <a:lnTo>
                  <a:pt x="8" y="58"/>
                </a:lnTo>
                <a:lnTo>
                  <a:pt x="7" y="59"/>
                </a:lnTo>
                <a:lnTo>
                  <a:pt x="5" y="59"/>
                </a:lnTo>
                <a:lnTo>
                  <a:pt x="4" y="59"/>
                </a:lnTo>
                <a:lnTo>
                  <a:pt x="4" y="59"/>
                </a:lnTo>
                <a:lnTo>
                  <a:pt x="5" y="59"/>
                </a:lnTo>
                <a:lnTo>
                  <a:pt x="5" y="58"/>
                </a:lnTo>
                <a:lnTo>
                  <a:pt x="3" y="58"/>
                </a:lnTo>
                <a:lnTo>
                  <a:pt x="3" y="58"/>
                </a:lnTo>
                <a:lnTo>
                  <a:pt x="4" y="57"/>
                </a:lnTo>
                <a:lnTo>
                  <a:pt x="4" y="57"/>
                </a:lnTo>
                <a:lnTo>
                  <a:pt x="5" y="57"/>
                </a:lnTo>
                <a:lnTo>
                  <a:pt x="9" y="58"/>
                </a:lnTo>
                <a:lnTo>
                  <a:pt x="9" y="58"/>
                </a:lnTo>
                <a:close/>
                <a:moveTo>
                  <a:pt x="18" y="50"/>
                </a:moveTo>
                <a:lnTo>
                  <a:pt x="18" y="51"/>
                </a:lnTo>
                <a:lnTo>
                  <a:pt x="18" y="51"/>
                </a:lnTo>
                <a:lnTo>
                  <a:pt x="18" y="51"/>
                </a:lnTo>
                <a:lnTo>
                  <a:pt x="17" y="51"/>
                </a:lnTo>
                <a:lnTo>
                  <a:pt x="14" y="52"/>
                </a:lnTo>
                <a:lnTo>
                  <a:pt x="14" y="52"/>
                </a:lnTo>
                <a:lnTo>
                  <a:pt x="14" y="51"/>
                </a:lnTo>
                <a:lnTo>
                  <a:pt x="14" y="51"/>
                </a:lnTo>
                <a:lnTo>
                  <a:pt x="14" y="51"/>
                </a:lnTo>
                <a:lnTo>
                  <a:pt x="15" y="51"/>
                </a:lnTo>
                <a:lnTo>
                  <a:pt x="15" y="51"/>
                </a:lnTo>
                <a:lnTo>
                  <a:pt x="15" y="51"/>
                </a:lnTo>
                <a:lnTo>
                  <a:pt x="14" y="51"/>
                </a:lnTo>
                <a:lnTo>
                  <a:pt x="14" y="50"/>
                </a:lnTo>
                <a:lnTo>
                  <a:pt x="14" y="50"/>
                </a:lnTo>
                <a:lnTo>
                  <a:pt x="14" y="50"/>
                </a:lnTo>
                <a:lnTo>
                  <a:pt x="14" y="50"/>
                </a:lnTo>
                <a:lnTo>
                  <a:pt x="16" y="50"/>
                </a:lnTo>
                <a:lnTo>
                  <a:pt x="16" y="50"/>
                </a:lnTo>
                <a:lnTo>
                  <a:pt x="17" y="50"/>
                </a:lnTo>
                <a:lnTo>
                  <a:pt x="17" y="50"/>
                </a:lnTo>
                <a:lnTo>
                  <a:pt x="18" y="50"/>
                </a:lnTo>
                <a:close/>
                <a:moveTo>
                  <a:pt x="22" y="49"/>
                </a:moveTo>
                <a:lnTo>
                  <a:pt x="19" y="51"/>
                </a:lnTo>
                <a:lnTo>
                  <a:pt x="19" y="51"/>
                </a:lnTo>
                <a:lnTo>
                  <a:pt x="18" y="51"/>
                </a:lnTo>
                <a:lnTo>
                  <a:pt x="19" y="50"/>
                </a:lnTo>
                <a:lnTo>
                  <a:pt x="19" y="50"/>
                </a:lnTo>
                <a:lnTo>
                  <a:pt x="19" y="49"/>
                </a:lnTo>
                <a:lnTo>
                  <a:pt x="19" y="49"/>
                </a:lnTo>
                <a:lnTo>
                  <a:pt x="18" y="49"/>
                </a:lnTo>
                <a:lnTo>
                  <a:pt x="18" y="49"/>
                </a:lnTo>
                <a:lnTo>
                  <a:pt x="19" y="48"/>
                </a:lnTo>
                <a:lnTo>
                  <a:pt x="19" y="47"/>
                </a:lnTo>
                <a:lnTo>
                  <a:pt x="20" y="47"/>
                </a:lnTo>
                <a:lnTo>
                  <a:pt x="20" y="47"/>
                </a:lnTo>
                <a:lnTo>
                  <a:pt x="21" y="48"/>
                </a:lnTo>
                <a:lnTo>
                  <a:pt x="21" y="48"/>
                </a:lnTo>
                <a:lnTo>
                  <a:pt x="21" y="49"/>
                </a:lnTo>
                <a:lnTo>
                  <a:pt x="22" y="49"/>
                </a:lnTo>
                <a:lnTo>
                  <a:pt x="22" y="49"/>
                </a:lnTo>
                <a:lnTo>
                  <a:pt x="22" y="49"/>
                </a:lnTo>
                <a:close/>
                <a:moveTo>
                  <a:pt x="11" y="106"/>
                </a:move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2" y="107"/>
                </a:lnTo>
                <a:lnTo>
                  <a:pt x="11" y="107"/>
                </a:lnTo>
                <a:lnTo>
                  <a:pt x="11" y="106"/>
                </a:lnTo>
                <a:lnTo>
                  <a:pt x="11" y="106"/>
                </a:lnTo>
                <a:close/>
                <a:moveTo>
                  <a:pt x="14" y="94"/>
                </a:moveTo>
                <a:lnTo>
                  <a:pt x="15" y="95"/>
                </a:lnTo>
                <a:lnTo>
                  <a:pt x="15" y="95"/>
                </a:lnTo>
                <a:lnTo>
                  <a:pt x="14" y="95"/>
                </a:lnTo>
                <a:lnTo>
                  <a:pt x="14" y="95"/>
                </a:lnTo>
                <a:lnTo>
                  <a:pt x="14" y="94"/>
                </a:lnTo>
                <a:lnTo>
                  <a:pt x="14" y="94"/>
                </a:lnTo>
                <a:close/>
                <a:moveTo>
                  <a:pt x="15" y="97"/>
                </a:moveTo>
                <a:lnTo>
                  <a:pt x="16" y="97"/>
                </a:lnTo>
                <a:lnTo>
                  <a:pt x="16" y="97"/>
                </a:lnTo>
                <a:lnTo>
                  <a:pt x="16" y="97"/>
                </a:lnTo>
                <a:lnTo>
                  <a:pt x="16" y="97"/>
                </a:lnTo>
                <a:lnTo>
                  <a:pt x="15" y="97"/>
                </a:lnTo>
                <a:lnTo>
                  <a:pt x="15" y="97"/>
                </a:lnTo>
                <a:lnTo>
                  <a:pt x="15" y="97"/>
                </a:lnTo>
                <a:close/>
                <a:moveTo>
                  <a:pt x="20" y="92"/>
                </a:moveTo>
                <a:lnTo>
                  <a:pt x="20" y="92"/>
                </a:lnTo>
                <a:lnTo>
                  <a:pt x="20" y="93"/>
                </a:lnTo>
                <a:lnTo>
                  <a:pt x="18" y="93"/>
                </a:lnTo>
                <a:lnTo>
                  <a:pt x="19" y="92"/>
                </a:lnTo>
                <a:lnTo>
                  <a:pt x="20" y="92"/>
                </a:lnTo>
                <a:close/>
                <a:moveTo>
                  <a:pt x="5" y="73"/>
                </a:moveTo>
                <a:lnTo>
                  <a:pt x="6" y="73"/>
                </a:lnTo>
                <a:lnTo>
                  <a:pt x="6" y="74"/>
                </a:lnTo>
                <a:lnTo>
                  <a:pt x="5" y="74"/>
                </a:lnTo>
                <a:lnTo>
                  <a:pt x="5" y="74"/>
                </a:lnTo>
                <a:lnTo>
                  <a:pt x="4" y="74"/>
                </a:lnTo>
                <a:lnTo>
                  <a:pt x="5" y="73"/>
                </a:lnTo>
                <a:close/>
                <a:moveTo>
                  <a:pt x="1" y="72"/>
                </a:move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1" y="74"/>
                </a:lnTo>
                <a:lnTo>
                  <a:pt x="1" y="74"/>
                </a:lnTo>
                <a:lnTo>
                  <a:pt x="1" y="73"/>
                </a:lnTo>
                <a:lnTo>
                  <a:pt x="1" y="73"/>
                </a:lnTo>
                <a:lnTo>
                  <a:pt x="1" y="73"/>
                </a:lnTo>
                <a:lnTo>
                  <a:pt x="0" y="73"/>
                </a:lnTo>
                <a:lnTo>
                  <a:pt x="0" y="72"/>
                </a:lnTo>
                <a:lnTo>
                  <a:pt x="1" y="72"/>
                </a:lnTo>
                <a:lnTo>
                  <a:pt x="1" y="72"/>
                </a:lnTo>
                <a:close/>
                <a:moveTo>
                  <a:pt x="21" y="46"/>
                </a:moveTo>
                <a:lnTo>
                  <a:pt x="21" y="47"/>
                </a:lnTo>
                <a:lnTo>
                  <a:pt x="21" y="47"/>
                </a:lnTo>
                <a:lnTo>
                  <a:pt x="20" y="47"/>
                </a:lnTo>
                <a:lnTo>
                  <a:pt x="20" y="46"/>
                </a:lnTo>
                <a:lnTo>
                  <a:pt x="20" y="46"/>
                </a:lnTo>
                <a:lnTo>
                  <a:pt x="21" y="46"/>
                </a:lnTo>
                <a:lnTo>
                  <a:pt x="21" y="46"/>
                </a:lnTo>
                <a:lnTo>
                  <a:pt x="21" y="46"/>
                </a:lnTo>
                <a:close/>
                <a:moveTo>
                  <a:pt x="22" y="45"/>
                </a:moveTo>
                <a:lnTo>
                  <a:pt x="22" y="45"/>
                </a:lnTo>
                <a:lnTo>
                  <a:pt x="23" y="45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5"/>
                </a:lnTo>
                <a:lnTo>
                  <a:pt x="22" y="45"/>
                </a:lnTo>
                <a:lnTo>
                  <a:pt x="22" y="45"/>
                </a:lnTo>
                <a:lnTo>
                  <a:pt x="22" y="45"/>
                </a:lnTo>
                <a:close/>
                <a:moveTo>
                  <a:pt x="68" y="27"/>
                </a:moveTo>
                <a:lnTo>
                  <a:pt x="66" y="27"/>
                </a:lnTo>
                <a:lnTo>
                  <a:pt x="65" y="28"/>
                </a:lnTo>
                <a:lnTo>
                  <a:pt x="60" y="28"/>
                </a:lnTo>
                <a:lnTo>
                  <a:pt x="59" y="28"/>
                </a:lnTo>
                <a:lnTo>
                  <a:pt x="58" y="29"/>
                </a:lnTo>
                <a:lnTo>
                  <a:pt x="56" y="29"/>
                </a:lnTo>
                <a:lnTo>
                  <a:pt x="56" y="28"/>
                </a:lnTo>
                <a:lnTo>
                  <a:pt x="55" y="28"/>
                </a:lnTo>
                <a:lnTo>
                  <a:pt x="55" y="28"/>
                </a:lnTo>
                <a:lnTo>
                  <a:pt x="55" y="29"/>
                </a:lnTo>
                <a:lnTo>
                  <a:pt x="55" y="28"/>
                </a:lnTo>
                <a:lnTo>
                  <a:pt x="55" y="28"/>
                </a:lnTo>
                <a:lnTo>
                  <a:pt x="55" y="27"/>
                </a:lnTo>
                <a:lnTo>
                  <a:pt x="56" y="27"/>
                </a:lnTo>
                <a:lnTo>
                  <a:pt x="57" y="26"/>
                </a:lnTo>
                <a:lnTo>
                  <a:pt x="59" y="26"/>
                </a:lnTo>
                <a:lnTo>
                  <a:pt x="60" y="26"/>
                </a:lnTo>
                <a:lnTo>
                  <a:pt x="61" y="26"/>
                </a:lnTo>
                <a:lnTo>
                  <a:pt x="59" y="26"/>
                </a:lnTo>
                <a:lnTo>
                  <a:pt x="59" y="26"/>
                </a:lnTo>
                <a:lnTo>
                  <a:pt x="60" y="26"/>
                </a:lnTo>
                <a:lnTo>
                  <a:pt x="62" y="25"/>
                </a:lnTo>
                <a:lnTo>
                  <a:pt x="63" y="25"/>
                </a:lnTo>
                <a:lnTo>
                  <a:pt x="63" y="25"/>
                </a:lnTo>
                <a:lnTo>
                  <a:pt x="63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5" y="25"/>
                </a:lnTo>
                <a:lnTo>
                  <a:pt x="65" y="25"/>
                </a:lnTo>
                <a:lnTo>
                  <a:pt x="65" y="25"/>
                </a:lnTo>
                <a:lnTo>
                  <a:pt x="65" y="25"/>
                </a:lnTo>
                <a:lnTo>
                  <a:pt x="65" y="26"/>
                </a:lnTo>
                <a:lnTo>
                  <a:pt x="66" y="26"/>
                </a:lnTo>
                <a:lnTo>
                  <a:pt x="67" y="26"/>
                </a:lnTo>
                <a:lnTo>
                  <a:pt x="67" y="26"/>
                </a:lnTo>
                <a:lnTo>
                  <a:pt x="67" y="26"/>
                </a:lnTo>
                <a:lnTo>
                  <a:pt x="68" y="26"/>
                </a:lnTo>
                <a:lnTo>
                  <a:pt x="68" y="26"/>
                </a:lnTo>
                <a:lnTo>
                  <a:pt x="68" y="27"/>
                </a:lnTo>
                <a:close/>
                <a:moveTo>
                  <a:pt x="98" y="22"/>
                </a:moveTo>
                <a:lnTo>
                  <a:pt x="98" y="22"/>
                </a:lnTo>
                <a:lnTo>
                  <a:pt x="96" y="23"/>
                </a:lnTo>
                <a:lnTo>
                  <a:pt x="96" y="23"/>
                </a:lnTo>
                <a:lnTo>
                  <a:pt x="96" y="23"/>
                </a:lnTo>
                <a:lnTo>
                  <a:pt x="95" y="23"/>
                </a:lnTo>
                <a:lnTo>
                  <a:pt x="96" y="22"/>
                </a:lnTo>
                <a:lnTo>
                  <a:pt x="96" y="22"/>
                </a:lnTo>
                <a:lnTo>
                  <a:pt x="96" y="22"/>
                </a:lnTo>
                <a:lnTo>
                  <a:pt x="98" y="22"/>
                </a:lnTo>
                <a:lnTo>
                  <a:pt x="99" y="22"/>
                </a:lnTo>
                <a:lnTo>
                  <a:pt x="98" y="22"/>
                </a:lnTo>
                <a:close/>
                <a:moveTo>
                  <a:pt x="102" y="8"/>
                </a:moveTo>
                <a:lnTo>
                  <a:pt x="101" y="8"/>
                </a:lnTo>
                <a:lnTo>
                  <a:pt x="100" y="8"/>
                </a:lnTo>
                <a:lnTo>
                  <a:pt x="101" y="7"/>
                </a:lnTo>
                <a:lnTo>
                  <a:pt x="101" y="7"/>
                </a:lnTo>
                <a:lnTo>
                  <a:pt x="101" y="7"/>
                </a:lnTo>
                <a:lnTo>
                  <a:pt x="101" y="7"/>
                </a:lnTo>
                <a:lnTo>
                  <a:pt x="101" y="7"/>
                </a:lnTo>
                <a:lnTo>
                  <a:pt x="102" y="8"/>
                </a:lnTo>
                <a:lnTo>
                  <a:pt x="102" y="8"/>
                </a:lnTo>
                <a:lnTo>
                  <a:pt x="102" y="8"/>
                </a:lnTo>
                <a:lnTo>
                  <a:pt x="102" y="8"/>
                </a:lnTo>
                <a:close/>
                <a:moveTo>
                  <a:pt x="100" y="6"/>
                </a:moveTo>
                <a:lnTo>
                  <a:pt x="100" y="6"/>
                </a:lnTo>
                <a:lnTo>
                  <a:pt x="100" y="7"/>
                </a:lnTo>
                <a:lnTo>
                  <a:pt x="100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8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8" y="6"/>
                </a:lnTo>
                <a:lnTo>
                  <a:pt x="99" y="6"/>
                </a:lnTo>
                <a:lnTo>
                  <a:pt x="100" y="6"/>
                </a:lnTo>
                <a:lnTo>
                  <a:pt x="100" y="6"/>
                </a:lnTo>
                <a:close/>
                <a:moveTo>
                  <a:pt x="102" y="9"/>
                </a:moveTo>
                <a:lnTo>
                  <a:pt x="101" y="10"/>
                </a:lnTo>
                <a:lnTo>
                  <a:pt x="101" y="10"/>
                </a:lnTo>
                <a:lnTo>
                  <a:pt x="100" y="9"/>
                </a:lnTo>
                <a:lnTo>
                  <a:pt x="99" y="9"/>
                </a:lnTo>
                <a:lnTo>
                  <a:pt x="98" y="9"/>
                </a:lnTo>
                <a:lnTo>
                  <a:pt x="98" y="9"/>
                </a:lnTo>
                <a:lnTo>
                  <a:pt x="97" y="8"/>
                </a:lnTo>
                <a:lnTo>
                  <a:pt x="97" y="8"/>
                </a:lnTo>
                <a:lnTo>
                  <a:pt x="98" y="8"/>
                </a:lnTo>
                <a:lnTo>
                  <a:pt x="98" y="8"/>
                </a:lnTo>
                <a:lnTo>
                  <a:pt x="98" y="8"/>
                </a:lnTo>
                <a:lnTo>
                  <a:pt x="98" y="8"/>
                </a:lnTo>
                <a:lnTo>
                  <a:pt x="96" y="7"/>
                </a:lnTo>
                <a:lnTo>
                  <a:pt x="96" y="7"/>
                </a:lnTo>
                <a:lnTo>
                  <a:pt x="96" y="7"/>
                </a:lnTo>
                <a:lnTo>
                  <a:pt x="96" y="6"/>
                </a:lnTo>
                <a:lnTo>
                  <a:pt x="97" y="7"/>
                </a:lnTo>
                <a:lnTo>
                  <a:pt x="99" y="7"/>
                </a:lnTo>
                <a:lnTo>
                  <a:pt x="100" y="8"/>
                </a:lnTo>
                <a:lnTo>
                  <a:pt x="100" y="8"/>
                </a:lnTo>
                <a:lnTo>
                  <a:pt x="101" y="8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close/>
                <a:moveTo>
                  <a:pt x="99" y="2"/>
                </a:moveTo>
                <a:lnTo>
                  <a:pt x="98" y="3"/>
                </a:lnTo>
                <a:lnTo>
                  <a:pt x="97" y="3"/>
                </a:lnTo>
                <a:lnTo>
                  <a:pt x="96" y="3"/>
                </a:lnTo>
                <a:lnTo>
                  <a:pt x="96" y="3"/>
                </a:lnTo>
                <a:lnTo>
                  <a:pt x="96" y="3"/>
                </a:lnTo>
                <a:lnTo>
                  <a:pt x="96" y="3"/>
                </a:lnTo>
                <a:lnTo>
                  <a:pt x="96" y="2"/>
                </a:lnTo>
                <a:lnTo>
                  <a:pt x="96" y="2"/>
                </a:lnTo>
                <a:lnTo>
                  <a:pt x="96" y="2"/>
                </a:lnTo>
                <a:lnTo>
                  <a:pt x="95" y="2"/>
                </a:lnTo>
                <a:lnTo>
                  <a:pt x="94" y="3"/>
                </a:lnTo>
                <a:lnTo>
                  <a:pt x="92" y="3"/>
                </a:lnTo>
                <a:lnTo>
                  <a:pt x="94" y="2"/>
                </a:lnTo>
                <a:lnTo>
                  <a:pt x="97" y="1"/>
                </a:lnTo>
                <a:lnTo>
                  <a:pt x="98" y="1"/>
                </a:lnTo>
                <a:lnTo>
                  <a:pt x="98" y="2"/>
                </a:lnTo>
                <a:lnTo>
                  <a:pt x="99" y="2"/>
                </a:lnTo>
                <a:lnTo>
                  <a:pt x="99" y="2"/>
                </a:lnTo>
                <a:close/>
                <a:moveTo>
                  <a:pt x="97" y="1"/>
                </a:moveTo>
                <a:lnTo>
                  <a:pt x="96" y="1"/>
                </a:lnTo>
                <a:lnTo>
                  <a:pt x="95" y="1"/>
                </a:lnTo>
                <a:lnTo>
                  <a:pt x="94" y="2"/>
                </a:lnTo>
                <a:lnTo>
                  <a:pt x="92" y="2"/>
                </a:lnTo>
                <a:lnTo>
                  <a:pt x="91" y="3"/>
                </a:lnTo>
                <a:lnTo>
                  <a:pt x="92" y="3"/>
                </a:lnTo>
                <a:lnTo>
                  <a:pt x="91" y="2"/>
                </a:lnTo>
                <a:lnTo>
                  <a:pt x="91" y="3"/>
                </a:lnTo>
                <a:lnTo>
                  <a:pt x="91" y="2"/>
                </a:lnTo>
                <a:lnTo>
                  <a:pt x="92" y="2"/>
                </a:lnTo>
                <a:lnTo>
                  <a:pt x="92" y="1"/>
                </a:lnTo>
                <a:lnTo>
                  <a:pt x="93" y="1"/>
                </a:lnTo>
                <a:lnTo>
                  <a:pt x="95" y="1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7" y="1"/>
                </a:lnTo>
                <a:close/>
                <a:moveTo>
                  <a:pt x="94" y="0"/>
                </a:moveTo>
                <a:lnTo>
                  <a:pt x="93" y="1"/>
                </a:lnTo>
                <a:lnTo>
                  <a:pt x="93" y="0"/>
                </a:lnTo>
                <a:lnTo>
                  <a:pt x="93" y="1"/>
                </a:lnTo>
                <a:lnTo>
                  <a:pt x="92" y="1"/>
                </a:lnTo>
                <a:lnTo>
                  <a:pt x="92" y="1"/>
                </a:lnTo>
                <a:lnTo>
                  <a:pt x="93" y="0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350" name="Freeform 1814">
            <a:extLst>
              <a:ext uri="{FF2B5EF4-FFF2-40B4-BE49-F238E27FC236}">
                <a16:creationId xmlns:a16="http://schemas.microsoft.com/office/drawing/2014/main" id="{55C36B47-7ED3-46C2-8174-F25AE255AA1B}"/>
              </a:ext>
            </a:extLst>
          </xdr:cNvPr>
          <xdr:cNvSpPr>
            <a:spLocks/>
          </xdr:cNvSpPr>
        </xdr:nvSpPr>
        <xdr:spPr bwMode="auto">
          <a:xfrm>
            <a:off x="750" y="538"/>
            <a:ext cx="137" cy="129"/>
          </a:xfrm>
          <a:custGeom>
            <a:avLst/>
            <a:gdLst>
              <a:gd name="T0" fmla="*/ 95 w 137"/>
              <a:gd name="T1" fmla="*/ 3 h 129"/>
              <a:gd name="T2" fmla="*/ 101 w 137"/>
              <a:gd name="T3" fmla="*/ 3 h 129"/>
              <a:gd name="T4" fmla="*/ 100 w 137"/>
              <a:gd name="T5" fmla="*/ 7 h 129"/>
              <a:gd name="T6" fmla="*/ 92 w 137"/>
              <a:gd name="T7" fmla="*/ 9 h 129"/>
              <a:gd name="T8" fmla="*/ 86 w 137"/>
              <a:gd name="T9" fmla="*/ 11 h 129"/>
              <a:gd name="T10" fmla="*/ 80 w 137"/>
              <a:gd name="T11" fmla="*/ 14 h 129"/>
              <a:gd name="T12" fmla="*/ 74 w 137"/>
              <a:gd name="T13" fmla="*/ 20 h 129"/>
              <a:gd name="T14" fmla="*/ 77 w 137"/>
              <a:gd name="T15" fmla="*/ 23 h 129"/>
              <a:gd name="T16" fmla="*/ 85 w 137"/>
              <a:gd name="T17" fmla="*/ 21 h 129"/>
              <a:gd name="T18" fmla="*/ 93 w 137"/>
              <a:gd name="T19" fmla="*/ 23 h 129"/>
              <a:gd name="T20" fmla="*/ 77 w 137"/>
              <a:gd name="T21" fmla="*/ 28 h 129"/>
              <a:gd name="T22" fmla="*/ 67 w 137"/>
              <a:gd name="T23" fmla="*/ 26 h 129"/>
              <a:gd name="T24" fmla="*/ 62 w 137"/>
              <a:gd name="T25" fmla="*/ 31 h 129"/>
              <a:gd name="T26" fmla="*/ 55 w 137"/>
              <a:gd name="T27" fmla="*/ 34 h 129"/>
              <a:gd name="T28" fmla="*/ 52 w 137"/>
              <a:gd name="T29" fmla="*/ 38 h 129"/>
              <a:gd name="T30" fmla="*/ 45 w 137"/>
              <a:gd name="T31" fmla="*/ 36 h 129"/>
              <a:gd name="T32" fmla="*/ 42 w 137"/>
              <a:gd name="T33" fmla="*/ 37 h 129"/>
              <a:gd name="T34" fmla="*/ 36 w 137"/>
              <a:gd name="T35" fmla="*/ 41 h 129"/>
              <a:gd name="T36" fmla="*/ 38 w 137"/>
              <a:gd name="T37" fmla="*/ 45 h 129"/>
              <a:gd name="T38" fmla="*/ 25 w 137"/>
              <a:gd name="T39" fmla="*/ 44 h 129"/>
              <a:gd name="T40" fmla="*/ 29 w 137"/>
              <a:gd name="T41" fmla="*/ 47 h 129"/>
              <a:gd name="T42" fmla="*/ 31 w 137"/>
              <a:gd name="T43" fmla="*/ 50 h 129"/>
              <a:gd name="T44" fmla="*/ 16 w 137"/>
              <a:gd name="T45" fmla="*/ 52 h 129"/>
              <a:gd name="T46" fmla="*/ 9 w 137"/>
              <a:gd name="T47" fmla="*/ 54 h 129"/>
              <a:gd name="T48" fmla="*/ 4 w 137"/>
              <a:gd name="T49" fmla="*/ 57 h 129"/>
              <a:gd name="T50" fmla="*/ 17 w 137"/>
              <a:gd name="T51" fmla="*/ 58 h 129"/>
              <a:gd name="T52" fmla="*/ 3 w 137"/>
              <a:gd name="T53" fmla="*/ 61 h 129"/>
              <a:gd name="T54" fmla="*/ 4 w 137"/>
              <a:gd name="T55" fmla="*/ 64 h 129"/>
              <a:gd name="T56" fmla="*/ 1 w 137"/>
              <a:gd name="T57" fmla="*/ 66 h 129"/>
              <a:gd name="T58" fmla="*/ 1 w 137"/>
              <a:gd name="T59" fmla="*/ 69 h 129"/>
              <a:gd name="T60" fmla="*/ 16 w 137"/>
              <a:gd name="T61" fmla="*/ 71 h 129"/>
              <a:gd name="T62" fmla="*/ 28 w 137"/>
              <a:gd name="T63" fmla="*/ 70 h 129"/>
              <a:gd name="T64" fmla="*/ 35 w 137"/>
              <a:gd name="T65" fmla="*/ 68 h 129"/>
              <a:gd name="T66" fmla="*/ 30 w 137"/>
              <a:gd name="T67" fmla="*/ 74 h 129"/>
              <a:gd name="T68" fmla="*/ 12 w 137"/>
              <a:gd name="T69" fmla="*/ 72 h 129"/>
              <a:gd name="T70" fmla="*/ 3 w 137"/>
              <a:gd name="T71" fmla="*/ 77 h 129"/>
              <a:gd name="T72" fmla="*/ 2 w 137"/>
              <a:gd name="T73" fmla="*/ 78 h 129"/>
              <a:gd name="T74" fmla="*/ 12 w 137"/>
              <a:gd name="T75" fmla="*/ 80 h 129"/>
              <a:gd name="T76" fmla="*/ 6 w 137"/>
              <a:gd name="T77" fmla="*/ 89 h 129"/>
              <a:gd name="T78" fmla="*/ 13 w 137"/>
              <a:gd name="T79" fmla="*/ 88 h 129"/>
              <a:gd name="T80" fmla="*/ 19 w 137"/>
              <a:gd name="T81" fmla="*/ 85 h 129"/>
              <a:gd name="T82" fmla="*/ 25 w 137"/>
              <a:gd name="T83" fmla="*/ 87 h 129"/>
              <a:gd name="T84" fmla="*/ 14 w 137"/>
              <a:gd name="T85" fmla="*/ 93 h 129"/>
              <a:gd name="T86" fmla="*/ 12 w 137"/>
              <a:gd name="T87" fmla="*/ 98 h 129"/>
              <a:gd name="T88" fmla="*/ 7 w 137"/>
              <a:gd name="T89" fmla="*/ 98 h 129"/>
              <a:gd name="T90" fmla="*/ 8 w 137"/>
              <a:gd name="T91" fmla="*/ 105 h 129"/>
              <a:gd name="T92" fmla="*/ 18 w 137"/>
              <a:gd name="T93" fmla="*/ 101 h 129"/>
              <a:gd name="T94" fmla="*/ 16 w 137"/>
              <a:gd name="T95" fmla="*/ 104 h 129"/>
              <a:gd name="T96" fmla="*/ 16 w 137"/>
              <a:gd name="T97" fmla="*/ 110 h 129"/>
              <a:gd name="T98" fmla="*/ 10 w 137"/>
              <a:gd name="T99" fmla="*/ 111 h 129"/>
              <a:gd name="T100" fmla="*/ 25 w 137"/>
              <a:gd name="T101" fmla="*/ 123 h 129"/>
              <a:gd name="T102" fmla="*/ 28 w 137"/>
              <a:gd name="T103" fmla="*/ 126 h 129"/>
              <a:gd name="T104" fmla="*/ 36 w 137"/>
              <a:gd name="T105" fmla="*/ 128 h 129"/>
              <a:gd name="T106" fmla="*/ 50 w 137"/>
              <a:gd name="T107" fmla="*/ 125 h 129"/>
              <a:gd name="T108" fmla="*/ 63 w 137"/>
              <a:gd name="T109" fmla="*/ 116 h 129"/>
              <a:gd name="T110" fmla="*/ 71 w 137"/>
              <a:gd name="T111" fmla="*/ 110 h 129"/>
              <a:gd name="T112" fmla="*/ 78 w 137"/>
              <a:gd name="T113" fmla="*/ 109 h 129"/>
              <a:gd name="T114" fmla="*/ 82 w 137"/>
              <a:gd name="T115" fmla="*/ 102 h 129"/>
              <a:gd name="T116" fmla="*/ 83 w 137"/>
              <a:gd name="T117" fmla="*/ 96 h 129"/>
              <a:gd name="T118" fmla="*/ 84 w 137"/>
              <a:gd name="T119" fmla="*/ 103 h 129"/>
              <a:gd name="T120" fmla="*/ 92 w 137"/>
              <a:gd name="T121" fmla="*/ 107 h 129"/>
              <a:gd name="T122" fmla="*/ 104 w 137"/>
              <a:gd name="T123" fmla="*/ 97 h 129"/>
              <a:gd name="T124" fmla="*/ 110 w 137"/>
              <a:gd name="T125" fmla="*/ 62 h 1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37" h="129">
                <a:moveTo>
                  <a:pt x="137" y="12"/>
                </a:moveTo>
                <a:lnTo>
                  <a:pt x="137" y="10"/>
                </a:lnTo>
                <a:lnTo>
                  <a:pt x="133" y="9"/>
                </a:lnTo>
                <a:lnTo>
                  <a:pt x="133" y="9"/>
                </a:lnTo>
                <a:lnTo>
                  <a:pt x="132" y="9"/>
                </a:lnTo>
                <a:lnTo>
                  <a:pt x="131" y="8"/>
                </a:lnTo>
                <a:lnTo>
                  <a:pt x="131" y="8"/>
                </a:lnTo>
                <a:lnTo>
                  <a:pt x="130" y="8"/>
                </a:lnTo>
                <a:lnTo>
                  <a:pt x="130" y="8"/>
                </a:lnTo>
                <a:lnTo>
                  <a:pt x="130" y="7"/>
                </a:lnTo>
                <a:lnTo>
                  <a:pt x="133" y="4"/>
                </a:lnTo>
                <a:lnTo>
                  <a:pt x="136" y="0"/>
                </a:lnTo>
                <a:lnTo>
                  <a:pt x="137" y="0"/>
                </a:lnTo>
                <a:lnTo>
                  <a:pt x="108" y="0"/>
                </a:lnTo>
                <a:lnTo>
                  <a:pt x="108" y="0"/>
                </a:lnTo>
                <a:lnTo>
                  <a:pt x="108" y="0"/>
                </a:lnTo>
                <a:lnTo>
                  <a:pt x="108" y="0"/>
                </a:lnTo>
                <a:lnTo>
                  <a:pt x="102" y="0"/>
                </a:lnTo>
                <a:lnTo>
                  <a:pt x="102" y="0"/>
                </a:lnTo>
                <a:lnTo>
                  <a:pt x="103" y="0"/>
                </a:lnTo>
                <a:lnTo>
                  <a:pt x="102" y="0"/>
                </a:lnTo>
                <a:lnTo>
                  <a:pt x="102" y="0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99" y="1"/>
                </a:lnTo>
                <a:lnTo>
                  <a:pt x="99" y="1"/>
                </a:lnTo>
                <a:lnTo>
                  <a:pt x="97" y="1"/>
                </a:lnTo>
                <a:lnTo>
                  <a:pt x="97" y="1"/>
                </a:lnTo>
                <a:lnTo>
                  <a:pt x="97" y="1"/>
                </a:lnTo>
                <a:lnTo>
                  <a:pt x="98" y="2"/>
                </a:lnTo>
                <a:lnTo>
                  <a:pt x="99" y="1"/>
                </a:lnTo>
                <a:lnTo>
                  <a:pt x="99" y="1"/>
                </a:lnTo>
                <a:lnTo>
                  <a:pt x="99" y="2"/>
                </a:lnTo>
                <a:lnTo>
                  <a:pt x="98" y="2"/>
                </a:lnTo>
                <a:lnTo>
                  <a:pt x="98" y="2"/>
                </a:lnTo>
                <a:lnTo>
                  <a:pt x="97" y="1"/>
                </a:lnTo>
                <a:lnTo>
                  <a:pt x="97" y="1"/>
                </a:lnTo>
                <a:lnTo>
                  <a:pt x="95" y="2"/>
                </a:lnTo>
                <a:lnTo>
                  <a:pt x="94" y="3"/>
                </a:lnTo>
                <a:lnTo>
                  <a:pt x="95" y="3"/>
                </a:lnTo>
                <a:lnTo>
                  <a:pt x="98" y="2"/>
                </a:lnTo>
                <a:lnTo>
                  <a:pt x="101" y="1"/>
                </a:lnTo>
                <a:lnTo>
                  <a:pt x="100" y="2"/>
                </a:lnTo>
                <a:lnTo>
                  <a:pt x="98" y="2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4" y="3"/>
                </a:lnTo>
                <a:lnTo>
                  <a:pt x="95" y="3"/>
                </a:lnTo>
                <a:lnTo>
                  <a:pt x="95" y="3"/>
                </a:lnTo>
                <a:lnTo>
                  <a:pt x="97" y="3"/>
                </a:lnTo>
                <a:lnTo>
                  <a:pt x="96" y="4"/>
                </a:lnTo>
                <a:lnTo>
                  <a:pt x="96" y="4"/>
                </a:lnTo>
                <a:lnTo>
                  <a:pt x="95" y="4"/>
                </a:lnTo>
                <a:lnTo>
                  <a:pt x="94" y="5"/>
                </a:lnTo>
                <a:lnTo>
                  <a:pt x="94" y="5"/>
                </a:lnTo>
                <a:lnTo>
                  <a:pt x="95" y="5"/>
                </a:lnTo>
                <a:lnTo>
                  <a:pt x="96" y="4"/>
                </a:lnTo>
                <a:lnTo>
                  <a:pt x="97" y="4"/>
                </a:lnTo>
                <a:lnTo>
                  <a:pt x="97" y="3"/>
                </a:lnTo>
                <a:lnTo>
                  <a:pt x="98" y="3"/>
                </a:lnTo>
                <a:lnTo>
                  <a:pt x="99" y="3"/>
                </a:lnTo>
                <a:lnTo>
                  <a:pt x="99" y="3"/>
                </a:lnTo>
                <a:lnTo>
                  <a:pt x="99" y="3"/>
                </a:lnTo>
                <a:lnTo>
                  <a:pt x="99" y="2"/>
                </a:lnTo>
                <a:lnTo>
                  <a:pt x="102" y="2"/>
                </a:lnTo>
                <a:lnTo>
                  <a:pt x="104" y="1"/>
                </a:lnTo>
                <a:lnTo>
                  <a:pt x="105" y="1"/>
                </a:lnTo>
                <a:lnTo>
                  <a:pt x="106" y="0"/>
                </a:lnTo>
                <a:lnTo>
                  <a:pt x="107" y="0"/>
                </a:lnTo>
                <a:lnTo>
                  <a:pt x="107" y="0"/>
                </a:lnTo>
                <a:lnTo>
                  <a:pt x="108" y="1"/>
                </a:lnTo>
                <a:lnTo>
                  <a:pt x="108" y="1"/>
                </a:lnTo>
                <a:lnTo>
                  <a:pt x="108" y="1"/>
                </a:lnTo>
                <a:lnTo>
                  <a:pt x="108" y="1"/>
                </a:lnTo>
                <a:lnTo>
                  <a:pt x="107" y="1"/>
                </a:lnTo>
                <a:lnTo>
                  <a:pt x="106" y="1"/>
                </a:lnTo>
                <a:lnTo>
                  <a:pt x="106" y="1"/>
                </a:lnTo>
                <a:lnTo>
                  <a:pt x="105" y="1"/>
                </a:lnTo>
                <a:lnTo>
                  <a:pt x="104" y="1"/>
                </a:lnTo>
                <a:lnTo>
                  <a:pt x="101" y="2"/>
                </a:lnTo>
                <a:lnTo>
                  <a:pt x="101" y="3"/>
                </a:lnTo>
                <a:lnTo>
                  <a:pt x="100" y="3"/>
                </a:lnTo>
                <a:lnTo>
                  <a:pt x="100" y="3"/>
                </a:lnTo>
                <a:lnTo>
                  <a:pt x="101" y="3"/>
                </a:lnTo>
                <a:lnTo>
                  <a:pt x="102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100" y="3"/>
                </a:lnTo>
                <a:lnTo>
                  <a:pt x="100" y="3"/>
                </a:lnTo>
                <a:lnTo>
                  <a:pt x="100" y="3"/>
                </a:lnTo>
                <a:lnTo>
                  <a:pt x="101" y="3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3" y="4"/>
                </a:lnTo>
                <a:lnTo>
                  <a:pt x="101" y="4"/>
                </a:lnTo>
                <a:lnTo>
                  <a:pt x="101" y="4"/>
                </a:lnTo>
                <a:lnTo>
                  <a:pt x="100" y="4"/>
                </a:lnTo>
                <a:lnTo>
                  <a:pt x="100" y="4"/>
                </a:lnTo>
                <a:lnTo>
                  <a:pt x="99" y="4"/>
                </a:lnTo>
                <a:lnTo>
                  <a:pt x="98" y="4"/>
                </a:lnTo>
                <a:lnTo>
                  <a:pt x="99" y="4"/>
                </a:lnTo>
                <a:lnTo>
                  <a:pt x="99" y="5"/>
                </a:lnTo>
                <a:lnTo>
                  <a:pt x="99" y="5"/>
                </a:lnTo>
                <a:lnTo>
                  <a:pt x="98" y="5"/>
                </a:lnTo>
                <a:lnTo>
                  <a:pt x="98" y="5"/>
                </a:lnTo>
                <a:lnTo>
                  <a:pt x="96" y="5"/>
                </a:lnTo>
                <a:lnTo>
                  <a:pt x="96" y="5"/>
                </a:lnTo>
                <a:lnTo>
                  <a:pt x="96" y="6"/>
                </a:lnTo>
                <a:lnTo>
                  <a:pt x="96" y="6"/>
                </a:lnTo>
                <a:lnTo>
                  <a:pt x="96" y="7"/>
                </a:lnTo>
                <a:lnTo>
                  <a:pt x="96" y="7"/>
                </a:lnTo>
                <a:lnTo>
                  <a:pt x="97" y="7"/>
                </a:lnTo>
                <a:lnTo>
                  <a:pt x="97" y="7"/>
                </a:lnTo>
                <a:lnTo>
                  <a:pt x="98" y="8"/>
                </a:lnTo>
                <a:lnTo>
                  <a:pt x="98" y="8"/>
                </a:lnTo>
                <a:lnTo>
                  <a:pt x="99" y="8"/>
                </a:lnTo>
                <a:lnTo>
                  <a:pt x="99" y="7"/>
                </a:lnTo>
                <a:lnTo>
                  <a:pt x="99" y="7"/>
                </a:lnTo>
                <a:lnTo>
                  <a:pt x="98" y="7"/>
                </a:lnTo>
                <a:lnTo>
                  <a:pt x="99" y="7"/>
                </a:lnTo>
                <a:lnTo>
                  <a:pt x="99" y="7"/>
                </a:lnTo>
                <a:lnTo>
                  <a:pt x="100" y="7"/>
                </a:lnTo>
                <a:lnTo>
                  <a:pt x="99" y="7"/>
                </a:lnTo>
                <a:lnTo>
                  <a:pt x="99" y="8"/>
                </a:lnTo>
                <a:lnTo>
                  <a:pt x="101" y="7"/>
                </a:lnTo>
                <a:lnTo>
                  <a:pt x="102" y="7"/>
                </a:lnTo>
                <a:lnTo>
                  <a:pt x="100" y="8"/>
                </a:lnTo>
                <a:lnTo>
                  <a:pt x="100" y="8"/>
                </a:lnTo>
                <a:lnTo>
                  <a:pt x="99" y="8"/>
                </a:lnTo>
                <a:lnTo>
                  <a:pt x="99" y="8"/>
                </a:lnTo>
                <a:lnTo>
                  <a:pt x="99" y="8"/>
                </a:lnTo>
                <a:lnTo>
                  <a:pt x="98" y="8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7" y="10"/>
                </a:lnTo>
                <a:lnTo>
                  <a:pt x="97" y="10"/>
                </a:lnTo>
                <a:lnTo>
                  <a:pt x="97" y="10"/>
                </a:lnTo>
                <a:lnTo>
                  <a:pt x="99" y="10"/>
                </a:lnTo>
                <a:lnTo>
                  <a:pt x="100" y="10"/>
                </a:lnTo>
                <a:lnTo>
                  <a:pt x="98" y="10"/>
                </a:lnTo>
                <a:lnTo>
                  <a:pt x="97" y="10"/>
                </a:lnTo>
                <a:lnTo>
                  <a:pt x="96" y="10"/>
                </a:lnTo>
                <a:lnTo>
                  <a:pt x="95" y="11"/>
                </a:lnTo>
                <a:lnTo>
                  <a:pt x="96" y="11"/>
                </a:lnTo>
                <a:lnTo>
                  <a:pt x="95" y="11"/>
                </a:lnTo>
                <a:lnTo>
                  <a:pt x="94" y="12"/>
                </a:lnTo>
                <a:lnTo>
                  <a:pt x="93" y="12"/>
                </a:lnTo>
                <a:lnTo>
                  <a:pt x="94" y="12"/>
                </a:lnTo>
                <a:lnTo>
                  <a:pt x="94" y="12"/>
                </a:lnTo>
                <a:lnTo>
                  <a:pt x="95" y="11"/>
                </a:lnTo>
                <a:lnTo>
                  <a:pt x="95" y="11"/>
                </a:lnTo>
                <a:lnTo>
                  <a:pt x="95" y="10"/>
                </a:lnTo>
                <a:lnTo>
                  <a:pt x="94" y="10"/>
                </a:lnTo>
                <a:lnTo>
                  <a:pt x="93" y="10"/>
                </a:lnTo>
                <a:lnTo>
                  <a:pt x="93" y="10"/>
                </a:lnTo>
                <a:lnTo>
                  <a:pt x="93" y="10"/>
                </a:lnTo>
                <a:lnTo>
                  <a:pt x="93" y="10"/>
                </a:lnTo>
                <a:lnTo>
                  <a:pt x="93" y="10"/>
                </a:lnTo>
                <a:lnTo>
                  <a:pt x="93" y="9"/>
                </a:lnTo>
                <a:lnTo>
                  <a:pt x="92" y="9"/>
                </a:lnTo>
                <a:lnTo>
                  <a:pt x="92" y="9"/>
                </a:lnTo>
                <a:lnTo>
                  <a:pt x="91" y="9"/>
                </a:lnTo>
                <a:lnTo>
                  <a:pt x="91" y="9"/>
                </a:lnTo>
                <a:lnTo>
                  <a:pt x="91" y="8"/>
                </a:lnTo>
                <a:lnTo>
                  <a:pt x="91" y="8"/>
                </a:lnTo>
                <a:lnTo>
                  <a:pt x="90" y="7"/>
                </a:lnTo>
                <a:lnTo>
                  <a:pt x="89" y="8"/>
                </a:lnTo>
                <a:lnTo>
                  <a:pt x="89" y="8"/>
                </a:lnTo>
                <a:lnTo>
                  <a:pt x="89" y="8"/>
                </a:lnTo>
                <a:lnTo>
                  <a:pt x="89" y="8"/>
                </a:lnTo>
                <a:lnTo>
                  <a:pt x="90" y="8"/>
                </a:lnTo>
                <a:lnTo>
                  <a:pt x="89" y="9"/>
                </a:lnTo>
                <a:lnTo>
                  <a:pt x="90" y="9"/>
                </a:lnTo>
                <a:lnTo>
                  <a:pt x="89" y="9"/>
                </a:lnTo>
                <a:lnTo>
                  <a:pt x="90" y="10"/>
                </a:lnTo>
                <a:lnTo>
                  <a:pt x="89" y="9"/>
                </a:lnTo>
                <a:lnTo>
                  <a:pt x="89" y="10"/>
                </a:lnTo>
                <a:lnTo>
                  <a:pt x="88" y="10"/>
                </a:lnTo>
                <a:lnTo>
                  <a:pt x="88" y="9"/>
                </a:lnTo>
                <a:lnTo>
                  <a:pt x="87" y="9"/>
                </a:lnTo>
                <a:lnTo>
                  <a:pt x="87" y="9"/>
                </a:lnTo>
                <a:lnTo>
                  <a:pt x="87" y="9"/>
                </a:lnTo>
                <a:lnTo>
                  <a:pt x="88" y="10"/>
                </a:lnTo>
                <a:lnTo>
                  <a:pt x="87" y="10"/>
                </a:lnTo>
                <a:lnTo>
                  <a:pt x="87" y="10"/>
                </a:lnTo>
                <a:lnTo>
                  <a:pt x="86" y="10"/>
                </a:lnTo>
                <a:lnTo>
                  <a:pt x="86" y="10"/>
                </a:lnTo>
                <a:lnTo>
                  <a:pt x="85" y="10"/>
                </a:lnTo>
                <a:lnTo>
                  <a:pt x="85" y="10"/>
                </a:lnTo>
                <a:lnTo>
                  <a:pt x="85" y="10"/>
                </a:lnTo>
                <a:lnTo>
                  <a:pt x="86" y="10"/>
                </a:lnTo>
                <a:lnTo>
                  <a:pt x="87" y="10"/>
                </a:lnTo>
                <a:lnTo>
                  <a:pt x="87" y="10"/>
                </a:lnTo>
                <a:lnTo>
                  <a:pt x="87" y="11"/>
                </a:lnTo>
                <a:lnTo>
                  <a:pt x="88" y="11"/>
                </a:lnTo>
                <a:lnTo>
                  <a:pt x="88" y="11"/>
                </a:lnTo>
                <a:lnTo>
                  <a:pt x="88" y="11"/>
                </a:lnTo>
                <a:lnTo>
                  <a:pt x="87" y="12"/>
                </a:lnTo>
                <a:lnTo>
                  <a:pt x="87" y="11"/>
                </a:lnTo>
                <a:lnTo>
                  <a:pt x="87" y="11"/>
                </a:lnTo>
                <a:lnTo>
                  <a:pt x="86" y="11"/>
                </a:lnTo>
                <a:lnTo>
                  <a:pt x="86" y="11"/>
                </a:lnTo>
                <a:lnTo>
                  <a:pt x="86" y="11"/>
                </a:lnTo>
                <a:lnTo>
                  <a:pt x="85" y="11"/>
                </a:lnTo>
                <a:lnTo>
                  <a:pt x="84" y="10"/>
                </a:lnTo>
                <a:lnTo>
                  <a:pt x="84" y="10"/>
                </a:lnTo>
                <a:lnTo>
                  <a:pt x="84" y="10"/>
                </a:lnTo>
                <a:lnTo>
                  <a:pt x="84" y="10"/>
                </a:lnTo>
                <a:lnTo>
                  <a:pt x="84" y="11"/>
                </a:lnTo>
                <a:lnTo>
                  <a:pt x="85" y="11"/>
                </a:lnTo>
                <a:lnTo>
                  <a:pt x="84" y="11"/>
                </a:lnTo>
                <a:lnTo>
                  <a:pt x="84" y="10"/>
                </a:lnTo>
                <a:lnTo>
                  <a:pt x="83" y="10"/>
                </a:lnTo>
                <a:lnTo>
                  <a:pt x="82" y="11"/>
                </a:lnTo>
                <a:lnTo>
                  <a:pt x="82" y="11"/>
                </a:lnTo>
                <a:lnTo>
                  <a:pt x="84" y="11"/>
                </a:lnTo>
                <a:lnTo>
                  <a:pt x="84" y="11"/>
                </a:lnTo>
                <a:lnTo>
                  <a:pt x="84" y="11"/>
                </a:lnTo>
                <a:lnTo>
                  <a:pt x="84" y="12"/>
                </a:lnTo>
                <a:lnTo>
                  <a:pt x="85" y="12"/>
                </a:lnTo>
                <a:lnTo>
                  <a:pt x="84" y="12"/>
                </a:lnTo>
                <a:lnTo>
                  <a:pt x="84" y="12"/>
                </a:lnTo>
                <a:lnTo>
                  <a:pt x="83" y="11"/>
                </a:lnTo>
                <a:lnTo>
                  <a:pt x="83" y="12"/>
                </a:lnTo>
                <a:lnTo>
                  <a:pt x="83" y="12"/>
                </a:lnTo>
                <a:lnTo>
                  <a:pt x="84" y="12"/>
                </a:lnTo>
                <a:lnTo>
                  <a:pt x="84" y="12"/>
                </a:lnTo>
                <a:lnTo>
                  <a:pt x="82" y="12"/>
                </a:lnTo>
                <a:lnTo>
                  <a:pt x="82" y="12"/>
                </a:lnTo>
                <a:lnTo>
                  <a:pt x="82" y="12"/>
                </a:lnTo>
                <a:lnTo>
                  <a:pt x="82" y="12"/>
                </a:lnTo>
                <a:lnTo>
                  <a:pt x="82" y="13"/>
                </a:lnTo>
                <a:lnTo>
                  <a:pt x="83" y="13"/>
                </a:lnTo>
                <a:lnTo>
                  <a:pt x="82" y="13"/>
                </a:lnTo>
                <a:lnTo>
                  <a:pt x="81" y="13"/>
                </a:lnTo>
                <a:lnTo>
                  <a:pt x="81" y="13"/>
                </a:lnTo>
                <a:lnTo>
                  <a:pt x="81" y="13"/>
                </a:lnTo>
                <a:lnTo>
                  <a:pt x="81" y="14"/>
                </a:lnTo>
                <a:lnTo>
                  <a:pt x="81" y="13"/>
                </a:lnTo>
                <a:lnTo>
                  <a:pt x="80" y="13"/>
                </a:lnTo>
                <a:lnTo>
                  <a:pt x="80" y="13"/>
                </a:lnTo>
                <a:lnTo>
                  <a:pt x="80" y="14"/>
                </a:lnTo>
                <a:lnTo>
                  <a:pt x="79" y="14"/>
                </a:lnTo>
                <a:lnTo>
                  <a:pt x="79" y="14"/>
                </a:lnTo>
                <a:lnTo>
                  <a:pt x="79" y="14"/>
                </a:lnTo>
                <a:lnTo>
                  <a:pt x="80" y="14"/>
                </a:lnTo>
                <a:lnTo>
                  <a:pt x="81" y="15"/>
                </a:lnTo>
                <a:lnTo>
                  <a:pt x="81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8" y="15"/>
                </a:lnTo>
                <a:lnTo>
                  <a:pt x="78" y="15"/>
                </a:lnTo>
                <a:lnTo>
                  <a:pt x="78" y="15"/>
                </a:lnTo>
                <a:lnTo>
                  <a:pt x="78" y="15"/>
                </a:lnTo>
                <a:lnTo>
                  <a:pt x="78" y="15"/>
                </a:lnTo>
                <a:lnTo>
                  <a:pt x="78" y="16"/>
                </a:lnTo>
                <a:lnTo>
                  <a:pt x="78" y="16"/>
                </a:lnTo>
                <a:lnTo>
                  <a:pt x="77" y="16"/>
                </a:lnTo>
                <a:lnTo>
                  <a:pt x="77" y="16"/>
                </a:lnTo>
                <a:lnTo>
                  <a:pt x="77" y="16"/>
                </a:lnTo>
                <a:lnTo>
                  <a:pt x="78" y="16"/>
                </a:lnTo>
                <a:lnTo>
                  <a:pt x="79" y="16"/>
                </a:lnTo>
                <a:lnTo>
                  <a:pt x="79" y="16"/>
                </a:lnTo>
                <a:lnTo>
                  <a:pt x="78" y="16"/>
                </a:lnTo>
                <a:lnTo>
                  <a:pt x="77" y="17"/>
                </a:lnTo>
                <a:lnTo>
                  <a:pt x="76" y="16"/>
                </a:lnTo>
                <a:lnTo>
                  <a:pt x="76" y="16"/>
                </a:lnTo>
                <a:lnTo>
                  <a:pt x="76" y="16"/>
                </a:lnTo>
                <a:lnTo>
                  <a:pt x="75" y="16"/>
                </a:lnTo>
                <a:lnTo>
                  <a:pt x="75" y="17"/>
                </a:lnTo>
                <a:lnTo>
                  <a:pt x="76" y="17"/>
                </a:lnTo>
                <a:lnTo>
                  <a:pt x="76" y="18"/>
                </a:lnTo>
                <a:lnTo>
                  <a:pt x="76" y="18"/>
                </a:lnTo>
                <a:lnTo>
                  <a:pt x="75" y="18"/>
                </a:lnTo>
                <a:lnTo>
                  <a:pt x="75" y="18"/>
                </a:lnTo>
                <a:lnTo>
                  <a:pt x="75" y="19"/>
                </a:lnTo>
                <a:lnTo>
                  <a:pt x="74" y="19"/>
                </a:lnTo>
                <a:lnTo>
                  <a:pt x="74" y="19"/>
                </a:lnTo>
                <a:lnTo>
                  <a:pt x="75" y="19"/>
                </a:lnTo>
                <a:lnTo>
                  <a:pt x="76" y="19"/>
                </a:lnTo>
                <a:lnTo>
                  <a:pt x="76" y="19"/>
                </a:lnTo>
                <a:lnTo>
                  <a:pt x="77" y="19"/>
                </a:lnTo>
                <a:lnTo>
                  <a:pt x="77" y="19"/>
                </a:lnTo>
                <a:lnTo>
                  <a:pt x="76" y="19"/>
                </a:lnTo>
                <a:lnTo>
                  <a:pt x="75" y="20"/>
                </a:lnTo>
                <a:lnTo>
                  <a:pt x="74" y="20"/>
                </a:lnTo>
                <a:lnTo>
                  <a:pt x="76" y="20"/>
                </a:lnTo>
                <a:lnTo>
                  <a:pt x="77" y="19"/>
                </a:lnTo>
                <a:lnTo>
                  <a:pt x="78" y="19"/>
                </a:lnTo>
                <a:lnTo>
                  <a:pt x="78" y="20"/>
                </a:lnTo>
                <a:lnTo>
                  <a:pt x="78" y="20"/>
                </a:lnTo>
                <a:lnTo>
                  <a:pt x="77" y="19"/>
                </a:lnTo>
                <a:lnTo>
                  <a:pt x="77" y="20"/>
                </a:lnTo>
                <a:lnTo>
                  <a:pt x="76" y="20"/>
                </a:lnTo>
                <a:lnTo>
                  <a:pt x="74" y="21"/>
                </a:lnTo>
                <a:lnTo>
                  <a:pt x="74" y="20"/>
                </a:lnTo>
                <a:lnTo>
                  <a:pt x="74" y="20"/>
                </a:lnTo>
                <a:lnTo>
                  <a:pt x="74" y="20"/>
                </a:lnTo>
                <a:lnTo>
                  <a:pt x="72" y="21"/>
                </a:lnTo>
                <a:lnTo>
                  <a:pt x="73" y="21"/>
                </a:lnTo>
                <a:lnTo>
                  <a:pt x="73" y="21"/>
                </a:lnTo>
                <a:lnTo>
                  <a:pt x="73" y="21"/>
                </a:lnTo>
                <a:lnTo>
                  <a:pt x="72" y="21"/>
                </a:lnTo>
                <a:lnTo>
                  <a:pt x="72" y="21"/>
                </a:lnTo>
                <a:lnTo>
                  <a:pt x="70" y="22"/>
                </a:lnTo>
                <a:lnTo>
                  <a:pt x="69" y="23"/>
                </a:lnTo>
                <a:lnTo>
                  <a:pt x="69" y="23"/>
                </a:lnTo>
                <a:lnTo>
                  <a:pt x="69" y="23"/>
                </a:lnTo>
                <a:lnTo>
                  <a:pt x="71" y="23"/>
                </a:lnTo>
                <a:lnTo>
                  <a:pt x="72" y="23"/>
                </a:lnTo>
                <a:lnTo>
                  <a:pt x="71" y="23"/>
                </a:lnTo>
                <a:lnTo>
                  <a:pt x="70" y="23"/>
                </a:lnTo>
                <a:lnTo>
                  <a:pt x="69" y="23"/>
                </a:lnTo>
                <a:lnTo>
                  <a:pt x="69" y="24"/>
                </a:lnTo>
                <a:lnTo>
                  <a:pt x="69" y="24"/>
                </a:lnTo>
                <a:lnTo>
                  <a:pt x="68" y="24"/>
                </a:lnTo>
                <a:lnTo>
                  <a:pt x="68" y="24"/>
                </a:lnTo>
                <a:lnTo>
                  <a:pt x="69" y="24"/>
                </a:lnTo>
                <a:lnTo>
                  <a:pt x="70" y="24"/>
                </a:lnTo>
                <a:lnTo>
                  <a:pt x="70" y="24"/>
                </a:lnTo>
                <a:lnTo>
                  <a:pt x="71" y="24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6" y="22"/>
                </a:lnTo>
                <a:lnTo>
                  <a:pt x="76" y="23"/>
                </a:lnTo>
                <a:lnTo>
                  <a:pt x="76" y="23"/>
                </a:lnTo>
                <a:lnTo>
                  <a:pt x="77" y="23"/>
                </a:lnTo>
                <a:lnTo>
                  <a:pt x="77" y="23"/>
                </a:lnTo>
                <a:lnTo>
                  <a:pt x="77" y="23"/>
                </a:lnTo>
                <a:lnTo>
                  <a:pt x="76" y="23"/>
                </a:lnTo>
                <a:lnTo>
                  <a:pt x="74" y="24"/>
                </a:lnTo>
                <a:lnTo>
                  <a:pt x="74" y="24"/>
                </a:lnTo>
                <a:lnTo>
                  <a:pt x="73" y="24"/>
                </a:lnTo>
                <a:lnTo>
                  <a:pt x="72" y="24"/>
                </a:lnTo>
                <a:lnTo>
                  <a:pt x="72" y="24"/>
                </a:lnTo>
                <a:lnTo>
                  <a:pt x="72" y="24"/>
                </a:lnTo>
                <a:lnTo>
                  <a:pt x="73" y="25"/>
                </a:lnTo>
                <a:lnTo>
                  <a:pt x="72" y="25"/>
                </a:lnTo>
                <a:lnTo>
                  <a:pt x="73" y="26"/>
                </a:lnTo>
                <a:lnTo>
                  <a:pt x="74" y="26"/>
                </a:lnTo>
                <a:lnTo>
                  <a:pt x="74" y="26"/>
                </a:lnTo>
                <a:lnTo>
                  <a:pt x="74" y="27"/>
                </a:lnTo>
                <a:lnTo>
                  <a:pt x="74" y="27"/>
                </a:lnTo>
                <a:lnTo>
                  <a:pt x="74" y="27"/>
                </a:lnTo>
                <a:lnTo>
                  <a:pt x="75" y="28"/>
                </a:lnTo>
                <a:lnTo>
                  <a:pt x="76" y="28"/>
                </a:lnTo>
                <a:lnTo>
                  <a:pt x="77" y="27"/>
                </a:lnTo>
                <a:lnTo>
                  <a:pt x="79" y="26"/>
                </a:lnTo>
                <a:lnTo>
                  <a:pt x="80" y="26"/>
                </a:lnTo>
                <a:lnTo>
                  <a:pt x="80" y="26"/>
                </a:lnTo>
                <a:lnTo>
                  <a:pt x="81" y="26"/>
                </a:lnTo>
                <a:lnTo>
                  <a:pt x="83" y="26"/>
                </a:lnTo>
                <a:lnTo>
                  <a:pt x="84" y="25"/>
                </a:lnTo>
                <a:lnTo>
                  <a:pt x="84" y="25"/>
                </a:lnTo>
                <a:lnTo>
                  <a:pt x="85" y="24"/>
                </a:lnTo>
                <a:lnTo>
                  <a:pt x="86" y="24"/>
                </a:lnTo>
                <a:lnTo>
                  <a:pt x="87" y="24"/>
                </a:lnTo>
                <a:lnTo>
                  <a:pt x="89" y="23"/>
                </a:lnTo>
                <a:lnTo>
                  <a:pt x="90" y="23"/>
                </a:lnTo>
                <a:lnTo>
                  <a:pt x="90" y="23"/>
                </a:lnTo>
                <a:lnTo>
                  <a:pt x="90" y="22"/>
                </a:lnTo>
                <a:lnTo>
                  <a:pt x="90" y="22"/>
                </a:lnTo>
                <a:lnTo>
                  <a:pt x="91" y="21"/>
                </a:lnTo>
                <a:lnTo>
                  <a:pt x="91" y="21"/>
                </a:lnTo>
                <a:lnTo>
                  <a:pt x="89" y="20"/>
                </a:lnTo>
                <a:lnTo>
                  <a:pt x="89" y="20"/>
                </a:lnTo>
                <a:lnTo>
                  <a:pt x="87" y="21"/>
                </a:lnTo>
                <a:lnTo>
                  <a:pt x="86" y="21"/>
                </a:lnTo>
                <a:lnTo>
                  <a:pt x="85" y="22"/>
                </a:lnTo>
                <a:lnTo>
                  <a:pt x="84" y="22"/>
                </a:lnTo>
                <a:lnTo>
                  <a:pt x="85" y="21"/>
                </a:lnTo>
                <a:lnTo>
                  <a:pt x="87" y="21"/>
                </a:lnTo>
                <a:lnTo>
                  <a:pt x="89" y="20"/>
                </a:lnTo>
                <a:lnTo>
                  <a:pt x="89" y="20"/>
                </a:lnTo>
                <a:lnTo>
                  <a:pt x="91" y="19"/>
                </a:lnTo>
                <a:lnTo>
                  <a:pt x="92" y="19"/>
                </a:lnTo>
                <a:lnTo>
                  <a:pt x="93" y="18"/>
                </a:lnTo>
                <a:lnTo>
                  <a:pt x="93" y="17"/>
                </a:lnTo>
                <a:lnTo>
                  <a:pt x="94" y="17"/>
                </a:lnTo>
                <a:lnTo>
                  <a:pt x="95" y="16"/>
                </a:lnTo>
                <a:lnTo>
                  <a:pt x="95" y="16"/>
                </a:lnTo>
                <a:lnTo>
                  <a:pt x="95" y="16"/>
                </a:lnTo>
                <a:lnTo>
                  <a:pt x="95" y="16"/>
                </a:lnTo>
                <a:lnTo>
                  <a:pt x="94" y="17"/>
                </a:lnTo>
                <a:lnTo>
                  <a:pt x="94" y="18"/>
                </a:lnTo>
                <a:lnTo>
                  <a:pt x="94" y="18"/>
                </a:lnTo>
                <a:lnTo>
                  <a:pt x="95" y="18"/>
                </a:lnTo>
                <a:lnTo>
                  <a:pt x="95" y="18"/>
                </a:lnTo>
                <a:lnTo>
                  <a:pt x="96" y="18"/>
                </a:lnTo>
                <a:lnTo>
                  <a:pt x="97" y="18"/>
                </a:lnTo>
                <a:lnTo>
                  <a:pt x="98" y="18"/>
                </a:lnTo>
                <a:lnTo>
                  <a:pt x="98" y="18"/>
                </a:lnTo>
                <a:lnTo>
                  <a:pt x="97" y="19"/>
                </a:lnTo>
                <a:lnTo>
                  <a:pt x="95" y="19"/>
                </a:lnTo>
                <a:lnTo>
                  <a:pt x="95" y="19"/>
                </a:lnTo>
                <a:lnTo>
                  <a:pt x="94" y="19"/>
                </a:lnTo>
                <a:lnTo>
                  <a:pt x="93" y="20"/>
                </a:lnTo>
                <a:lnTo>
                  <a:pt x="93" y="20"/>
                </a:lnTo>
                <a:lnTo>
                  <a:pt x="92" y="20"/>
                </a:lnTo>
                <a:lnTo>
                  <a:pt x="91" y="20"/>
                </a:lnTo>
                <a:lnTo>
                  <a:pt x="92" y="21"/>
                </a:lnTo>
                <a:lnTo>
                  <a:pt x="92" y="21"/>
                </a:lnTo>
                <a:lnTo>
                  <a:pt x="92" y="21"/>
                </a:lnTo>
                <a:lnTo>
                  <a:pt x="94" y="21"/>
                </a:lnTo>
                <a:lnTo>
                  <a:pt x="95" y="21"/>
                </a:lnTo>
                <a:lnTo>
                  <a:pt x="96" y="21"/>
                </a:lnTo>
                <a:lnTo>
                  <a:pt x="97" y="21"/>
                </a:lnTo>
                <a:lnTo>
                  <a:pt x="96" y="22"/>
                </a:lnTo>
                <a:lnTo>
                  <a:pt x="97" y="22"/>
                </a:lnTo>
                <a:lnTo>
                  <a:pt x="97" y="22"/>
                </a:lnTo>
                <a:lnTo>
                  <a:pt x="96" y="22"/>
                </a:lnTo>
                <a:lnTo>
                  <a:pt x="94" y="23"/>
                </a:lnTo>
                <a:lnTo>
                  <a:pt x="94" y="23"/>
                </a:lnTo>
                <a:lnTo>
                  <a:pt x="93" y="23"/>
                </a:lnTo>
                <a:lnTo>
                  <a:pt x="92" y="24"/>
                </a:lnTo>
                <a:lnTo>
                  <a:pt x="92" y="24"/>
                </a:lnTo>
                <a:lnTo>
                  <a:pt x="91" y="24"/>
                </a:lnTo>
                <a:lnTo>
                  <a:pt x="91" y="24"/>
                </a:lnTo>
                <a:lnTo>
                  <a:pt x="90" y="24"/>
                </a:lnTo>
                <a:lnTo>
                  <a:pt x="89" y="24"/>
                </a:lnTo>
                <a:lnTo>
                  <a:pt x="88" y="25"/>
                </a:lnTo>
                <a:lnTo>
                  <a:pt x="87" y="25"/>
                </a:lnTo>
                <a:lnTo>
                  <a:pt x="86" y="26"/>
                </a:lnTo>
                <a:lnTo>
                  <a:pt x="86" y="26"/>
                </a:lnTo>
                <a:lnTo>
                  <a:pt x="86" y="26"/>
                </a:lnTo>
                <a:lnTo>
                  <a:pt x="85" y="26"/>
                </a:lnTo>
                <a:lnTo>
                  <a:pt x="85" y="27"/>
                </a:lnTo>
                <a:lnTo>
                  <a:pt x="85" y="27"/>
                </a:lnTo>
                <a:lnTo>
                  <a:pt x="86" y="26"/>
                </a:lnTo>
                <a:lnTo>
                  <a:pt x="87" y="26"/>
                </a:lnTo>
                <a:lnTo>
                  <a:pt x="88" y="26"/>
                </a:lnTo>
                <a:lnTo>
                  <a:pt x="89" y="26"/>
                </a:lnTo>
                <a:lnTo>
                  <a:pt x="89" y="26"/>
                </a:lnTo>
                <a:lnTo>
                  <a:pt x="88" y="26"/>
                </a:lnTo>
                <a:lnTo>
                  <a:pt x="88" y="26"/>
                </a:lnTo>
                <a:lnTo>
                  <a:pt x="88" y="26"/>
                </a:lnTo>
                <a:lnTo>
                  <a:pt x="89" y="26"/>
                </a:lnTo>
                <a:lnTo>
                  <a:pt x="89" y="26"/>
                </a:lnTo>
                <a:lnTo>
                  <a:pt x="89" y="27"/>
                </a:lnTo>
                <a:lnTo>
                  <a:pt x="87" y="27"/>
                </a:lnTo>
                <a:lnTo>
                  <a:pt x="87" y="27"/>
                </a:lnTo>
                <a:lnTo>
                  <a:pt x="87" y="27"/>
                </a:lnTo>
                <a:lnTo>
                  <a:pt x="87" y="28"/>
                </a:lnTo>
                <a:lnTo>
                  <a:pt x="88" y="28"/>
                </a:lnTo>
                <a:lnTo>
                  <a:pt x="89" y="28"/>
                </a:lnTo>
                <a:lnTo>
                  <a:pt x="89" y="28"/>
                </a:lnTo>
                <a:lnTo>
                  <a:pt x="88" y="28"/>
                </a:lnTo>
                <a:lnTo>
                  <a:pt x="87" y="29"/>
                </a:lnTo>
                <a:lnTo>
                  <a:pt x="87" y="29"/>
                </a:lnTo>
                <a:lnTo>
                  <a:pt x="86" y="29"/>
                </a:lnTo>
                <a:lnTo>
                  <a:pt x="85" y="28"/>
                </a:lnTo>
                <a:lnTo>
                  <a:pt x="84" y="29"/>
                </a:lnTo>
                <a:lnTo>
                  <a:pt x="82" y="28"/>
                </a:lnTo>
                <a:lnTo>
                  <a:pt x="82" y="28"/>
                </a:lnTo>
                <a:lnTo>
                  <a:pt x="81" y="29"/>
                </a:lnTo>
                <a:lnTo>
                  <a:pt x="80" y="28"/>
                </a:lnTo>
                <a:lnTo>
                  <a:pt x="77" y="28"/>
                </a:lnTo>
                <a:lnTo>
                  <a:pt x="76" y="29"/>
                </a:lnTo>
                <a:lnTo>
                  <a:pt x="76" y="29"/>
                </a:lnTo>
                <a:lnTo>
                  <a:pt x="76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1"/>
                </a:lnTo>
                <a:lnTo>
                  <a:pt x="80" y="31"/>
                </a:lnTo>
                <a:lnTo>
                  <a:pt x="79" y="31"/>
                </a:lnTo>
                <a:lnTo>
                  <a:pt x="79" y="32"/>
                </a:lnTo>
                <a:lnTo>
                  <a:pt x="79" y="32"/>
                </a:lnTo>
                <a:lnTo>
                  <a:pt x="79" y="32"/>
                </a:lnTo>
                <a:lnTo>
                  <a:pt x="79" y="31"/>
                </a:lnTo>
                <a:lnTo>
                  <a:pt x="79" y="31"/>
                </a:lnTo>
                <a:lnTo>
                  <a:pt x="77" y="31"/>
                </a:lnTo>
                <a:lnTo>
                  <a:pt x="75" y="30"/>
                </a:lnTo>
                <a:lnTo>
                  <a:pt x="73" y="31"/>
                </a:lnTo>
                <a:lnTo>
                  <a:pt x="73" y="31"/>
                </a:lnTo>
                <a:lnTo>
                  <a:pt x="73" y="31"/>
                </a:lnTo>
                <a:lnTo>
                  <a:pt x="74" y="30"/>
                </a:lnTo>
                <a:lnTo>
                  <a:pt x="74" y="30"/>
                </a:lnTo>
                <a:lnTo>
                  <a:pt x="75" y="29"/>
                </a:lnTo>
                <a:lnTo>
                  <a:pt x="75" y="29"/>
                </a:lnTo>
                <a:lnTo>
                  <a:pt x="74" y="28"/>
                </a:lnTo>
                <a:lnTo>
                  <a:pt x="72" y="27"/>
                </a:lnTo>
                <a:lnTo>
                  <a:pt x="73" y="27"/>
                </a:lnTo>
                <a:lnTo>
                  <a:pt x="72" y="27"/>
                </a:lnTo>
                <a:lnTo>
                  <a:pt x="72" y="26"/>
                </a:lnTo>
                <a:lnTo>
                  <a:pt x="72" y="26"/>
                </a:lnTo>
                <a:lnTo>
                  <a:pt x="71" y="25"/>
                </a:lnTo>
                <a:lnTo>
                  <a:pt x="71" y="25"/>
                </a:lnTo>
                <a:lnTo>
                  <a:pt x="71" y="25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9" y="26"/>
                </a:lnTo>
                <a:lnTo>
                  <a:pt x="69" y="27"/>
                </a:lnTo>
                <a:lnTo>
                  <a:pt x="69" y="27"/>
                </a:lnTo>
                <a:lnTo>
                  <a:pt x="68" y="26"/>
                </a:lnTo>
                <a:lnTo>
                  <a:pt x="68" y="26"/>
                </a:lnTo>
                <a:lnTo>
                  <a:pt x="67" y="26"/>
                </a:lnTo>
                <a:lnTo>
                  <a:pt x="67" y="27"/>
                </a:lnTo>
                <a:lnTo>
                  <a:pt x="67" y="27"/>
                </a:lnTo>
                <a:lnTo>
                  <a:pt x="67" y="27"/>
                </a:lnTo>
                <a:lnTo>
                  <a:pt x="66" y="27"/>
                </a:lnTo>
                <a:lnTo>
                  <a:pt x="66" y="27"/>
                </a:lnTo>
                <a:lnTo>
                  <a:pt x="66" y="26"/>
                </a:lnTo>
                <a:lnTo>
                  <a:pt x="66" y="26"/>
                </a:lnTo>
                <a:lnTo>
                  <a:pt x="65" y="27"/>
                </a:lnTo>
                <a:lnTo>
                  <a:pt x="64" y="27"/>
                </a:lnTo>
                <a:lnTo>
                  <a:pt x="64" y="27"/>
                </a:lnTo>
                <a:lnTo>
                  <a:pt x="64" y="27"/>
                </a:lnTo>
                <a:lnTo>
                  <a:pt x="63" y="28"/>
                </a:lnTo>
                <a:lnTo>
                  <a:pt x="63" y="28"/>
                </a:lnTo>
                <a:lnTo>
                  <a:pt x="63" y="28"/>
                </a:lnTo>
                <a:lnTo>
                  <a:pt x="64" y="28"/>
                </a:lnTo>
                <a:lnTo>
                  <a:pt x="65" y="28"/>
                </a:lnTo>
                <a:lnTo>
                  <a:pt x="64" y="28"/>
                </a:lnTo>
                <a:lnTo>
                  <a:pt x="64" y="28"/>
                </a:lnTo>
                <a:lnTo>
                  <a:pt x="64" y="28"/>
                </a:lnTo>
                <a:lnTo>
                  <a:pt x="65" y="28"/>
                </a:lnTo>
                <a:lnTo>
                  <a:pt x="65" y="28"/>
                </a:lnTo>
                <a:lnTo>
                  <a:pt x="65" y="28"/>
                </a:lnTo>
                <a:lnTo>
                  <a:pt x="67" y="28"/>
                </a:lnTo>
                <a:lnTo>
                  <a:pt x="68" y="28"/>
                </a:lnTo>
                <a:lnTo>
                  <a:pt x="68" y="28"/>
                </a:lnTo>
                <a:lnTo>
                  <a:pt x="67" y="28"/>
                </a:lnTo>
                <a:lnTo>
                  <a:pt x="64" y="28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4" y="30"/>
                </a:lnTo>
                <a:lnTo>
                  <a:pt x="63" y="30"/>
                </a:lnTo>
                <a:lnTo>
                  <a:pt x="64" y="30"/>
                </a:lnTo>
                <a:lnTo>
                  <a:pt x="67" y="30"/>
                </a:lnTo>
                <a:lnTo>
                  <a:pt x="68" y="29"/>
                </a:lnTo>
                <a:lnTo>
                  <a:pt x="67" y="30"/>
                </a:lnTo>
                <a:lnTo>
                  <a:pt x="67" y="30"/>
                </a:lnTo>
                <a:lnTo>
                  <a:pt x="64" y="30"/>
                </a:lnTo>
                <a:lnTo>
                  <a:pt x="63" y="31"/>
                </a:lnTo>
                <a:lnTo>
                  <a:pt x="63" y="31"/>
                </a:lnTo>
                <a:lnTo>
                  <a:pt x="62" y="31"/>
                </a:lnTo>
                <a:lnTo>
                  <a:pt x="62" y="31"/>
                </a:lnTo>
                <a:lnTo>
                  <a:pt x="62" y="31"/>
                </a:lnTo>
                <a:lnTo>
                  <a:pt x="62" y="30"/>
                </a:lnTo>
                <a:lnTo>
                  <a:pt x="63" y="30"/>
                </a:lnTo>
                <a:lnTo>
                  <a:pt x="62" y="29"/>
                </a:lnTo>
                <a:lnTo>
                  <a:pt x="62" y="29"/>
                </a:lnTo>
                <a:lnTo>
                  <a:pt x="61" y="28"/>
                </a:lnTo>
                <a:lnTo>
                  <a:pt x="61" y="28"/>
                </a:lnTo>
                <a:lnTo>
                  <a:pt x="61" y="28"/>
                </a:lnTo>
                <a:lnTo>
                  <a:pt x="60" y="28"/>
                </a:lnTo>
                <a:lnTo>
                  <a:pt x="60" y="28"/>
                </a:lnTo>
                <a:lnTo>
                  <a:pt x="60" y="28"/>
                </a:lnTo>
                <a:lnTo>
                  <a:pt x="60" y="29"/>
                </a:lnTo>
                <a:lnTo>
                  <a:pt x="60" y="29"/>
                </a:lnTo>
                <a:lnTo>
                  <a:pt x="60" y="29"/>
                </a:lnTo>
                <a:lnTo>
                  <a:pt x="59" y="29"/>
                </a:lnTo>
                <a:lnTo>
                  <a:pt x="59" y="29"/>
                </a:lnTo>
                <a:lnTo>
                  <a:pt x="59" y="29"/>
                </a:lnTo>
                <a:lnTo>
                  <a:pt x="58" y="29"/>
                </a:lnTo>
                <a:lnTo>
                  <a:pt x="58" y="29"/>
                </a:lnTo>
                <a:lnTo>
                  <a:pt x="58" y="29"/>
                </a:lnTo>
                <a:lnTo>
                  <a:pt x="57" y="29"/>
                </a:lnTo>
                <a:lnTo>
                  <a:pt x="56" y="29"/>
                </a:lnTo>
                <a:lnTo>
                  <a:pt x="56" y="29"/>
                </a:lnTo>
                <a:lnTo>
                  <a:pt x="55" y="29"/>
                </a:lnTo>
                <a:lnTo>
                  <a:pt x="55" y="29"/>
                </a:lnTo>
                <a:lnTo>
                  <a:pt x="55" y="30"/>
                </a:lnTo>
                <a:lnTo>
                  <a:pt x="56" y="30"/>
                </a:lnTo>
                <a:lnTo>
                  <a:pt x="56" y="30"/>
                </a:lnTo>
                <a:lnTo>
                  <a:pt x="57" y="30"/>
                </a:lnTo>
                <a:lnTo>
                  <a:pt x="55" y="31"/>
                </a:lnTo>
                <a:lnTo>
                  <a:pt x="54" y="31"/>
                </a:lnTo>
                <a:lnTo>
                  <a:pt x="53" y="31"/>
                </a:lnTo>
                <a:lnTo>
                  <a:pt x="53" y="31"/>
                </a:lnTo>
                <a:lnTo>
                  <a:pt x="53" y="32"/>
                </a:lnTo>
                <a:lnTo>
                  <a:pt x="54" y="32"/>
                </a:lnTo>
                <a:lnTo>
                  <a:pt x="55" y="33"/>
                </a:lnTo>
                <a:lnTo>
                  <a:pt x="55" y="33"/>
                </a:lnTo>
                <a:lnTo>
                  <a:pt x="56" y="33"/>
                </a:lnTo>
                <a:lnTo>
                  <a:pt x="60" y="33"/>
                </a:lnTo>
                <a:lnTo>
                  <a:pt x="55" y="33"/>
                </a:lnTo>
                <a:lnTo>
                  <a:pt x="54" y="34"/>
                </a:lnTo>
                <a:lnTo>
                  <a:pt x="54" y="34"/>
                </a:lnTo>
                <a:lnTo>
                  <a:pt x="54" y="34"/>
                </a:lnTo>
                <a:lnTo>
                  <a:pt x="55" y="34"/>
                </a:lnTo>
                <a:lnTo>
                  <a:pt x="55" y="35"/>
                </a:lnTo>
                <a:lnTo>
                  <a:pt x="55" y="35"/>
                </a:lnTo>
                <a:lnTo>
                  <a:pt x="55" y="34"/>
                </a:lnTo>
                <a:lnTo>
                  <a:pt x="53" y="34"/>
                </a:lnTo>
                <a:lnTo>
                  <a:pt x="51" y="34"/>
                </a:lnTo>
                <a:lnTo>
                  <a:pt x="51" y="34"/>
                </a:lnTo>
                <a:lnTo>
                  <a:pt x="50" y="34"/>
                </a:lnTo>
                <a:lnTo>
                  <a:pt x="49" y="34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4"/>
                </a:lnTo>
                <a:lnTo>
                  <a:pt x="49" y="34"/>
                </a:lnTo>
                <a:lnTo>
                  <a:pt x="48" y="34"/>
                </a:lnTo>
                <a:lnTo>
                  <a:pt x="48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50" y="36"/>
                </a:lnTo>
                <a:lnTo>
                  <a:pt x="52" y="36"/>
                </a:lnTo>
                <a:lnTo>
                  <a:pt x="53" y="36"/>
                </a:lnTo>
                <a:lnTo>
                  <a:pt x="52" y="37"/>
                </a:lnTo>
                <a:lnTo>
                  <a:pt x="51" y="37"/>
                </a:lnTo>
                <a:lnTo>
                  <a:pt x="50" y="37"/>
                </a:lnTo>
                <a:lnTo>
                  <a:pt x="51" y="37"/>
                </a:lnTo>
                <a:lnTo>
                  <a:pt x="53" y="37"/>
                </a:lnTo>
                <a:lnTo>
                  <a:pt x="54" y="36"/>
                </a:lnTo>
                <a:lnTo>
                  <a:pt x="54" y="36"/>
                </a:lnTo>
                <a:lnTo>
                  <a:pt x="54" y="37"/>
                </a:lnTo>
                <a:lnTo>
                  <a:pt x="53" y="37"/>
                </a:lnTo>
                <a:lnTo>
                  <a:pt x="53" y="37"/>
                </a:lnTo>
                <a:lnTo>
                  <a:pt x="53" y="37"/>
                </a:lnTo>
                <a:lnTo>
                  <a:pt x="54" y="37"/>
                </a:lnTo>
                <a:lnTo>
                  <a:pt x="55" y="37"/>
                </a:lnTo>
                <a:lnTo>
                  <a:pt x="56" y="37"/>
                </a:lnTo>
                <a:lnTo>
                  <a:pt x="55" y="37"/>
                </a:lnTo>
                <a:lnTo>
                  <a:pt x="55" y="37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3" y="39"/>
                </a:lnTo>
                <a:lnTo>
                  <a:pt x="54" y="39"/>
                </a:lnTo>
                <a:lnTo>
                  <a:pt x="55" y="39"/>
                </a:lnTo>
                <a:lnTo>
                  <a:pt x="55" y="39"/>
                </a:lnTo>
                <a:lnTo>
                  <a:pt x="56" y="40"/>
                </a:lnTo>
                <a:lnTo>
                  <a:pt x="56" y="40"/>
                </a:lnTo>
                <a:lnTo>
                  <a:pt x="55" y="40"/>
                </a:lnTo>
                <a:lnTo>
                  <a:pt x="54" y="39"/>
                </a:lnTo>
                <a:lnTo>
                  <a:pt x="54" y="39"/>
                </a:lnTo>
                <a:lnTo>
                  <a:pt x="53" y="39"/>
                </a:lnTo>
                <a:lnTo>
                  <a:pt x="52" y="39"/>
                </a:lnTo>
                <a:lnTo>
                  <a:pt x="53" y="39"/>
                </a:lnTo>
                <a:lnTo>
                  <a:pt x="54" y="39"/>
                </a:lnTo>
                <a:lnTo>
                  <a:pt x="54" y="39"/>
                </a:lnTo>
                <a:lnTo>
                  <a:pt x="53" y="40"/>
                </a:lnTo>
                <a:lnTo>
                  <a:pt x="52" y="39"/>
                </a:lnTo>
                <a:lnTo>
                  <a:pt x="51" y="39"/>
                </a:lnTo>
                <a:lnTo>
                  <a:pt x="50" y="39"/>
                </a:lnTo>
                <a:lnTo>
                  <a:pt x="50" y="39"/>
                </a:lnTo>
                <a:lnTo>
                  <a:pt x="50" y="38"/>
                </a:lnTo>
                <a:lnTo>
                  <a:pt x="50" y="38"/>
                </a:lnTo>
                <a:lnTo>
                  <a:pt x="50" y="38"/>
                </a:lnTo>
                <a:lnTo>
                  <a:pt x="51" y="38"/>
                </a:lnTo>
                <a:lnTo>
                  <a:pt x="51" y="37"/>
                </a:lnTo>
                <a:lnTo>
                  <a:pt x="50" y="37"/>
                </a:lnTo>
                <a:lnTo>
                  <a:pt x="49" y="37"/>
                </a:lnTo>
                <a:lnTo>
                  <a:pt x="48" y="36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6" y="35"/>
                </a:lnTo>
                <a:lnTo>
                  <a:pt x="45" y="35"/>
                </a:lnTo>
                <a:lnTo>
                  <a:pt x="45" y="35"/>
                </a:lnTo>
                <a:lnTo>
                  <a:pt x="45" y="36"/>
                </a:lnTo>
                <a:lnTo>
                  <a:pt x="45" y="36"/>
                </a:lnTo>
                <a:lnTo>
                  <a:pt x="44" y="37"/>
                </a:lnTo>
                <a:lnTo>
                  <a:pt x="44" y="37"/>
                </a:lnTo>
                <a:lnTo>
                  <a:pt x="45" y="37"/>
                </a:lnTo>
                <a:lnTo>
                  <a:pt x="45" y="37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8" y="39"/>
                </a:lnTo>
                <a:lnTo>
                  <a:pt x="48" y="39"/>
                </a:lnTo>
                <a:lnTo>
                  <a:pt x="48" y="40"/>
                </a:lnTo>
                <a:lnTo>
                  <a:pt x="49" y="40"/>
                </a:lnTo>
                <a:lnTo>
                  <a:pt x="50" y="40"/>
                </a:lnTo>
                <a:lnTo>
                  <a:pt x="51" y="41"/>
                </a:lnTo>
                <a:lnTo>
                  <a:pt x="52" y="41"/>
                </a:lnTo>
                <a:lnTo>
                  <a:pt x="53" y="41"/>
                </a:lnTo>
                <a:lnTo>
                  <a:pt x="54" y="42"/>
                </a:lnTo>
                <a:lnTo>
                  <a:pt x="54" y="43"/>
                </a:lnTo>
                <a:lnTo>
                  <a:pt x="54" y="43"/>
                </a:lnTo>
                <a:lnTo>
                  <a:pt x="54" y="42"/>
                </a:lnTo>
                <a:lnTo>
                  <a:pt x="53" y="42"/>
                </a:lnTo>
                <a:lnTo>
                  <a:pt x="52" y="42"/>
                </a:lnTo>
                <a:lnTo>
                  <a:pt x="50" y="41"/>
                </a:lnTo>
                <a:lnTo>
                  <a:pt x="49" y="41"/>
                </a:lnTo>
                <a:lnTo>
                  <a:pt x="48" y="40"/>
                </a:lnTo>
                <a:lnTo>
                  <a:pt x="48" y="40"/>
                </a:lnTo>
                <a:lnTo>
                  <a:pt x="48" y="39"/>
                </a:lnTo>
                <a:lnTo>
                  <a:pt x="47" y="39"/>
                </a:lnTo>
                <a:lnTo>
                  <a:pt x="47" y="38"/>
                </a:lnTo>
                <a:lnTo>
                  <a:pt x="47" y="38"/>
                </a:lnTo>
                <a:lnTo>
                  <a:pt x="47" y="38"/>
                </a:lnTo>
                <a:lnTo>
                  <a:pt x="46" y="37"/>
                </a:lnTo>
                <a:lnTo>
                  <a:pt x="45" y="37"/>
                </a:lnTo>
                <a:lnTo>
                  <a:pt x="44" y="38"/>
                </a:lnTo>
                <a:lnTo>
                  <a:pt x="43" y="38"/>
                </a:lnTo>
                <a:lnTo>
                  <a:pt x="43" y="38"/>
                </a:lnTo>
                <a:lnTo>
                  <a:pt x="42" y="38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2" y="38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0" y="37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8"/>
                </a:lnTo>
                <a:lnTo>
                  <a:pt x="37" y="38"/>
                </a:lnTo>
                <a:lnTo>
                  <a:pt x="37" y="38"/>
                </a:lnTo>
                <a:lnTo>
                  <a:pt x="36" y="38"/>
                </a:lnTo>
                <a:lnTo>
                  <a:pt x="36" y="37"/>
                </a:lnTo>
                <a:lnTo>
                  <a:pt x="36" y="37"/>
                </a:lnTo>
                <a:lnTo>
                  <a:pt x="35" y="37"/>
                </a:lnTo>
                <a:lnTo>
                  <a:pt x="35" y="37"/>
                </a:lnTo>
                <a:lnTo>
                  <a:pt x="32" y="37"/>
                </a:lnTo>
                <a:lnTo>
                  <a:pt x="32" y="37"/>
                </a:lnTo>
                <a:lnTo>
                  <a:pt x="31" y="37"/>
                </a:lnTo>
                <a:lnTo>
                  <a:pt x="31" y="38"/>
                </a:lnTo>
                <a:lnTo>
                  <a:pt x="29" y="38"/>
                </a:lnTo>
                <a:lnTo>
                  <a:pt x="29" y="38"/>
                </a:lnTo>
                <a:lnTo>
                  <a:pt x="29" y="38"/>
                </a:lnTo>
                <a:lnTo>
                  <a:pt x="30" y="38"/>
                </a:lnTo>
                <a:lnTo>
                  <a:pt x="30" y="39"/>
                </a:lnTo>
                <a:lnTo>
                  <a:pt x="30" y="39"/>
                </a:lnTo>
                <a:lnTo>
                  <a:pt x="30" y="39"/>
                </a:lnTo>
                <a:lnTo>
                  <a:pt x="31" y="40"/>
                </a:lnTo>
                <a:lnTo>
                  <a:pt x="31" y="40"/>
                </a:lnTo>
                <a:lnTo>
                  <a:pt x="33" y="39"/>
                </a:lnTo>
                <a:lnTo>
                  <a:pt x="33" y="40"/>
                </a:lnTo>
                <a:lnTo>
                  <a:pt x="33" y="40"/>
                </a:lnTo>
                <a:lnTo>
                  <a:pt x="34" y="40"/>
                </a:lnTo>
                <a:lnTo>
                  <a:pt x="33" y="40"/>
                </a:lnTo>
                <a:lnTo>
                  <a:pt x="32" y="40"/>
                </a:lnTo>
                <a:lnTo>
                  <a:pt x="31" y="40"/>
                </a:lnTo>
                <a:lnTo>
                  <a:pt x="30" y="40"/>
                </a:lnTo>
                <a:lnTo>
                  <a:pt x="30" y="41"/>
                </a:lnTo>
                <a:lnTo>
                  <a:pt x="30" y="41"/>
                </a:lnTo>
                <a:lnTo>
                  <a:pt x="30" y="41"/>
                </a:lnTo>
                <a:lnTo>
                  <a:pt x="30" y="41"/>
                </a:lnTo>
                <a:lnTo>
                  <a:pt x="30" y="42"/>
                </a:lnTo>
                <a:lnTo>
                  <a:pt x="30" y="42"/>
                </a:lnTo>
                <a:lnTo>
                  <a:pt x="36" y="41"/>
                </a:lnTo>
                <a:lnTo>
                  <a:pt x="37" y="41"/>
                </a:lnTo>
                <a:lnTo>
                  <a:pt x="37" y="41"/>
                </a:lnTo>
                <a:lnTo>
                  <a:pt x="40" y="40"/>
                </a:lnTo>
                <a:lnTo>
                  <a:pt x="41" y="41"/>
                </a:lnTo>
                <a:lnTo>
                  <a:pt x="38" y="41"/>
                </a:lnTo>
                <a:lnTo>
                  <a:pt x="36" y="42"/>
                </a:lnTo>
                <a:lnTo>
                  <a:pt x="37" y="42"/>
                </a:lnTo>
                <a:lnTo>
                  <a:pt x="37" y="42"/>
                </a:lnTo>
                <a:lnTo>
                  <a:pt x="37" y="42"/>
                </a:lnTo>
                <a:lnTo>
                  <a:pt x="36" y="42"/>
                </a:lnTo>
                <a:lnTo>
                  <a:pt x="37" y="42"/>
                </a:lnTo>
                <a:lnTo>
                  <a:pt x="37" y="42"/>
                </a:lnTo>
                <a:lnTo>
                  <a:pt x="38" y="42"/>
                </a:lnTo>
                <a:lnTo>
                  <a:pt x="41" y="42"/>
                </a:lnTo>
                <a:lnTo>
                  <a:pt x="43" y="41"/>
                </a:lnTo>
                <a:lnTo>
                  <a:pt x="45" y="41"/>
                </a:lnTo>
                <a:lnTo>
                  <a:pt x="45" y="41"/>
                </a:lnTo>
                <a:lnTo>
                  <a:pt x="47" y="41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7" y="42"/>
                </a:lnTo>
                <a:lnTo>
                  <a:pt x="45" y="41"/>
                </a:lnTo>
                <a:lnTo>
                  <a:pt x="45" y="42"/>
                </a:lnTo>
                <a:lnTo>
                  <a:pt x="45" y="42"/>
                </a:lnTo>
                <a:lnTo>
                  <a:pt x="44" y="42"/>
                </a:lnTo>
                <a:lnTo>
                  <a:pt x="43" y="42"/>
                </a:lnTo>
                <a:lnTo>
                  <a:pt x="40" y="42"/>
                </a:lnTo>
                <a:lnTo>
                  <a:pt x="38" y="43"/>
                </a:lnTo>
                <a:lnTo>
                  <a:pt x="38" y="43"/>
                </a:lnTo>
                <a:lnTo>
                  <a:pt x="39" y="44"/>
                </a:lnTo>
                <a:lnTo>
                  <a:pt x="39" y="44"/>
                </a:lnTo>
                <a:lnTo>
                  <a:pt x="38" y="44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7" y="43"/>
                </a:lnTo>
                <a:lnTo>
                  <a:pt x="37" y="44"/>
                </a:lnTo>
                <a:lnTo>
                  <a:pt x="37" y="44"/>
                </a:lnTo>
                <a:lnTo>
                  <a:pt x="38" y="45"/>
                </a:lnTo>
                <a:lnTo>
                  <a:pt x="39" y="45"/>
                </a:lnTo>
                <a:lnTo>
                  <a:pt x="41" y="44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39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8" y="45"/>
                </a:lnTo>
                <a:lnTo>
                  <a:pt x="38" y="45"/>
                </a:lnTo>
                <a:lnTo>
                  <a:pt x="37" y="45"/>
                </a:lnTo>
                <a:lnTo>
                  <a:pt x="37" y="45"/>
                </a:lnTo>
                <a:lnTo>
                  <a:pt x="37" y="45"/>
                </a:lnTo>
                <a:lnTo>
                  <a:pt x="36" y="44"/>
                </a:lnTo>
                <a:lnTo>
                  <a:pt x="35" y="44"/>
                </a:lnTo>
                <a:lnTo>
                  <a:pt x="35" y="44"/>
                </a:lnTo>
                <a:lnTo>
                  <a:pt x="34" y="44"/>
                </a:lnTo>
                <a:lnTo>
                  <a:pt x="33" y="43"/>
                </a:lnTo>
                <a:lnTo>
                  <a:pt x="33" y="44"/>
                </a:lnTo>
                <a:lnTo>
                  <a:pt x="33" y="45"/>
                </a:lnTo>
                <a:lnTo>
                  <a:pt x="33" y="45"/>
                </a:lnTo>
                <a:lnTo>
                  <a:pt x="33" y="45"/>
                </a:lnTo>
                <a:lnTo>
                  <a:pt x="33" y="45"/>
                </a:lnTo>
                <a:lnTo>
                  <a:pt x="32" y="45"/>
                </a:lnTo>
                <a:lnTo>
                  <a:pt x="32" y="44"/>
                </a:lnTo>
                <a:lnTo>
                  <a:pt x="32" y="44"/>
                </a:lnTo>
                <a:lnTo>
                  <a:pt x="31" y="44"/>
                </a:lnTo>
                <a:lnTo>
                  <a:pt x="31" y="44"/>
                </a:lnTo>
                <a:lnTo>
                  <a:pt x="32" y="43"/>
                </a:lnTo>
                <a:lnTo>
                  <a:pt x="32" y="43"/>
                </a:lnTo>
                <a:lnTo>
                  <a:pt x="29" y="43"/>
                </a:lnTo>
                <a:lnTo>
                  <a:pt x="29" y="43"/>
                </a:lnTo>
                <a:lnTo>
                  <a:pt x="29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7" y="43"/>
                </a:lnTo>
                <a:lnTo>
                  <a:pt x="27" y="43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5" y="45"/>
                </a:lnTo>
                <a:lnTo>
                  <a:pt x="25" y="45"/>
                </a:lnTo>
                <a:lnTo>
                  <a:pt x="25" y="44"/>
                </a:lnTo>
                <a:lnTo>
                  <a:pt x="24" y="44"/>
                </a:lnTo>
                <a:lnTo>
                  <a:pt x="24" y="44"/>
                </a:lnTo>
                <a:lnTo>
                  <a:pt x="22" y="44"/>
                </a:lnTo>
                <a:lnTo>
                  <a:pt x="22" y="44"/>
                </a:lnTo>
                <a:lnTo>
                  <a:pt x="21" y="44"/>
                </a:lnTo>
                <a:lnTo>
                  <a:pt x="20" y="44"/>
                </a:lnTo>
                <a:lnTo>
                  <a:pt x="20" y="45"/>
                </a:lnTo>
                <a:lnTo>
                  <a:pt x="20" y="45"/>
                </a:lnTo>
                <a:lnTo>
                  <a:pt x="20" y="45"/>
                </a:lnTo>
                <a:lnTo>
                  <a:pt x="24" y="45"/>
                </a:lnTo>
                <a:lnTo>
                  <a:pt x="24" y="45"/>
                </a:lnTo>
                <a:lnTo>
                  <a:pt x="23" y="46"/>
                </a:lnTo>
                <a:lnTo>
                  <a:pt x="23" y="46"/>
                </a:lnTo>
                <a:lnTo>
                  <a:pt x="25" y="46"/>
                </a:lnTo>
                <a:lnTo>
                  <a:pt x="25" y="46"/>
                </a:lnTo>
                <a:lnTo>
                  <a:pt x="25" y="46"/>
                </a:lnTo>
                <a:lnTo>
                  <a:pt x="26" y="46"/>
                </a:lnTo>
                <a:lnTo>
                  <a:pt x="25" y="46"/>
                </a:lnTo>
                <a:lnTo>
                  <a:pt x="23" y="46"/>
                </a:lnTo>
                <a:lnTo>
                  <a:pt x="22" y="46"/>
                </a:lnTo>
                <a:lnTo>
                  <a:pt x="21" y="46"/>
                </a:lnTo>
                <a:lnTo>
                  <a:pt x="21" y="46"/>
                </a:lnTo>
                <a:lnTo>
                  <a:pt x="19" y="47"/>
                </a:lnTo>
                <a:lnTo>
                  <a:pt x="19" y="47"/>
                </a:lnTo>
                <a:lnTo>
                  <a:pt x="21" y="47"/>
                </a:lnTo>
                <a:lnTo>
                  <a:pt x="21" y="47"/>
                </a:lnTo>
                <a:lnTo>
                  <a:pt x="22" y="47"/>
                </a:lnTo>
                <a:lnTo>
                  <a:pt x="24" y="47"/>
                </a:lnTo>
                <a:lnTo>
                  <a:pt x="25" y="47"/>
                </a:lnTo>
                <a:lnTo>
                  <a:pt x="25" y="47"/>
                </a:lnTo>
                <a:lnTo>
                  <a:pt x="26" y="46"/>
                </a:lnTo>
                <a:lnTo>
                  <a:pt x="27" y="46"/>
                </a:lnTo>
                <a:lnTo>
                  <a:pt x="28" y="46"/>
                </a:lnTo>
                <a:lnTo>
                  <a:pt x="28" y="46"/>
                </a:lnTo>
                <a:lnTo>
                  <a:pt x="27" y="47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9" y="48"/>
                </a:lnTo>
                <a:lnTo>
                  <a:pt x="30" y="48"/>
                </a:lnTo>
                <a:lnTo>
                  <a:pt x="30" y="48"/>
                </a:lnTo>
                <a:lnTo>
                  <a:pt x="29" y="48"/>
                </a:lnTo>
                <a:lnTo>
                  <a:pt x="30" y="49"/>
                </a:lnTo>
                <a:lnTo>
                  <a:pt x="33" y="50"/>
                </a:lnTo>
                <a:lnTo>
                  <a:pt x="35" y="50"/>
                </a:lnTo>
                <a:lnTo>
                  <a:pt x="36" y="50"/>
                </a:lnTo>
                <a:lnTo>
                  <a:pt x="37" y="50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50"/>
                </a:lnTo>
                <a:lnTo>
                  <a:pt x="31" y="50"/>
                </a:lnTo>
                <a:lnTo>
                  <a:pt x="31" y="50"/>
                </a:lnTo>
                <a:lnTo>
                  <a:pt x="31" y="51"/>
                </a:lnTo>
                <a:lnTo>
                  <a:pt x="31" y="52"/>
                </a:lnTo>
                <a:lnTo>
                  <a:pt x="31" y="52"/>
                </a:lnTo>
                <a:lnTo>
                  <a:pt x="30" y="53"/>
                </a:lnTo>
                <a:lnTo>
                  <a:pt x="30" y="53"/>
                </a:lnTo>
                <a:lnTo>
                  <a:pt x="31" y="53"/>
                </a:lnTo>
                <a:lnTo>
                  <a:pt x="31" y="53"/>
                </a:lnTo>
                <a:lnTo>
                  <a:pt x="32" y="53"/>
                </a:lnTo>
                <a:lnTo>
                  <a:pt x="33" y="53"/>
                </a:lnTo>
                <a:lnTo>
                  <a:pt x="33" y="53"/>
                </a:lnTo>
                <a:lnTo>
                  <a:pt x="33" y="53"/>
                </a:lnTo>
                <a:lnTo>
                  <a:pt x="33" y="53"/>
                </a:lnTo>
                <a:lnTo>
                  <a:pt x="31" y="53"/>
                </a:lnTo>
                <a:lnTo>
                  <a:pt x="30" y="53"/>
                </a:lnTo>
                <a:lnTo>
                  <a:pt x="30" y="53"/>
                </a:lnTo>
                <a:lnTo>
                  <a:pt x="30" y="53"/>
                </a:lnTo>
                <a:lnTo>
                  <a:pt x="30" y="52"/>
                </a:lnTo>
                <a:lnTo>
                  <a:pt x="31" y="52"/>
                </a:lnTo>
                <a:lnTo>
                  <a:pt x="31" y="52"/>
                </a:lnTo>
                <a:lnTo>
                  <a:pt x="31" y="50"/>
                </a:lnTo>
                <a:lnTo>
                  <a:pt x="31" y="50"/>
                </a:lnTo>
                <a:lnTo>
                  <a:pt x="30" y="49"/>
                </a:lnTo>
                <a:lnTo>
                  <a:pt x="29" y="49"/>
                </a:lnTo>
                <a:lnTo>
                  <a:pt x="29" y="49"/>
                </a:lnTo>
                <a:lnTo>
                  <a:pt x="29" y="47"/>
                </a:lnTo>
                <a:lnTo>
                  <a:pt x="28" y="47"/>
                </a:lnTo>
                <a:lnTo>
                  <a:pt x="27" y="47"/>
                </a:lnTo>
                <a:lnTo>
                  <a:pt x="26" y="47"/>
                </a:lnTo>
                <a:lnTo>
                  <a:pt x="24" y="48"/>
                </a:lnTo>
                <a:lnTo>
                  <a:pt x="24" y="48"/>
                </a:lnTo>
                <a:lnTo>
                  <a:pt x="24" y="48"/>
                </a:lnTo>
                <a:lnTo>
                  <a:pt x="24" y="49"/>
                </a:lnTo>
                <a:lnTo>
                  <a:pt x="23" y="48"/>
                </a:lnTo>
                <a:lnTo>
                  <a:pt x="22" y="48"/>
                </a:lnTo>
                <a:lnTo>
                  <a:pt x="22" y="48"/>
                </a:lnTo>
                <a:lnTo>
                  <a:pt x="22" y="48"/>
                </a:lnTo>
                <a:lnTo>
                  <a:pt x="22" y="49"/>
                </a:lnTo>
                <a:lnTo>
                  <a:pt x="22" y="49"/>
                </a:lnTo>
                <a:lnTo>
                  <a:pt x="23" y="50"/>
                </a:lnTo>
                <a:lnTo>
                  <a:pt x="25" y="52"/>
                </a:lnTo>
                <a:lnTo>
                  <a:pt x="25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4" y="52"/>
                </a:lnTo>
                <a:lnTo>
                  <a:pt x="23" y="51"/>
                </a:lnTo>
                <a:lnTo>
                  <a:pt x="23" y="50"/>
                </a:lnTo>
                <a:lnTo>
                  <a:pt x="22" y="50"/>
                </a:lnTo>
                <a:lnTo>
                  <a:pt x="22" y="50"/>
                </a:lnTo>
                <a:lnTo>
                  <a:pt x="21" y="48"/>
                </a:lnTo>
                <a:lnTo>
                  <a:pt x="20" y="48"/>
                </a:lnTo>
                <a:lnTo>
                  <a:pt x="16" y="50"/>
                </a:lnTo>
                <a:lnTo>
                  <a:pt x="15" y="50"/>
                </a:lnTo>
                <a:lnTo>
                  <a:pt x="15" y="51"/>
                </a:lnTo>
                <a:lnTo>
                  <a:pt x="16" y="51"/>
                </a:lnTo>
                <a:lnTo>
                  <a:pt x="16" y="51"/>
                </a:lnTo>
                <a:lnTo>
                  <a:pt x="16" y="51"/>
                </a:lnTo>
                <a:lnTo>
                  <a:pt x="17" y="51"/>
                </a:lnTo>
                <a:lnTo>
                  <a:pt x="16" y="51"/>
                </a:lnTo>
                <a:lnTo>
                  <a:pt x="15" y="51"/>
                </a:lnTo>
                <a:lnTo>
                  <a:pt x="15" y="51"/>
                </a:lnTo>
                <a:lnTo>
                  <a:pt x="15" y="51"/>
                </a:lnTo>
                <a:lnTo>
                  <a:pt x="16" y="52"/>
                </a:lnTo>
                <a:lnTo>
                  <a:pt x="17" y="53"/>
                </a:lnTo>
                <a:lnTo>
                  <a:pt x="20" y="53"/>
                </a:lnTo>
                <a:lnTo>
                  <a:pt x="21" y="54"/>
                </a:lnTo>
                <a:lnTo>
                  <a:pt x="21" y="54"/>
                </a:lnTo>
                <a:lnTo>
                  <a:pt x="21" y="54"/>
                </a:lnTo>
                <a:lnTo>
                  <a:pt x="21" y="54"/>
                </a:lnTo>
                <a:lnTo>
                  <a:pt x="20" y="54"/>
                </a:lnTo>
                <a:lnTo>
                  <a:pt x="20" y="54"/>
                </a:lnTo>
                <a:lnTo>
                  <a:pt x="18" y="53"/>
                </a:lnTo>
                <a:lnTo>
                  <a:pt x="17" y="54"/>
                </a:lnTo>
                <a:lnTo>
                  <a:pt x="17" y="54"/>
                </a:lnTo>
                <a:lnTo>
                  <a:pt x="17" y="54"/>
                </a:lnTo>
                <a:lnTo>
                  <a:pt x="17" y="53"/>
                </a:lnTo>
                <a:lnTo>
                  <a:pt x="15" y="53"/>
                </a:lnTo>
                <a:lnTo>
                  <a:pt x="15" y="53"/>
                </a:lnTo>
                <a:lnTo>
                  <a:pt x="15" y="53"/>
                </a:lnTo>
                <a:lnTo>
                  <a:pt x="15" y="54"/>
                </a:lnTo>
                <a:lnTo>
                  <a:pt x="14" y="54"/>
                </a:lnTo>
                <a:lnTo>
                  <a:pt x="14" y="55"/>
                </a:lnTo>
                <a:lnTo>
                  <a:pt x="14" y="54"/>
                </a:lnTo>
                <a:lnTo>
                  <a:pt x="14" y="54"/>
                </a:lnTo>
                <a:lnTo>
                  <a:pt x="15" y="53"/>
                </a:lnTo>
                <a:lnTo>
                  <a:pt x="15" y="52"/>
                </a:lnTo>
                <a:lnTo>
                  <a:pt x="14" y="51"/>
                </a:lnTo>
                <a:lnTo>
                  <a:pt x="14" y="51"/>
                </a:lnTo>
                <a:lnTo>
                  <a:pt x="12" y="52"/>
                </a:lnTo>
                <a:lnTo>
                  <a:pt x="11" y="52"/>
                </a:lnTo>
                <a:lnTo>
                  <a:pt x="11" y="52"/>
                </a:lnTo>
                <a:lnTo>
                  <a:pt x="11" y="53"/>
                </a:lnTo>
                <a:lnTo>
                  <a:pt x="12" y="53"/>
                </a:lnTo>
                <a:lnTo>
                  <a:pt x="11" y="53"/>
                </a:lnTo>
                <a:lnTo>
                  <a:pt x="10" y="52"/>
                </a:lnTo>
                <a:lnTo>
                  <a:pt x="8" y="52"/>
                </a:lnTo>
                <a:lnTo>
                  <a:pt x="7" y="52"/>
                </a:lnTo>
                <a:lnTo>
                  <a:pt x="7" y="52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9" y="53"/>
                </a:lnTo>
                <a:lnTo>
                  <a:pt x="10" y="54"/>
                </a:lnTo>
                <a:lnTo>
                  <a:pt x="10" y="54"/>
                </a:lnTo>
                <a:lnTo>
                  <a:pt x="10" y="54"/>
                </a:lnTo>
                <a:lnTo>
                  <a:pt x="9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4"/>
                </a:lnTo>
                <a:lnTo>
                  <a:pt x="8" y="54"/>
                </a:lnTo>
                <a:lnTo>
                  <a:pt x="7" y="53"/>
                </a:lnTo>
                <a:lnTo>
                  <a:pt x="5" y="53"/>
                </a:lnTo>
                <a:lnTo>
                  <a:pt x="5" y="52"/>
                </a:lnTo>
                <a:lnTo>
                  <a:pt x="5" y="52"/>
                </a:lnTo>
                <a:lnTo>
                  <a:pt x="5" y="52"/>
                </a:lnTo>
                <a:lnTo>
                  <a:pt x="3" y="51"/>
                </a:lnTo>
                <a:lnTo>
                  <a:pt x="3" y="51"/>
                </a:lnTo>
                <a:lnTo>
                  <a:pt x="3" y="52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2" y="52"/>
                </a:lnTo>
                <a:lnTo>
                  <a:pt x="3" y="53"/>
                </a:lnTo>
                <a:lnTo>
                  <a:pt x="2" y="53"/>
                </a:lnTo>
                <a:lnTo>
                  <a:pt x="2" y="53"/>
                </a:lnTo>
                <a:lnTo>
                  <a:pt x="4" y="53"/>
                </a:lnTo>
                <a:lnTo>
                  <a:pt x="5" y="54"/>
                </a:lnTo>
                <a:lnTo>
                  <a:pt x="6" y="54"/>
                </a:lnTo>
                <a:lnTo>
                  <a:pt x="7" y="55"/>
                </a:lnTo>
                <a:lnTo>
                  <a:pt x="7" y="55"/>
                </a:lnTo>
                <a:lnTo>
                  <a:pt x="6" y="55"/>
                </a:lnTo>
                <a:lnTo>
                  <a:pt x="6" y="55"/>
                </a:lnTo>
                <a:lnTo>
                  <a:pt x="5" y="55"/>
                </a:lnTo>
                <a:lnTo>
                  <a:pt x="5" y="55"/>
                </a:lnTo>
                <a:lnTo>
                  <a:pt x="5" y="56"/>
                </a:lnTo>
                <a:lnTo>
                  <a:pt x="4" y="55"/>
                </a:lnTo>
                <a:lnTo>
                  <a:pt x="4" y="55"/>
                </a:lnTo>
                <a:lnTo>
                  <a:pt x="4" y="56"/>
                </a:lnTo>
                <a:lnTo>
                  <a:pt x="3" y="55"/>
                </a:lnTo>
                <a:lnTo>
                  <a:pt x="3" y="55"/>
                </a:lnTo>
                <a:lnTo>
                  <a:pt x="3" y="56"/>
                </a:lnTo>
                <a:lnTo>
                  <a:pt x="3" y="56"/>
                </a:lnTo>
                <a:lnTo>
                  <a:pt x="3" y="56"/>
                </a:lnTo>
                <a:lnTo>
                  <a:pt x="2" y="57"/>
                </a:lnTo>
                <a:lnTo>
                  <a:pt x="3" y="57"/>
                </a:lnTo>
                <a:lnTo>
                  <a:pt x="3" y="57"/>
                </a:lnTo>
                <a:lnTo>
                  <a:pt x="3" y="57"/>
                </a:lnTo>
                <a:lnTo>
                  <a:pt x="4" y="57"/>
                </a:lnTo>
                <a:lnTo>
                  <a:pt x="5" y="57"/>
                </a:lnTo>
                <a:lnTo>
                  <a:pt x="7" y="56"/>
                </a:lnTo>
                <a:lnTo>
                  <a:pt x="8" y="57"/>
                </a:lnTo>
                <a:lnTo>
                  <a:pt x="10" y="56"/>
                </a:lnTo>
                <a:lnTo>
                  <a:pt x="11" y="57"/>
                </a:lnTo>
                <a:lnTo>
                  <a:pt x="15" y="57"/>
                </a:lnTo>
                <a:lnTo>
                  <a:pt x="15" y="57"/>
                </a:lnTo>
                <a:lnTo>
                  <a:pt x="15" y="57"/>
                </a:lnTo>
                <a:lnTo>
                  <a:pt x="13" y="57"/>
                </a:lnTo>
                <a:lnTo>
                  <a:pt x="12" y="57"/>
                </a:lnTo>
                <a:lnTo>
                  <a:pt x="13" y="58"/>
                </a:lnTo>
                <a:lnTo>
                  <a:pt x="14" y="57"/>
                </a:lnTo>
                <a:lnTo>
                  <a:pt x="14" y="57"/>
                </a:lnTo>
                <a:lnTo>
                  <a:pt x="15" y="57"/>
                </a:lnTo>
                <a:lnTo>
                  <a:pt x="16" y="58"/>
                </a:lnTo>
                <a:lnTo>
                  <a:pt x="18" y="58"/>
                </a:lnTo>
                <a:lnTo>
                  <a:pt x="20" y="58"/>
                </a:lnTo>
                <a:lnTo>
                  <a:pt x="22" y="58"/>
                </a:lnTo>
                <a:lnTo>
                  <a:pt x="23" y="58"/>
                </a:lnTo>
                <a:lnTo>
                  <a:pt x="23" y="58"/>
                </a:lnTo>
                <a:lnTo>
                  <a:pt x="24" y="58"/>
                </a:lnTo>
                <a:lnTo>
                  <a:pt x="24" y="57"/>
                </a:lnTo>
                <a:lnTo>
                  <a:pt x="25" y="57"/>
                </a:lnTo>
                <a:lnTo>
                  <a:pt x="26" y="57"/>
                </a:lnTo>
                <a:lnTo>
                  <a:pt x="26" y="57"/>
                </a:lnTo>
                <a:lnTo>
                  <a:pt x="27" y="57"/>
                </a:lnTo>
                <a:lnTo>
                  <a:pt x="28" y="57"/>
                </a:lnTo>
                <a:lnTo>
                  <a:pt x="28" y="57"/>
                </a:lnTo>
                <a:lnTo>
                  <a:pt x="28" y="58"/>
                </a:lnTo>
                <a:lnTo>
                  <a:pt x="27" y="58"/>
                </a:lnTo>
                <a:lnTo>
                  <a:pt x="27" y="58"/>
                </a:lnTo>
                <a:lnTo>
                  <a:pt x="26" y="58"/>
                </a:lnTo>
                <a:lnTo>
                  <a:pt x="25" y="57"/>
                </a:lnTo>
                <a:lnTo>
                  <a:pt x="25" y="58"/>
                </a:lnTo>
                <a:lnTo>
                  <a:pt x="24" y="58"/>
                </a:lnTo>
                <a:lnTo>
                  <a:pt x="24" y="58"/>
                </a:lnTo>
                <a:lnTo>
                  <a:pt x="24" y="58"/>
                </a:lnTo>
                <a:lnTo>
                  <a:pt x="23" y="59"/>
                </a:lnTo>
                <a:lnTo>
                  <a:pt x="21" y="59"/>
                </a:lnTo>
                <a:lnTo>
                  <a:pt x="20" y="58"/>
                </a:lnTo>
                <a:lnTo>
                  <a:pt x="20" y="58"/>
                </a:lnTo>
                <a:lnTo>
                  <a:pt x="18" y="58"/>
                </a:lnTo>
                <a:lnTo>
                  <a:pt x="17" y="58"/>
                </a:lnTo>
                <a:lnTo>
                  <a:pt x="17" y="58"/>
                </a:lnTo>
                <a:lnTo>
                  <a:pt x="18" y="59"/>
                </a:lnTo>
                <a:lnTo>
                  <a:pt x="18" y="59"/>
                </a:lnTo>
                <a:lnTo>
                  <a:pt x="18" y="60"/>
                </a:lnTo>
                <a:lnTo>
                  <a:pt x="17" y="59"/>
                </a:lnTo>
                <a:lnTo>
                  <a:pt x="17" y="59"/>
                </a:lnTo>
                <a:lnTo>
                  <a:pt x="16" y="58"/>
                </a:lnTo>
                <a:lnTo>
                  <a:pt x="15" y="58"/>
                </a:lnTo>
                <a:lnTo>
                  <a:pt x="15" y="60"/>
                </a:lnTo>
                <a:lnTo>
                  <a:pt x="14" y="60"/>
                </a:lnTo>
                <a:lnTo>
                  <a:pt x="14" y="60"/>
                </a:lnTo>
                <a:lnTo>
                  <a:pt x="15" y="59"/>
                </a:lnTo>
                <a:lnTo>
                  <a:pt x="15" y="58"/>
                </a:lnTo>
                <a:lnTo>
                  <a:pt x="15" y="58"/>
                </a:lnTo>
                <a:lnTo>
                  <a:pt x="14" y="58"/>
                </a:lnTo>
                <a:lnTo>
                  <a:pt x="11" y="58"/>
                </a:lnTo>
                <a:lnTo>
                  <a:pt x="10" y="59"/>
                </a:lnTo>
                <a:lnTo>
                  <a:pt x="10" y="58"/>
                </a:lnTo>
                <a:lnTo>
                  <a:pt x="11" y="58"/>
                </a:lnTo>
                <a:lnTo>
                  <a:pt x="12" y="58"/>
                </a:lnTo>
                <a:lnTo>
                  <a:pt x="11" y="57"/>
                </a:lnTo>
                <a:lnTo>
                  <a:pt x="10" y="57"/>
                </a:lnTo>
                <a:lnTo>
                  <a:pt x="9" y="57"/>
                </a:lnTo>
                <a:lnTo>
                  <a:pt x="9" y="57"/>
                </a:lnTo>
                <a:lnTo>
                  <a:pt x="7" y="57"/>
                </a:lnTo>
                <a:lnTo>
                  <a:pt x="6" y="57"/>
                </a:lnTo>
                <a:lnTo>
                  <a:pt x="6" y="57"/>
                </a:lnTo>
                <a:lnTo>
                  <a:pt x="5" y="58"/>
                </a:lnTo>
                <a:lnTo>
                  <a:pt x="5" y="58"/>
                </a:lnTo>
                <a:lnTo>
                  <a:pt x="6" y="58"/>
                </a:lnTo>
                <a:lnTo>
                  <a:pt x="6" y="58"/>
                </a:lnTo>
                <a:lnTo>
                  <a:pt x="6" y="58"/>
                </a:lnTo>
                <a:lnTo>
                  <a:pt x="5" y="58"/>
                </a:lnTo>
                <a:lnTo>
                  <a:pt x="5" y="58"/>
                </a:lnTo>
                <a:lnTo>
                  <a:pt x="5" y="58"/>
                </a:lnTo>
                <a:lnTo>
                  <a:pt x="3" y="59"/>
                </a:lnTo>
                <a:lnTo>
                  <a:pt x="2" y="59"/>
                </a:lnTo>
                <a:lnTo>
                  <a:pt x="2" y="60"/>
                </a:lnTo>
                <a:lnTo>
                  <a:pt x="2" y="60"/>
                </a:lnTo>
                <a:lnTo>
                  <a:pt x="5" y="60"/>
                </a:lnTo>
                <a:lnTo>
                  <a:pt x="3" y="60"/>
                </a:lnTo>
                <a:lnTo>
                  <a:pt x="3" y="60"/>
                </a:lnTo>
                <a:lnTo>
                  <a:pt x="3" y="61"/>
                </a:lnTo>
                <a:lnTo>
                  <a:pt x="3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1" y="60"/>
                </a:lnTo>
                <a:lnTo>
                  <a:pt x="1" y="60"/>
                </a:lnTo>
                <a:lnTo>
                  <a:pt x="1" y="60"/>
                </a:lnTo>
                <a:lnTo>
                  <a:pt x="0" y="60"/>
                </a:lnTo>
                <a:lnTo>
                  <a:pt x="1" y="61"/>
                </a:lnTo>
                <a:lnTo>
                  <a:pt x="0" y="61"/>
                </a:lnTo>
                <a:lnTo>
                  <a:pt x="0" y="61"/>
                </a:lnTo>
                <a:lnTo>
                  <a:pt x="1" y="62"/>
                </a:lnTo>
                <a:lnTo>
                  <a:pt x="5" y="62"/>
                </a:lnTo>
                <a:lnTo>
                  <a:pt x="5" y="62"/>
                </a:lnTo>
                <a:lnTo>
                  <a:pt x="6" y="62"/>
                </a:lnTo>
                <a:lnTo>
                  <a:pt x="6" y="62"/>
                </a:lnTo>
                <a:lnTo>
                  <a:pt x="6" y="62"/>
                </a:lnTo>
                <a:lnTo>
                  <a:pt x="4" y="62"/>
                </a:lnTo>
                <a:lnTo>
                  <a:pt x="3" y="62"/>
                </a:lnTo>
                <a:lnTo>
                  <a:pt x="2" y="62"/>
                </a:lnTo>
                <a:lnTo>
                  <a:pt x="3" y="62"/>
                </a:lnTo>
                <a:lnTo>
                  <a:pt x="4" y="62"/>
                </a:lnTo>
                <a:lnTo>
                  <a:pt x="6" y="62"/>
                </a:lnTo>
                <a:lnTo>
                  <a:pt x="7" y="63"/>
                </a:lnTo>
                <a:lnTo>
                  <a:pt x="7" y="63"/>
                </a:lnTo>
                <a:lnTo>
                  <a:pt x="6" y="63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4" y="62"/>
                </a:lnTo>
                <a:lnTo>
                  <a:pt x="3" y="63"/>
                </a:lnTo>
                <a:lnTo>
                  <a:pt x="4" y="63"/>
                </a:lnTo>
                <a:lnTo>
                  <a:pt x="4" y="63"/>
                </a:lnTo>
                <a:lnTo>
                  <a:pt x="5" y="63"/>
                </a:lnTo>
                <a:lnTo>
                  <a:pt x="6" y="63"/>
                </a:lnTo>
                <a:lnTo>
                  <a:pt x="6" y="63"/>
                </a:lnTo>
                <a:lnTo>
                  <a:pt x="4" y="64"/>
                </a:lnTo>
                <a:lnTo>
                  <a:pt x="3" y="63"/>
                </a:lnTo>
                <a:lnTo>
                  <a:pt x="3" y="64"/>
                </a:lnTo>
                <a:lnTo>
                  <a:pt x="3" y="64"/>
                </a:lnTo>
                <a:lnTo>
                  <a:pt x="3" y="64"/>
                </a:lnTo>
                <a:lnTo>
                  <a:pt x="3" y="64"/>
                </a:lnTo>
                <a:lnTo>
                  <a:pt x="4" y="64"/>
                </a:lnTo>
                <a:lnTo>
                  <a:pt x="5" y="64"/>
                </a:lnTo>
                <a:lnTo>
                  <a:pt x="5" y="65"/>
                </a:lnTo>
                <a:lnTo>
                  <a:pt x="8" y="65"/>
                </a:lnTo>
                <a:lnTo>
                  <a:pt x="7" y="65"/>
                </a:lnTo>
                <a:lnTo>
                  <a:pt x="8" y="65"/>
                </a:lnTo>
                <a:lnTo>
                  <a:pt x="9" y="65"/>
                </a:lnTo>
                <a:lnTo>
                  <a:pt x="10" y="65"/>
                </a:lnTo>
                <a:lnTo>
                  <a:pt x="11" y="64"/>
                </a:lnTo>
                <a:lnTo>
                  <a:pt x="12" y="65"/>
                </a:lnTo>
                <a:lnTo>
                  <a:pt x="13" y="65"/>
                </a:lnTo>
                <a:lnTo>
                  <a:pt x="13" y="65"/>
                </a:lnTo>
                <a:lnTo>
                  <a:pt x="13" y="65"/>
                </a:lnTo>
                <a:lnTo>
                  <a:pt x="13" y="65"/>
                </a:lnTo>
                <a:lnTo>
                  <a:pt x="12" y="65"/>
                </a:lnTo>
                <a:lnTo>
                  <a:pt x="11" y="65"/>
                </a:lnTo>
                <a:lnTo>
                  <a:pt x="10" y="65"/>
                </a:lnTo>
                <a:lnTo>
                  <a:pt x="10" y="65"/>
                </a:lnTo>
                <a:lnTo>
                  <a:pt x="9" y="65"/>
                </a:lnTo>
                <a:lnTo>
                  <a:pt x="9" y="66"/>
                </a:lnTo>
                <a:lnTo>
                  <a:pt x="9" y="66"/>
                </a:lnTo>
                <a:lnTo>
                  <a:pt x="8" y="66"/>
                </a:lnTo>
                <a:lnTo>
                  <a:pt x="7" y="65"/>
                </a:lnTo>
                <a:lnTo>
                  <a:pt x="6" y="65"/>
                </a:lnTo>
                <a:lnTo>
                  <a:pt x="6" y="65"/>
                </a:lnTo>
                <a:lnTo>
                  <a:pt x="6" y="65"/>
                </a:lnTo>
                <a:lnTo>
                  <a:pt x="4" y="65"/>
                </a:lnTo>
                <a:lnTo>
                  <a:pt x="4" y="65"/>
                </a:lnTo>
                <a:lnTo>
                  <a:pt x="4" y="65"/>
                </a:lnTo>
                <a:lnTo>
                  <a:pt x="4" y="65"/>
                </a:lnTo>
                <a:lnTo>
                  <a:pt x="2" y="65"/>
                </a:lnTo>
                <a:lnTo>
                  <a:pt x="0" y="66"/>
                </a:lnTo>
                <a:lnTo>
                  <a:pt x="0" y="66"/>
                </a:lnTo>
                <a:lnTo>
                  <a:pt x="0" y="66"/>
                </a:lnTo>
                <a:lnTo>
                  <a:pt x="1" y="66"/>
                </a:lnTo>
                <a:lnTo>
                  <a:pt x="2" y="66"/>
                </a:lnTo>
                <a:lnTo>
                  <a:pt x="3" y="66"/>
                </a:lnTo>
                <a:lnTo>
                  <a:pt x="2" y="66"/>
                </a:lnTo>
                <a:lnTo>
                  <a:pt x="2" y="67"/>
                </a:lnTo>
                <a:lnTo>
                  <a:pt x="2" y="67"/>
                </a:lnTo>
                <a:lnTo>
                  <a:pt x="2" y="66"/>
                </a:lnTo>
                <a:lnTo>
                  <a:pt x="2" y="66"/>
                </a:lnTo>
                <a:lnTo>
                  <a:pt x="1" y="66"/>
                </a:lnTo>
                <a:lnTo>
                  <a:pt x="1" y="66"/>
                </a:lnTo>
                <a:lnTo>
                  <a:pt x="1" y="67"/>
                </a:lnTo>
                <a:lnTo>
                  <a:pt x="1" y="67"/>
                </a:lnTo>
                <a:lnTo>
                  <a:pt x="2" y="67"/>
                </a:lnTo>
                <a:lnTo>
                  <a:pt x="2" y="68"/>
                </a:lnTo>
                <a:lnTo>
                  <a:pt x="2" y="68"/>
                </a:lnTo>
                <a:lnTo>
                  <a:pt x="2" y="68"/>
                </a:lnTo>
                <a:lnTo>
                  <a:pt x="2" y="68"/>
                </a:lnTo>
                <a:lnTo>
                  <a:pt x="3" y="67"/>
                </a:lnTo>
                <a:lnTo>
                  <a:pt x="4" y="67"/>
                </a:lnTo>
                <a:lnTo>
                  <a:pt x="5" y="67"/>
                </a:lnTo>
                <a:lnTo>
                  <a:pt x="8" y="67"/>
                </a:lnTo>
                <a:lnTo>
                  <a:pt x="7" y="67"/>
                </a:lnTo>
                <a:lnTo>
                  <a:pt x="6" y="67"/>
                </a:lnTo>
                <a:lnTo>
                  <a:pt x="5" y="67"/>
                </a:lnTo>
                <a:lnTo>
                  <a:pt x="5" y="67"/>
                </a:lnTo>
                <a:lnTo>
                  <a:pt x="6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6" y="68"/>
                </a:lnTo>
                <a:lnTo>
                  <a:pt x="5" y="68"/>
                </a:lnTo>
                <a:lnTo>
                  <a:pt x="5" y="68"/>
                </a:lnTo>
                <a:lnTo>
                  <a:pt x="5" y="67"/>
                </a:lnTo>
                <a:lnTo>
                  <a:pt x="4" y="67"/>
                </a:lnTo>
                <a:lnTo>
                  <a:pt x="3" y="67"/>
                </a:lnTo>
                <a:lnTo>
                  <a:pt x="3" y="68"/>
                </a:lnTo>
                <a:lnTo>
                  <a:pt x="3" y="68"/>
                </a:lnTo>
                <a:lnTo>
                  <a:pt x="2" y="68"/>
                </a:lnTo>
                <a:lnTo>
                  <a:pt x="2" y="68"/>
                </a:lnTo>
                <a:lnTo>
                  <a:pt x="1" y="68"/>
                </a:lnTo>
                <a:lnTo>
                  <a:pt x="1" y="69"/>
                </a:lnTo>
                <a:lnTo>
                  <a:pt x="1" y="69"/>
                </a:lnTo>
                <a:lnTo>
                  <a:pt x="0" y="69"/>
                </a:lnTo>
                <a:lnTo>
                  <a:pt x="1" y="69"/>
                </a:lnTo>
                <a:lnTo>
                  <a:pt x="1" y="69"/>
                </a:lnTo>
                <a:lnTo>
                  <a:pt x="1" y="69"/>
                </a:lnTo>
                <a:lnTo>
                  <a:pt x="2" y="69"/>
                </a:lnTo>
                <a:lnTo>
                  <a:pt x="2" y="69"/>
                </a:lnTo>
                <a:lnTo>
                  <a:pt x="2" y="69"/>
                </a:lnTo>
                <a:lnTo>
                  <a:pt x="1" y="69"/>
                </a:lnTo>
                <a:lnTo>
                  <a:pt x="1" y="69"/>
                </a:lnTo>
                <a:lnTo>
                  <a:pt x="1" y="69"/>
                </a:lnTo>
                <a:lnTo>
                  <a:pt x="1" y="69"/>
                </a:lnTo>
                <a:lnTo>
                  <a:pt x="3" y="69"/>
                </a:lnTo>
                <a:lnTo>
                  <a:pt x="4" y="70"/>
                </a:lnTo>
                <a:lnTo>
                  <a:pt x="5" y="70"/>
                </a:lnTo>
                <a:lnTo>
                  <a:pt x="4" y="70"/>
                </a:lnTo>
                <a:lnTo>
                  <a:pt x="4" y="70"/>
                </a:lnTo>
                <a:lnTo>
                  <a:pt x="4" y="70"/>
                </a:lnTo>
                <a:lnTo>
                  <a:pt x="3" y="70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3" y="71"/>
                </a:lnTo>
                <a:lnTo>
                  <a:pt x="3" y="71"/>
                </a:lnTo>
                <a:lnTo>
                  <a:pt x="4" y="71"/>
                </a:lnTo>
                <a:lnTo>
                  <a:pt x="4" y="71"/>
                </a:lnTo>
                <a:lnTo>
                  <a:pt x="4" y="71"/>
                </a:lnTo>
                <a:lnTo>
                  <a:pt x="3" y="71"/>
                </a:lnTo>
                <a:lnTo>
                  <a:pt x="4" y="72"/>
                </a:lnTo>
                <a:lnTo>
                  <a:pt x="5" y="72"/>
                </a:lnTo>
                <a:lnTo>
                  <a:pt x="6" y="71"/>
                </a:lnTo>
                <a:lnTo>
                  <a:pt x="6" y="72"/>
                </a:lnTo>
                <a:lnTo>
                  <a:pt x="7" y="72"/>
                </a:lnTo>
                <a:lnTo>
                  <a:pt x="8" y="72"/>
                </a:lnTo>
                <a:lnTo>
                  <a:pt x="9" y="71"/>
                </a:lnTo>
                <a:lnTo>
                  <a:pt x="11" y="71"/>
                </a:lnTo>
                <a:lnTo>
                  <a:pt x="12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3" y="71"/>
                </a:lnTo>
                <a:lnTo>
                  <a:pt x="14" y="71"/>
                </a:lnTo>
                <a:lnTo>
                  <a:pt x="15" y="70"/>
                </a:lnTo>
                <a:lnTo>
                  <a:pt x="15" y="70"/>
                </a:lnTo>
                <a:lnTo>
                  <a:pt x="17" y="70"/>
                </a:lnTo>
                <a:lnTo>
                  <a:pt x="16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8" y="70"/>
                </a:lnTo>
                <a:lnTo>
                  <a:pt x="18" y="71"/>
                </a:lnTo>
                <a:lnTo>
                  <a:pt x="19" y="71"/>
                </a:lnTo>
                <a:lnTo>
                  <a:pt x="21" y="72"/>
                </a:lnTo>
                <a:lnTo>
                  <a:pt x="22" y="71"/>
                </a:lnTo>
                <a:lnTo>
                  <a:pt x="23" y="71"/>
                </a:lnTo>
                <a:lnTo>
                  <a:pt x="23" y="71"/>
                </a:lnTo>
                <a:lnTo>
                  <a:pt x="24" y="70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3" y="69"/>
                </a:lnTo>
                <a:lnTo>
                  <a:pt x="23" y="69"/>
                </a:lnTo>
                <a:lnTo>
                  <a:pt x="23" y="69"/>
                </a:lnTo>
                <a:lnTo>
                  <a:pt x="24" y="68"/>
                </a:lnTo>
                <a:lnTo>
                  <a:pt x="24" y="68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5" y="69"/>
                </a:lnTo>
                <a:lnTo>
                  <a:pt x="25" y="68"/>
                </a:lnTo>
                <a:lnTo>
                  <a:pt x="25" y="68"/>
                </a:lnTo>
                <a:lnTo>
                  <a:pt x="25" y="68"/>
                </a:lnTo>
                <a:lnTo>
                  <a:pt x="26" y="67"/>
                </a:lnTo>
                <a:lnTo>
                  <a:pt x="26" y="67"/>
                </a:lnTo>
                <a:lnTo>
                  <a:pt x="26" y="66"/>
                </a:lnTo>
                <a:lnTo>
                  <a:pt x="27" y="66"/>
                </a:lnTo>
                <a:lnTo>
                  <a:pt x="26" y="67"/>
                </a:lnTo>
                <a:lnTo>
                  <a:pt x="26" y="67"/>
                </a:lnTo>
                <a:lnTo>
                  <a:pt x="26" y="68"/>
                </a:lnTo>
                <a:lnTo>
                  <a:pt x="25" y="68"/>
                </a:lnTo>
                <a:lnTo>
                  <a:pt x="25" y="69"/>
                </a:lnTo>
                <a:lnTo>
                  <a:pt x="25" y="69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6" y="70"/>
                </a:lnTo>
                <a:lnTo>
                  <a:pt x="28" y="70"/>
                </a:lnTo>
                <a:lnTo>
                  <a:pt x="29" y="70"/>
                </a:lnTo>
                <a:lnTo>
                  <a:pt x="29" y="70"/>
                </a:lnTo>
                <a:lnTo>
                  <a:pt x="31" y="70"/>
                </a:lnTo>
                <a:lnTo>
                  <a:pt x="31" y="70"/>
                </a:lnTo>
                <a:lnTo>
                  <a:pt x="30" y="71"/>
                </a:lnTo>
                <a:lnTo>
                  <a:pt x="29" y="71"/>
                </a:lnTo>
                <a:lnTo>
                  <a:pt x="29" y="71"/>
                </a:lnTo>
                <a:lnTo>
                  <a:pt x="30" y="71"/>
                </a:lnTo>
                <a:lnTo>
                  <a:pt x="30" y="72"/>
                </a:lnTo>
                <a:lnTo>
                  <a:pt x="31" y="71"/>
                </a:lnTo>
                <a:lnTo>
                  <a:pt x="32" y="71"/>
                </a:lnTo>
                <a:lnTo>
                  <a:pt x="33" y="71"/>
                </a:lnTo>
                <a:lnTo>
                  <a:pt x="33" y="71"/>
                </a:lnTo>
                <a:lnTo>
                  <a:pt x="33" y="70"/>
                </a:lnTo>
                <a:lnTo>
                  <a:pt x="34" y="70"/>
                </a:lnTo>
                <a:lnTo>
                  <a:pt x="35" y="70"/>
                </a:lnTo>
                <a:lnTo>
                  <a:pt x="35" y="70"/>
                </a:lnTo>
                <a:lnTo>
                  <a:pt x="36" y="70"/>
                </a:lnTo>
                <a:lnTo>
                  <a:pt x="36" y="70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5" y="67"/>
                </a:lnTo>
                <a:lnTo>
                  <a:pt x="35" y="67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6" y="67"/>
                </a:lnTo>
                <a:lnTo>
                  <a:pt x="36" y="66"/>
                </a:lnTo>
                <a:lnTo>
                  <a:pt x="37" y="66"/>
                </a:lnTo>
                <a:lnTo>
                  <a:pt x="37" y="66"/>
                </a:lnTo>
                <a:lnTo>
                  <a:pt x="39" y="65"/>
                </a:lnTo>
                <a:lnTo>
                  <a:pt x="39" y="65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7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70"/>
                </a:lnTo>
                <a:lnTo>
                  <a:pt x="37" y="70"/>
                </a:lnTo>
                <a:lnTo>
                  <a:pt x="40" y="70"/>
                </a:lnTo>
                <a:lnTo>
                  <a:pt x="40" y="69"/>
                </a:lnTo>
                <a:lnTo>
                  <a:pt x="41" y="69"/>
                </a:lnTo>
                <a:lnTo>
                  <a:pt x="41" y="69"/>
                </a:lnTo>
                <a:lnTo>
                  <a:pt x="41" y="70"/>
                </a:lnTo>
                <a:lnTo>
                  <a:pt x="40" y="70"/>
                </a:lnTo>
                <a:lnTo>
                  <a:pt x="37" y="70"/>
                </a:lnTo>
                <a:lnTo>
                  <a:pt x="37" y="70"/>
                </a:lnTo>
                <a:lnTo>
                  <a:pt x="36" y="71"/>
                </a:lnTo>
                <a:lnTo>
                  <a:pt x="36" y="71"/>
                </a:lnTo>
                <a:lnTo>
                  <a:pt x="36" y="71"/>
                </a:lnTo>
                <a:lnTo>
                  <a:pt x="37" y="72"/>
                </a:lnTo>
                <a:lnTo>
                  <a:pt x="37" y="72"/>
                </a:lnTo>
                <a:lnTo>
                  <a:pt x="36" y="72"/>
                </a:lnTo>
                <a:lnTo>
                  <a:pt x="35" y="71"/>
                </a:lnTo>
                <a:lnTo>
                  <a:pt x="34" y="71"/>
                </a:lnTo>
                <a:lnTo>
                  <a:pt x="34" y="71"/>
                </a:lnTo>
                <a:lnTo>
                  <a:pt x="33" y="72"/>
                </a:lnTo>
                <a:lnTo>
                  <a:pt x="31" y="72"/>
                </a:lnTo>
                <a:lnTo>
                  <a:pt x="31" y="72"/>
                </a:lnTo>
                <a:lnTo>
                  <a:pt x="31" y="72"/>
                </a:lnTo>
                <a:lnTo>
                  <a:pt x="31" y="73"/>
                </a:lnTo>
                <a:lnTo>
                  <a:pt x="32" y="73"/>
                </a:lnTo>
                <a:lnTo>
                  <a:pt x="32" y="74"/>
                </a:lnTo>
                <a:lnTo>
                  <a:pt x="32" y="74"/>
                </a:lnTo>
                <a:lnTo>
                  <a:pt x="33" y="74"/>
                </a:lnTo>
                <a:lnTo>
                  <a:pt x="33" y="75"/>
                </a:lnTo>
                <a:lnTo>
                  <a:pt x="33" y="75"/>
                </a:lnTo>
                <a:lnTo>
                  <a:pt x="33" y="76"/>
                </a:lnTo>
                <a:lnTo>
                  <a:pt x="32" y="76"/>
                </a:lnTo>
                <a:lnTo>
                  <a:pt x="32" y="76"/>
                </a:lnTo>
                <a:lnTo>
                  <a:pt x="33" y="75"/>
                </a:lnTo>
                <a:lnTo>
                  <a:pt x="33" y="75"/>
                </a:lnTo>
                <a:lnTo>
                  <a:pt x="32" y="75"/>
                </a:lnTo>
                <a:lnTo>
                  <a:pt x="32" y="74"/>
                </a:lnTo>
                <a:lnTo>
                  <a:pt x="31" y="74"/>
                </a:lnTo>
                <a:lnTo>
                  <a:pt x="29" y="75"/>
                </a:lnTo>
                <a:lnTo>
                  <a:pt x="30" y="74"/>
                </a:lnTo>
                <a:lnTo>
                  <a:pt x="31" y="73"/>
                </a:lnTo>
                <a:lnTo>
                  <a:pt x="31" y="73"/>
                </a:lnTo>
                <a:lnTo>
                  <a:pt x="30" y="73"/>
                </a:lnTo>
                <a:lnTo>
                  <a:pt x="30" y="73"/>
                </a:lnTo>
                <a:lnTo>
                  <a:pt x="30" y="72"/>
                </a:lnTo>
                <a:lnTo>
                  <a:pt x="29" y="72"/>
                </a:lnTo>
                <a:lnTo>
                  <a:pt x="29" y="72"/>
                </a:lnTo>
                <a:lnTo>
                  <a:pt x="29" y="72"/>
                </a:lnTo>
                <a:lnTo>
                  <a:pt x="29" y="71"/>
                </a:lnTo>
                <a:lnTo>
                  <a:pt x="28" y="71"/>
                </a:lnTo>
                <a:lnTo>
                  <a:pt x="26" y="71"/>
                </a:lnTo>
                <a:lnTo>
                  <a:pt x="25" y="70"/>
                </a:lnTo>
                <a:lnTo>
                  <a:pt x="25" y="70"/>
                </a:lnTo>
                <a:lnTo>
                  <a:pt x="24" y="71"/>
                </a:lnTo>
                <a:lnTo>
                  <a:pt x="24" y="72"/>
                </a:lnTo>
                <a:lnTo>
                  <a:pt x="23" y="72"/>
                </a:lnTo>
                <a:lnTo>
                  <a:pt x="22" y="72"/>
                </a:lnTo>
                <a:lnTo>
                  <a:pt x="22" y="73"/>
                </a:lnTo>
                <a:lnTo>
                  <a:pt x="21" y="73"/>
                </a:lnTo>
                <a:lnTo>
                  <a:pt x="22" y="73"/>
                </a:lnTo>
                <a:lnTo>
                  <a:pt x="21" y="73"/>
                </a:lnTo>
                <a:lnTo>
                  <a:pt x="21" y="73"/>
                </a:lnTo>
                <a:lnTo>
                  <a:pt x="21" y="73"/>
                </a:lnTo>
                <a:lnTo>
                  <a:pt x="21" y="73"/>
                </a:lnTo>
                <a:lnTo>
                  <a:pt x="21" y="72"/>
                </a:lnTo>
                <a:lnTo>
                  <a:pt x="21" y="72"/>
                </a:lnTo>
                <a:lnTo>
                  <a:pt x="20" y="73"/>
                </a:lnTo>
                <a:lnTo>
                  <a:pt x="20" y="73"/>
                </a:lnTo>
                <a:lnTo>
                  <a:pt x="20" y="73"/>
                </a:lnTo>
                <a:lnTo>
                  <a:pt x="20" y="72"/>
                </a:lnTo>
                <a:lnTo>
                  <a:pt x="20" y="72"/>
                </a:lnTo>
                <a:lnTo>
                  <a:pt x="20" y="72"/>
                </a:lnTo>
                <a:lnTo>
                  <a:pt x="18" y="72"/>
                </a:lnTo>
                <a:lnTo>
                  <a:pt x="18" y="71"/>
                </a:lnTo>
                <a:lnTo>
                  <a:pt x="16" y="72"/>
                </a:lnTo>
                <a:lnTo>
                  <a:pt x="14" y="71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3" y="72"/>
                </a:lnTo>
                <a:lnTo>
                  <a:pt x="13" y="72"/>
                </a:lnTo>
                <a:lnTo>
                  <a:pt x="12" y="71"/>
                </a:lnTo>
                <a:lnTo>
                  <a:pt x="12" y="72"/>
                </a:lnTo>
                <a:lnTo>
                  <a:pt x="11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9" y="72"/>
                </a:lnTo>
                <a:lnTo>
                  <a:pt x="8" y="72"/>
                </a:lnTo>
                <a:lnTo>
                  <a:pt x="8" y="73"/>
                </a:lnTo>
                <a:lnTo>
                  <a:pt x="8" y="73"/>
                </a:lnTo>
                <a:lnTo>
                  <a:pt x="8" y="73"/>
                </a:lnTo>
                <a:lnTo>
                  <a:pt x="8" y="74"/>
                </a:lnTo>
                <a:lnTo>
                  <a:pt x="7" y="73"/>
                </a:lnTo>
                <a:lnTo>
                  <a:pt x="7" y="73"/>
                </a:lnTo>
                <a:lnTo>
                  <a:pt x="6" y="73"/>
                </a:lnTo>
                <a:lnTo>
                  <a:pt x="5" y="73"/>
                </a:lnTo>
                <a:lnTo>
                  <a:pt x="5" y="73"/>
                </a:lnTo>
                <a:lnTo>
                  <a:pt x="5" y="73"/>
                </a:lnTo>
                <a:lnTo>
                  <a:pt x="4" y="72"/>
                </a:lnTo>
                <a:lnTo>
                  <a:pt x="3" y="72"/>
                </a:lnTo>
                <a:lnTo>
                  <a:pt x="2" y="72"/>
                </a:lnTo>
                <a:lnTo>
                  <a:pt x="1" y="73"/>
                </a:lnTo>
                <a:lnTo>
                  <a:pt x="1" y="73"/>
                </a:lnTo>
                <a:lnTo>
                  <a:pt x="1" y="74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3" y="74"/>
                </a:lnTo>
                <a:lnTo>
                  <a:pt x="2" y="74"/>
                </a:lnTo>
                <a:lnTo>
                  <a:pt x="2" y="76"/>
                </a:lnTo>
                <a:lnTo>
                  <a:pt x="2" y="76"/>
                </a:lnTo>
                <a:lnTo>
                  <a:pt x="2" y="75"/>
                </a:lnTo>
                <a:lnTo>
                  <a:pt x="2" y="75"/>
                </a:lnTo>
                <a:lnTo>
                  <a:pt x="2" y="74"/>
                </a:lnTo>
                <a:lnTo>
                  <a:pt x="1" y="74"/>
                </a:lnTo>
                <a:lnTo>
                  <a:pt x="1" y="75"/>
                </a:lnTo>
                <a:lnTo>
                  <a:pt x="1" y="75"/>
                </a:lnTo>
                <a:lnTo>
                  <a:pt x="1" y="75"/>
                </a:lnTo>
                <a:lnTo>
                  <a:pt x="2" y="76"/>
                </a:lnTo>
                <a:lnTo>
                  <a:pt x="2" y="76"/>
                </a:lnTo>
                <a:lnTo>
                  <a:pt x="2" y="77"/>
                </a:lnTo>
                <a:lnTo>
                  <a:pt x="2" y="77"/>
                </a:lnTo>
                <a:lnTo>
                  <a:pt x="3" y="77"/>
                </a:lnTo>
                <a:lnTo>
                  <a:pt x="3" y="77"/>
                </a:lnTo>
                <a:lnTo>
                  <a:pt x="3" y="77"/>
                </a:lnTo>
                <a:lnTo>
                  <a:pt x="4" y="77"/>
                </a:lnTo>
                <a:lnTo>
                  <a:pt x="5" y="77"/>
                </a:lnTo>
                <a:lnTo>
                  <a:pt x="6" y="77"/>
                </a:lnTo>
                <a:lnTo>
                  <a:pt x="6" y="76"/>
                </a:lnTo>
                <a:lnTo>
                  <a:pt x="7" y="76"/>
                </a:lnTo>
                <a:lnTo>
                  <a:pt x="8" y="75"/>
                </a:lnTo>
                <a:lnTo>
                  <a:pt x="8" y="75"/>
                </a:lnTo>
                <a:lnTo>
                  <a:pt x="8" y="75"/>
                </a:lnTo>
                <a:lnTo>
                  <a:pt x="8" y="76"/>
                </a:lnTo>
                <a:lnTo>
                  <a:pt x="9" y="76"/>
                </a:lnTo>
                <a:lnTo>
                  <a:pt x="8" y="76"/>
                </a:lnTo>
                <a:lnTo>
                  <a:pt x="8" y="76"/>
                </a:lnTo>
                <a:lnTo>
                  <a:pt x="6" y="76"/>
                </a:lnTo>
                <a:lnTo>
                  <a:pt x="6" y="76"/>
                </a:lnTo>
                <a:lnTo>
                  <a:pt x="6" y="77"/>
                </a:lnTo>
                <a:lnTo>
                  <a:pt x="5" y="77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6" y="78"/>
                </a:lnTo>
                <a:lnTo>
                  <a:pt x="6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7" y="79"/>
                </a:lnTo>
                <a:lnTo>
                  <a:pt x="7" y="80"/>
                </a:lnTo>
                <a:lnTo>
                  <a:pt x="7" y="80"/>
                </a:lnTo>
                <a:lnTo>
                  <a:pt x="7" y="79"/>
                </a:lnTo>
                <a:lnTo>
                  <a:pt x="6" y="79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6" y="80"/>
                </a:lnTo>
                <a:lnTo>
                  <a:pt x="7" y="80"/>
                </a:lnTo>
                <a:lnTo>
                  <a:pt x="6" y="80"/>
                </a:lnTo>
                <a:lnTo>
                  <a:pt x="6" y="79"/>
                </a:lnTo>
                <a:lnTo>
                  <a:pt x="6" y="79"/>
                </a:lnTo>
                <a:lnTo>
                  <a:pt x="5" y="79"/>
                </a:lnTo>
                <a:lnTo>
                  <a:pt x="4" y="78"/>
                </a:lnTo>
                <a:lnTo>
                  <a:pt x="2" y="78"/>
                </a:lnTo>
                <a:lnTo>
                  <a:pt x="2" y="78"/>
                </a:lnTo>
                <a:lnTo>
                  <a:pt x="1" y="77"/>
                </a:lnTo>
                <a:lnTo>
                  <a:pt x="0" y="77"/>
                </a:lnTo>
                <a:lnTo>
                  <a:pt x="1" y="78"/>
                </a:lnTo>
                <a:lnTo>
                  <a:pt x="2" y="78"/>
                </a:lnTo>
                <a:lnTo>
                  <a:pt x="2" y="79"/>
                </a:lnTo>
                <a:lnTo>
                  <a:pt x="2" y="79"/>
                </a:lnTo>
                <a:lnTo>
                  <a:pt x="3" y="79"/>
                </a:lnTo>
                <a:lnTo>
                  <a:pt x="3" y="79"/>
                </a:lnTo>
                <a:lnTo>
                  <a:pt x="2" y="79"/>
                </a:lnTo>
                <a:lnTo>
                  <a:pt x="2" y="79"/>
                </a:lnTo>
                <a:lnTo>
                  <a:pt x="4" y="80"/>
                </a:lnTo>
                <a:lnTo>
                  <a:pt x="4" y="80"/>
                </a:lnTo>
                <a:lnTo>
                  <a:pt x="4" y="80"/>
                </a:lnTo>
                <a:lnTo>
                  <a:pt x="4" y="81"/>
                </a:lnTo>
                <a:lnTo>
                  <a:pt x="4" y="80"/>
                </a:lnTo>
                <a:lnTo>
                  <a:pt x="3" y="80"/>
                </a:lnTo>
                <a:lnTo>
                  <a:pt x="3" y="80"/>
                </a:lnTo>
                <a:lnTo>
                  <a:pt x="2" y="80"/>
                </a:lnTo>
                <a:lnTo>
                  <a:pt x="2" y="80"/>
                </a:lnTo>
                <a:lnTo>
                  <a:pt x="3" y="80"/>
                </a:lnTo>
                <a:lnTo>
                  <a:pt x="4" y="81"/>
                </a:lnTo>
                <a:lnTo>
                  <a:pt x="5" y="82"/>
                </a:lnTo>
                <a:lnTo>
                  <a:pt x="5" y="82"/>
                </a:lnTo>
                <a:lnTo>
                  <a:pt x="6" y="81"/>
                </a:lnTo>
                <a:lnTo>
                  <a:pt x="6" y="81"/>
                </a:lnTo>
                <a:lnTo>
                  <a:pt x="6" y="81"/>
                </a:lnTo>
                <a:lnTo>
                  <a:pt x="7" y="81"/>
                </a:lnTo>
                <a:lnTo>
                  <a:pt x="7" y="81"/>
                </a:lnTo>
                <a:lnTo>
                  <a:pt x="8" y="81"/>
                </a:lnTo>
                <a:lnTo>
                  <a:pt x="9" y="80"/>
                </a:lnTo>
                <a:lnTo>
                  <a:pt x="9" y="80"/>
                </a:lnTo>
                <a:lnTo>
                  <a:pt x="9" y="79"/>
                </a:lnTo>
                <a:lnTo>
                  <a:pt x="9" y="79"/>
                </a:lnTo>
                <a:lnTo>
                  <a:pt x="10" y="79"/>
                </a:lnTo>
                <a:lnTo>
                  <a:pt x="11" y="79"/>
                </a:lnTo>
                <a:lnTo>
                  <a:pt x="11" y="78"/>
                </a:lnTo>
                <a:lnTo>
                  <a:pt x="11" y="79"/>
                </a:lnTo>
                <a:lnTo>
                  <a:pt x="11" y="79"/>
                </a:lnTo>
                <a:lnTo>
                  <a:pt x="11" y="79"/>
                </a:lnTo>
                <a:lnTo>
                  <a:pt x="12" y="79"/>
                </a:lnTo>
                <a:lnTo>
                  <a:pt x="12" y="79"/>
                </a:lnTo>
                <a:lnTo>
                  <a:pt x="12" y="79"/>
                </a:lnTo>
                <a:lnTo>
                  <a:pt x="12" y="80"/>
                </a:lnTo>
                <a:lnTo>
                  <a:pt x="12" y="80"/>
                </a:lnTo>
                <a:lnTo>
                  <a:pt x="12" y="80"/>
                </a:lnTo>
                <a:lnTo>
                  <a:pt x="12" y="81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2" y="83"/>
                </a:lnTo>
                <a:lnTo>
                  <a:pt x="12" y="83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0" y="84"/>
                </a:lnTo>
                <a:lnTo>
                  <a:pt x="8" y="84"/>
                </a:lnTo>
                <a:lnTo>
                  <a:pt x="6" y="82"/>
                </a:lnTo>
                <a:lnTo>
                  <a:pt x="5" y="82"/>
                </a:lnTo>
                <a:lnTo>
                  <a:pt x="5" y="83"/>
                </a:lnTo>
                <a:lnTo>
                  <a:pt x="4" y="83"/>
                </a:lnTo>
                <a:lnTo>
                  <a:pt x="5" y="83"/>
                </a:lnTo>
                <a:lnTo>
                  <a:pt x="5" y="84"/>
                </a:lnTo>
                <a:lnTo>
                  <a:pt x="5" y="84"/>
                </a:lnTo>
                <a:lnTo>
                  <a:pt x="5" y="84"/>
                </a:lnTo>
                <a:lnTo>
                  <a:pt x="6" y="85"/>
                </a:lnTo>
                <a:lnTo>
                  <a:pt x="4" y="85"/>
                </a:lnTo>
                <a:lnTo>
                  <a:pt x="3" y="85"/>
                </a:lnTo>
                <a:lnTo>
                  <a:pt x="3" y="86"/>
                </a:lnTo>
                <a:lnTo>
                  <a:pt x="4" y="86"/>
                </a:lnTo>
                <a:lnTo>
                  <a:pt x="4" y="86"/>
                </a:lnTo>
                <a:lnTo>
                  <a:pt x="3" y="86"/>
                </a:lnTo>
                <a:lnTo>
                  <a:pt x="3" y="87"/>
                </a:lnTo>
                <a:lnTo>
                  <a:pt x="4" y="87"/>
                </a:lnTo>
                <a:lnTo>
                  <a:pt x="4" y="87"/>
                </a:lnTo>
                <a:lnTo>
                  <a:pt x="6" y="87"/>
                </a:lnTo>
                <a:lnTo>
                  <a:pt x="5" y="88"/>
                </a:lnTo>
                <a:lnTo>
                  <a:pt x="4" y="88"/>
                </a:lnTo>
                <a:lnTo>
                  <a:pt x="5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9"/>
                </a:lnTo>
                <a:lnTo>
                  <a:pt x="6" y="89"/>
                </a:lnTo>
                <a:lnTo>
                  <a:pt x="7" y="89"/>
                </a:lnTo>
                <a:lnTo>
                  <a:pt x="6" y="89"/>
                </a:lnTo>
                <a:lnTo>
                  <a:pt x="6" y="89"/>
                </a:lnTo>
                <a:lnTo>
                  <a:pt x="7" y="89"/>
                </a:lnTo>
                <a:lnTo>
                  <a:pt x="7" y="89"/>
                </a:lnTo>
                <a:lnTo>
                  <a:pt x="8" y="88"/>
                </a:lnTo>
                <a:lnTo>
                  <a:pt x="9" y="88"/>
                </a:lnTo>
                <a:lnTo>
                  <a:pt x="9" y="88"/>
                </a:lnTo>
                <a:lnTo>
                  <a:pt x="9" y="87"/>
                </a:lnTo>
                <a:lnTo>
                  <a:pt x="9" y="87"/>
                </a:lnTo>
                <a:lnTo>
                  <a:pt x="10" y="87"/>
                </a:lnTo>
                <a:lnTo>
                  <a:pt x="10" y="86"/>
                </a:lnTo>
                <a:lnTo>
                  <a:pt x="10" y="85"/>
                </a:lnTo>
                <a:lnTo>
                  <a:pt x="10" y="86"/>
                </a:lnTo>
                <a:lnTo>
                  <a:pt x="11" y="85"/>
                </a:lnTo>
                <a:lnTo>
                  <a:pt x="12" y="85"/>
                </a:lnTo>
                <a:lnTo>
                  <a:pt x="12" y="85"/>
                </a:lnTo>
                <a:lnTo>
                  <a:pt x="12" y="85"/>
                </a:lnTo>
                <a:lnTo>
                  <a:pt x="12" y="85"/>
                </a:lnTo>
                <a:lnTo>
                  <a:pt x="12" y="85"/>
                </a:lnTo>
                <a:lnTo>
                  <a:pt x="11" y="85"/>
                </a:lnTo>
                <a:lnTo>
                  <a:pt x="11" y="86"/>
                </a:lnTo>
                <a:lnTo>
                  <a:pt x="10" y="86"/>
                </a:lnTo>
                <a:lnTo>
                  <a:pt x="10" y="87"/>
                </a:lnTo>
                <a:lnTo>
                  <a:pt x="10" y="87"/>
                </a:lnTo>
                <a:lnTo>
                  <a:pt x="10" y="88"/>
                </a:lnTo>
                <a:lnTo>
                  <a:pt x="10" y="87"/>
                </a:lnTo>
                <a:lnTo>
                  <a:pt x="10" y="87"/>
                </a:lnTo>
                <a:lnTo>
                  <a:pt x="10" y="87"/>
                </a:lnTo>
                <a:lnTo>
                  <a:pt x="10" y="87"/>
                </a:lnTo>
                <a:lnTo>
                  <a:pt x="10" y="88"/>
                </a:lnTo>
                <a:lnTo>
                  <a:pt x="11" y="87"/>
                </a:lnTo>
                <a:lnTo>
                  <a:pt x="12" y="88"/>
                </a:lnTo>
                <a:lnTo>
                  <a:pt x="11" y="88"/>
                </a:lnTo>
                <a:lnTo>
                  <a:pt x="10" y="88"/>
                </a:lnTo>
                <a:lnTo>
                  <a:pt x="10" y="88"/>
                </a:lnTo>
                <a:lnTo>
                  <a:pt x="9" y="88"/>
                </a:lnTo>
                <a:lnTo>
                  <a:pt x="10" y="89"/>
                </a:lnTo>
                <a:lnTo>
                  <a:pt x="9" y="89"/>
                </a:lnTo>
                <a:lnTo>
                  <a:pt x="9" y="89"/>
                </a:lnTo>
                <a:lnTo>
                  <a:pt x="9" y="89"/>
                </a:lnTo>
                <a:lnTo>
                  <a:pt x="10" y="89"/>
                </a:lnTo>
                <a:lnTo>
                  <a:pt x="11" y="89"/>
                </a:lnTo>
                <a:lnTo>
                  <a:pt x="11" y="88"/>
                </a:lnTo>
                <a:lnTo>
                  <a:pt x="13" y="88"/>
                </a:lnTo>
                <a:lnTo>
                  <a:pt x="12" y="88"/>
                </a:lnTo>
                <a:lnTo>
                  <a:pt x="12" y="89"/>
                </a:lnTo>
                <a:lnTo>
                  <a:pt x="11" y="89"/>
                </a:lnTo>
                <a:lnTo>
                  <a:pt x="12" y="89"/>
                </a:lnTo>
                <a:lnTo>
                  <a:pt x="12" y="90"/>
                </a:lnTo>
                <a:lnTo>
                  <a:pt x="11" y="90"/>
                </a:lnTo>
                <a:lnTo>
                  <a:pt x="12" y="90"/>
                </a:lnTo>
                <a:lnTo>
                  <a:pt x="12" y="91"/>
                </a:lnTo>
                <a:lnTo>
                  <a:pt x="12" y="90"/>
                </a:lnTo>
                <a:lnTo>
                  <a:pt x="13" y="90"/>
                </a:lnTo>
                <a:lnTo>
                  <a:pt x="13" y="90"/>
                </a:lnTo>
                <a:lnTo>
                  <a:pt x="13" y="90"/>
                </a:lnTo>
                <a:lnTo>
                  <a:pt x="13" y="91"/>
                </a:lnTo>
                <a:lnTo>
                  <a:pt x="12" y="91"/>
                </a:lnTo>
                <a:lnTo>
                  <a:pt x="12" y="91"/>
                </a:lnTo>
                <a:lnTo>
                  <a:pt x="11" y="91"/>
                </a:lnTo>
                <a:lnTo>
                  <a:pt x="11" y="91"/>
                </a:lnTo>
                <a:lnTo>
                  <a:pt x="11" y="91"/>
                </a:lnTo>
                <a:lnTo>
                  <a:pt x="11" y="92"/>
                </a:lnTo>
                <a:lnTo>
                  <a:pt x="12" y="92"/>
                </a:lnTo>
                <a:lnTo>
                  <a:pt x="12" y="92"/>
                </a:lnTo>
                <a:lnTo>
                  <a:pt x="13" y="92"/>
                </a:lnTo>
                <a:lnTo>
                  <a:pt x="13" y="92"/>
                </a:lnTo>
                <a:lnTo>
                  <a:pt x="13" y="92"/>
                </a:lnTo>
                <a:lnTo>
                  <a:pt x="14" y="92"/>
                </a:lnTo>
                <a:lnTo>
                  <a:pt x="14" y="91"/>
                </a:lnTo>
                <a:lnTo>
                  <a:pt x="14" y="90"/>
                </a:lnTo>
                <a:lnTo>
                  <a:pt x="14" y="89"/>
                </a:lnTo>
                <a:lnTo>
                  <a:pt x="14" y="89"/>
                </a:lnTo>
                <a:lnTo>
                  <a:pt x="14" y="89"/>
                </a:lnTo>
                <a:lnTo>
                  <a:pt x="14" y="89"/>
                </a:lnTo>
                <a:lnTo>
                  <a:pt x="14" y="89"/>
                </a:lnTo>
                <a:lnTo>
                  <a:pt x="15" y="88"/>
                </a:lnTo>
                <a:lnTo>
                  <a:pt x="16" y="87"/>
                </a:lnTo>
                <a:lnTo>
                  <a:pt x="16" y="87"/>
                </a:lnTo>
                <a:lnTo>
                  <a:pt x="17" y="87"/>
                </a:lnTo>
                <a:lnTo>
                  <a:pt x="18" y="87"/>
                </a:lnTo>
                <a:lnTo>
                  <a:pt x="18" y="87"/>
                </a:lnTo>
                <a:lnTo>
                  <a:pt x="18" y="87"/>
                </a:lnTo>
                <a:lnTo>
                  <a:pt x="18" y="86"/>
                </a:lnTo>
                <a:lnTo>
                  <a:pt x="19" y="85"/>
                </a:lnTo>
                <a:lnTo>
                  <a:pt x="18" y="85"/>
                </a:lnTo>
                <a:lnTo>
                  <a:pt x="19" y="85"/>
                </a:lnTo>
                <a:lnTo>
                  <a:pt x="19" y="85"/>
                </a:lnTo>
                <a:lnTo>
                  <a:pt x="19" y="84"/>
                </a:lnTo>
                <a:lnTo>
                  <a:pt x="18" y="84"/>
                </a:lnTo>
                <a:lnTo>
                  <a:pt x="18" y="83"/>
                </a:lnTo>
                <a:lnTo>
                  <a:pt x="19" y="83"/>
                </a:lnTo>
                <a:lnTo>
                  <a:pt x="19" y="84"/>
                </a:lnTo>
                <a:lnTo>
                  <a:pt x="19" y="85"/>
                </a:lnTo>
                <a:lnTo>
                  <a:pt x="20" y="85"/>
                </a:lnTo>
                <a:lnTo>
                  <a:pt x="22" y="84"/>
                </a:lnTo>
                <a:lnTo>
                  <a:pt x="24" y="83"/>
                </a:lnTo>
                <a:lnTo>
                  <a:pt x="26" y="83"/>
                </a:lnTo>
                <a:lnTo>
                  <a:pt x="26" y="82"/>
                </a:lnTo>
                <a:lnTo>
                  <a:pt x="26" y="83"/>
                </a:lnTo>
                <a:lnTo>
                  <a:pt x="25" y="84"/>
                </a:lnTo>
                <a:lnTo>
                  <a:pt x="25" y="84"/>
                </a:lnTo>
                <a:lnTo>
                  <a:pt x="25" y="84"/>
                </a:lnTo>
                <a:lnTo>
                  <a:pt x="25" y="84"/>
                </a:lnTo>
                <a:lnTo>
                  <a:pt x="26" y="84"/>
                </a:lnTo>
                <a:lnTo>
                  <a:pt x="27" y="83"/>
                </a:lnTo>
                <a:lnTo>
                  <a:pt x="29" y="83"/>
                </a:lnTo>
                <a:lnTo>
                  <a:pt x="29" y="82"/>
                </a:lnTo>
                <a:lnTo>
                  <a:pt x="30" y="81"/>
                </a:lnTo>
                <a:lnTo>
                  <a:pt x="31" y="81"/>
                </a:lnTo>
                <a:lnTo>
                  <a:pt x="31" y="81"/>
                </a:lnTo>
                <a:lnTo>
                  <a:pt x="30" y="82"/>
                </a:lnTo>
                <a:lnTo>
                  <a:pt x="30" y="82"/>
                </a:lnTo>
                <a:lnTo>
                  <a:pt x="30" y="82"/>
                </a:lnTo>
                <a:lnTo>
                  <a:pt x="29" y="83"/>
                </a:lnTo>
                <a:lnTo>
                  <a:pt x="31" y="83"/>
                </a:lnTo>
                <a:lnTo>
                  <a:pt x="31" y="83"/>
                </a:lnTo>
                <a:lnTo>
                  <a:pt x="32" y="83"/>
                </a:lnTo>
                <a:lnTo>
                  <a:pt x="32" y="83"/>
                </a:lnTo>
                <a:lnTo>
                  <a:pt x="32" y="83"/>
                </a:lnTo>
                <a:lnTo>
                  <a:pt x="30" y="83"/>
                </a:lnTo>
                <a:lnTo>
                  <a:pt x="29" y="83"/>
                </a:lnTo>
                <a:lnTo>
                  <a:pt x="28" y="83"/>
                </a:lnTo>
                <a:lnTo>
                  <a:pt x="27" y="84"/>
                </a:lnTo>
                <a:lnTo>
                  <a:pt x="27" y="84"/>
                </a:lnTo>
                <a:lnTo>
                  <a:pt x="26" y="85"/>
                </a:lnTo>
                <a:lnTo>
                  <a:pt x="26" y="85"/>
                </a:lnTo>
                <a:lnTo>
                  <a:pt x="26" y="85"/>
                </a:lnTo>
                <a:lnTo>
                  <a:pt x="25" y="86"/>
                </a:lnTo>
                <a:lnTo>
                  <a:pt x="25" y="87"/>
                </a:lnTo>
                <a:lnTo>
                  <a:pt x="24" y="87"/>
                </a:lnTo>
                <a:lnTo>
                  <a:pt x="25" y="88"/>
                </a:lnTo>
                <a:lnTo>
                  <a:pt x="24" y="89"/>
                </a:lnTo>
                <a:lnTo>
                  <a:pt x="24" y="91"/>
                </a:lnTo>
                <a:lnTo>
                  <a:pt x="23" y="90"/>
                </a:lnTo>
                <a:lnTo>
                  <a:pt x="23" y="89"/>
                </a:lnTo>
                <a:lnTo>
                  <a:pt x="24" y="88"/>
                </a:lnTo>
                <a:lnTo>
                  <a:pt x="24" y="87"/>
                </a:lnTo>
                <a:lnTo>
                  <a:pt x="24" y="86"/>
                </a:lnTo>
                <a:lnTo>
                  <a:pt x="24" y="86"/>
                </a:lnTo>
                <a:lnTo>
                  <a:pt x="25" y="86"/>
                </a:lnTo>
                <a:lnTo>
                  <a:pt x="25" y="84"/>
                </a:lnTo>
                <a:lnTo>
                  <a:pt x="24" y="84"/>
                </a:lnTo>
                <a:lnTo>
                  <a:pt x="23" y="84"/>
                </a:lnTo>
                <a:lnTo>
                  <a:pt x="23" y="84"/>
                </a:lnTo>
                <a:lnTo>
                  <a:pt x="22" y="85"/>
                </a:lnTo>
                <a:lnTo>
                  <a:pt x="22" y="85"/>
                </a:lnTo>
                <a:lnTo>
                  <a:pt x="21" y="85"/>
                </a:lnTo>
                <a:lnTo>
                  <a:pt x="21" y="86"/>
                </a:lnTo>
                <a:lnTo>
                  <a:pt x="20" y="86"/>
                </a:lnTo>
                <a:lnTo>
                  <a:pt x="19" y="86"/>
                </a:lnTo>
                <a:lnTo>
                  <a:pt x="19" y="87"/>
                </a:lnTo>
                <a:lnTo>
                  <a:pt x="18" y="87"/>
                </a:lnTo>
                <a:lnTo>
                  <a:pt x="18" y="88"/>
                </a:lnTo>
                <a:lnTo>
                  <a:pt x="17" y="88"/>
                </a:lnTo>
                <a:lnTo>
                  <a:pt x="17" y="88"/>
                </a:lnTo>
                <a:lnTo>
                  <a:pt x="17" y="89"/>
                </a:lnTo>
                <a:lnTo>
                  <a:pt x="18" y="89"/>
                </a:lnTo>
                <a:lnTo>
                  <a:pt x="18" y="90"/>
                </a:lnTo>
                <a:lnTo>
                  <a:pt x="18" y="90"/>
                </a:lnTo>
                <a:lnTo>
                  <a:pt x="18" y="90"/>
                </a:lnTo>
                <a:lnTo>
                  <a:pt x="18" y="90"/>
                </a:lnTo>
                <a:lnTo>
                  <a:pt x="20" y="89"/>
                </a:lnTo>
                <a:lnTo>
                  <a:pt x="20" y="89"/>
                </a:lnTo>
                <a:lnTo>
                  <a:pt x="20" y="89"/>
                </a:lnTo>
                <a:lnTo>
                  <a:pt x="20" y="90"/>
                </a:lnTo>
                <a:lnTo>
                  <a:pt x="17" y="90"/>
                </a:lnTo>
                <a:lnTo>
                  <a:pt x="16" y="91"/>
                </a:lnTo>
                <a:lnTo>
                  <a:pt x="16" y="91"/>
                </a:lnTo>
                <a:lnTo>
                  <a:pt x="15" y="92"/>
                </a:lnTo>
                <a:lnTo>
                  <a:pt x="16" y="92"/>
                </a:lnTo>
                <a:lnTo>
                  <a:pt x="15" y="93"/>
                </a:lnTo>
                <a:lnTo>
                  <a:pt x="14" y="93"/>
                </a:lnTo>
                <a:lnTo>
                  <a:pt x="13" y="93"/>
                </a:lnTo>
                <a:lnTo>
                  <a:pt x="12" y="94"/>
                </a:lnTo>
                <a:lnTo>
                  <a:pt x="12" y="94"/>
                </a:lnTo>
                <a:lnTo>
                  <a:pt x="11" y="94"/>
                </a:lnTo>
                <a:lnTo>
                  <a:pt x="11" y="95"/>
                </a:lnTo>
                <a:lnTo>
                  <a:pt x="11" y="95"/>
                </a:lnTo>
                <a:lnTo>
                  <a:pt x="11" y="95"/>
                </a:lnTo>
                <a:lnTo>
                  <a:pt x="12" y="95"/>
                </a:lnTo>
                <a:lnTo>
                  <a:pt x="11" y="95"/>
                </a:lnTo>
                <a:lnTo>
                  <a:pt x="11" y="95"/>
                </a:lnTo>
                <a:lnTo>
                  <a:pt x="12" y="95"/>
                </a:lnTo>
                <a:lnTo>
                  <a:pt x="13" y="96"/>
                </a:lnTo>
                <a:lnTo>
                  <a:pt x="14" y="96"/>
                </a:lnTo>
                <a:lnTo>
                  <a:pt x="15" y="96"/>
                </a:lnTo>
                <a:lnTo>
                  <a:pt x="15" y="96"/>
                </a:lnTo>
                <a:lnTo>
                  <a:pt x="15" y="95"/>
                </a:lnTo>
                <a:lnTo>
                  <a:pt x="15" y="95"/>
                </a:lnTo>
                <a:lnTo>
                  <a:pt x="15" y="95"/>
                </a:lnTo>
                <a:lnTo>
                  <a:pt x="15" y="95"/>
                </a:lnTo>
                <a:lnTo>
                  <a:pt x="15" y="95"/>
                </a:lnTo>
                <a:lnTo>
                  <a:pt x="15" y="96"/>
                </a:lnTo>
                <a:lnTo>
                  <a:pt x="15" y="96"/>
                </a:lnTo>
                <a:lnTo>
                  <a:pt x="16" y="96"/>
                </a:lnTo>
                <a:lnTo>
                  <a:pt x="17" y="96"/>
                </a:lnTo>
                <a:lnTo>
                  <a:pt x="17" y="96"/>
                </a:lnTo>
                <a:lnTo>
                  <a:pt x="18" y="96"/>
                </a:lnTo>
                <a:lnTo>
                  <a:pt x="18" y="95"/>
                </a:lnTo>
                <a:lnTo>
                  <a:pt x="19" y="95"/>
                </a:lnTo>
                <a:lnTo>
                  <a:pt x="21" y="95"/>
                </a:lnTo>
                <a:lnTo>
                  <a:pt x="20" y="95"/>
                </a:lnTo>
                <a:lnTo>
                  <a:pt x="19" y="95"/>
                </a:lnTo>
                <a:lnTo>
                  <a:pt x="19" y="95"/>
                </a:lnTo>
                <a:lnTo>
                  <a:pt x="18" y="96"/>
                </a:lnTo>
                <a:lnTo>
                  <a:pt x="17" y="97"/>
                </a:lnTo>
                <a:lnTo>
                  <a:pt x="15" y="97"/>
                </a:lnTo>
                <a:lnTo>
                  <a:pt x="15" y="97"/>
                </a:lnTo>
                <a:lnTo>
                  <a:pt x="14" y="96"/>
                </a:lnTo>
                <a:lnTo>
                  <a:pt x="14" y="96"/>
                </a:lnTo>
                <a:lnTo>
                  <a:pt x="14" y="97"/>
                </a:lnTo>
                <a:lnTo>
                  <a:pt x="13" y="97"/>
                </a:lnTo>
                <a:lnTo>
                  <a:pt x="13" y="97"/>
                </a:lnTo>
                <a:lnTo>
                  <a:pt x="12" y="98"/>
                </a:lnTo>
                <a:lnTo>
                  <a:pt x="12" y="98"/>
                </a:lnTo>
                <a:lnTo>
                  <a:pt x="12" y="98"/>
                </a:lnTo>
                <a:lnTo>
                  <a:pt x="13" y="98"/>
                </a:lnTo>
                <a:lnTo>
                  <a:pt x="14" y="98"/>
                </a:lnTo>
                <a:lnTo>
                  <a:pt x="14" y="98"/>
                </a:lnTo>
                <a:lnTo>
                  <a:pt x="14" y="98"/>
                </a:lnTo>
                <a:lnTo>
                  <a:pt x="14" y="98"/>
                </a:lnTo>
                <a:lnTo>
                  <a:pt x="13" y="98"/>
                </a:lnTo>
                <a:lnTo>
                  <a:pt x="12" y="98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9"/>
                </a:lnTo>
                <a:lnTo>
                  <a:pt x="12" y="98"/>
                </a:lnTo>
                <a:lnTo>
                  <a:pt x="12" y="98"/>
                </a:lnTo>
                <a:lnTo>
                  <a:pt x="11" y="98"/>
                </a:lnTo>
                <a:lnTo>
                  <a:pt x="10" y="98"/>
                </a:lnTo>
                <a:lnTo>
                  <a:pt x="10" y="98"/>
                </a:lnTo>
                <a:lnTo>
                  <a:pt x="9" y="98"/>
                </a:lnTo>
                <a:lnTo>
                  <a:pt x="9" y="98"/>
                </a:lnTo>
                <a:lnTo>
                  <a:pt x="9" y="98"/>
                </a:lnTo>
                <a:lnTo>
                  <a:pt x="9" y="99"/>
                </a:lnTo>
                <a:lnTo>
                  <a:pt x="9" y="99"/>
                </a:lnTo>
                <a:lnTo>
                  <a:pt x="9" y="99"/>
                </a:lnTo>
                <a:lnTo>
                  <a:pt x="9" y="99"/>
                </a:lnTo>
                <a:lnTo>
                  <a:pt x="9" y="100"/>
                </a:lnTo>
                <a:lnTo>
                  <a:pt x="8" y="100"/>
                </a:lnTo>
                <a:lnTo>
                  <a:pt x="7" y="101"/>
                </a:lnTo>
                <a:lnTo>
                  <a:pt x="7" y="101"/>
                </a:lnTo>
                <a:lnTo>
                  <a:pt x="7" y="101"/>
                </a:lnTo>
                <a:lnTo>
                  <a:pt x="7" y="100"/>
                </a:lnTo>
                <a:lnTo>
                  <a:pt x="8" y="100"/>
                </a:lnTo>
                <a:lnTo>
                  <a:pt x="8" y="100"/>
                </a:lnTo>
                <a:lnTo>
                  <a:pt x="8" y="100"/>
                </a:lnTo>
                <a:lnTo>
                  <a:pt x="8" y="99"/>
                </a:lnTo>
                <a:lnTo>
                  <a:pt x="8" y="99"/>
                </a:lnTo>
                <a:lnTo>
                  <a:pt x="8" y="98"/>
                </a:lnTo>
                <a:lnTo>
                  <a:pt x="9" y="98"/>
                </a:lnTo>
                <a:lnTo>
                  <a:pt x="9" y="97"/>
                </a:lnTo>
                <a:lnTo>
                  <a:pt x="8" y="97"/>
                </a:lnTo>
                <a:lnTo>
                  <a:pt x="8" y="97"/>
                </a:lnTo>
                <a:lnTo>
                  <a:pt x="7" y="98"/>
                </a:lnTo>
                <a:lnTo>
                  <a:pt x="7" y="98"/>
                </a:lnTo>
                <a:lnTo>
                  <a:pt x="7" y="98"/>
                </a:lnTo>
                <a:lnTo>
                  <a:pt x="7" y="98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9"/>
                </a:lnTo>
                <a:lnTo>
                  <a:pt x="7" y="98"/>
                </a:lnTo>
                <a:lnTo>
                  <a:pt x="6" y="98"/>
                </a:lnTo>
                <a:lnTo>
                  <a:pt x="6" y="99"/>
                </a:lnTo>
                <a:lnTo>
                  <a:pt x="6" y="99"/>
                </a:lnTo>
                <a:lnTo>
                  <a:pt x="6" y="99"/>
                </a:lnTo>
                <a:lnTo>
                  <a:pt x="5" y="99"/>
                </a:lnTo>
                <a:lnTo>
                  <a:pt x="5" y="100"/>
                </a:lnTo>
                <a:lnTo>
                  <a:pt x="4" y="100"/>
                </a:lnTo>
                <a:lnTo>
                  <a:pt x="4" y="100"/>
                </a:lnTo>
                <a:lnTo>
                  <a:pt x="5" y="100"/>
                </a:lnTo>
                <a:lnTo>
                  <a:pt x="5" y="101"/>
                </a:lnTo>
                <a:lnTo>
                  <a:pt x="4" y="101"/>
                </a:lnTo>
                <a:lnTo>
                  <a:pt x="4" y="101"/>
                </a:lnTo>
                <a:lnTo>
                  <a:pt x="4" y="102"/>
                </a:lnTo>
                <a:lnTo>
                  <a:pt x="4" y="102"/>
                </a:lnTo>
                <a:lnTo>
                  <a:pt x="5" y="103"/>
                </a:lnTo>
                <a:lnTo>
                  <a:pt x="5" y="104"/>
                </a:lnTo>
                <a:lnTo>
                  <a:pt x="6" y="104"/>
                </a:lnTo>
                <a:lnTo>
                  <a:pt x="6" y="104"/>
                </a:lnTo>
                <a:lnTo>
                  <a:pt x="6" y="103"/>
                </a:lnTo>
                <a:lnTo>
                  <a:pt x="6" y="103"/>
                </a:lnTo>
                <a:lnTo>
                  <a:pt x="6" y="103"/>
                </a:lnTo>
                <a:lnTo>
                  <a:pt x="6" y="104"/>
                </a:lnTo>
                <a:lnTo>
                  <a:pt x="7" y="105"/>
                </a:lnTo>
                <a:lnTo>
                  <a:pt x="7" y="105"/>
                </a:lnTo>
                <a:lnTo>
                  <a:pt x="7" y="105"/>
                </a:lnTo>
                <a:lnTo>
                  <a:pt x="7" y="104"/>
                </a:lnTo>
                <a:lnTo>
                  <a:pt x="7" y="103"/>
                </a:lnTo>
                <a:lnTo>
                  <a:pt x="7" y="103"/>
                </a:lnTo>
                <a:lnTo>
                  <a:pt x="8" y="103"/>
                </a:lnTo>
                <a:lnTo>
                  <a:pt x="7" y="104"/>
                </a:lnTo>
                <a:lnTo>
                  <a:pt x="7" y="105"/>
                </a:lnTo>
                <a:lnTo>
                  <a:pt x="8" y="105"/>
                </a:lnTo>
                <a:lnTo>
                  <a:pt x="8" y="105"/>
                </a:lnTo>
                <a:lnTo>
                  <a:pt x="9" y="105"/>
                </a:lnTo>
                <a:lnTo>
                  <a:pt x="9" y="105"/>
                </a:lnTo>
                <a:lnTo>
                  <a:pt x="10" y="104"/>
                </a:lnTo>
                <a:lnTo>
                  <a:pt x="10" y="103"/>
                </a:lnTo>
                <a:lnTo>
                  <a:pt x="9" y="103"/>
                </a:lnTo>
                <a:lnTo>
                  <a:pt x="9" y="103"/>
                </a:lnTo>
                <a:lnTo>
                  <a:pt x="10" y="103"/>
                </a:lnTo>
                <a:lnTo>
                  <a:pt x="10" y="104"/>
                </a:lnTo>
                <a:lnTo>
                  <a:pt x="10" y="104"/>
                </a:lnTo>
                <a:lnTo>
                  <a:pt x="11" y="104"/>
                </a:lnTo>
                <a:lnTo>
                  <a:pt x="10" y="104"/>
                </a:lnTo>
                <a:lnTo>
                  <a:pt x="10" y="105"/>
                </a:lnTo>
                <a:lnTo>
                  <a:pt x="10" y="105"/>
                </a:lnTo>
                <a:lnTo>
                  <a:pt x="10" y="105"/>
                </a:lnTo>
                <a:lnTo>
                  <a:pt x="11" y="104"/>
                </a:lnTo>
                <a:lnTo>
                  <a:pt x="11" y="104"/>
                </a:lnTo>
                <a:lnTo>
                  <a:pt x="12" y="104"/>
                </a:lnTo>
                <a:lnTo>
                  <a:pt x="12" y="104"/>
                </a:lnTo>
                <a:lnTo>
                  <a:pt x="13" y="104"/>
                </a:lnTo>
                <a:lnTo>
                  <a:pt x="14" y="104"/>
                </a:lnTo>
                <a:lnTo>
                  <a:pt x="14" y="103"/>
                </a:lnTo>
                <a:lnTo>
                  <a:pt x="14" y="103"/>
                </a:lnTo>
                <a:lnTo>
                  <a:pt x="13" y="103"/>
                </a:lnTo>
                <a:lnTo>
                  <a:pt x="13" y="102"/>
                </a:lnTo>
                <a:lnTo>
                  <a:pt x="12" y="102"/>
                </a:lnTo>
                <a:lnTo>
                  <a:pt x="11" y="103"/>
                </a:lnTo>
                <a:lnTo>
                  <a:pt x="11" y="103"/>
                </a:lnTo>
                <a:lnTo>
                  <a:pt x="11" y="103"/>
                </a:lnTo>
                <a:lnTo>
                  <a:pt x="12" y="102"/>
                </a:lnTo>
                <a:lnTo>
                  <a:pt x="12" y="102"/>
                </a:lnTo>
                <a:lnTo>
                  <a:pt x="11" y="102"/>
                </a:lnTo>
                <a:lnTo>
                  <a:pt x="12" y="102"/>
                </a:lnTo>
                <a:lnTo>
                  <a:pt x="12" y="102"/>
                </a:lnTo>
                <a:lnTo>
                  <a:pt x="13" y="102"/>
                </a:lnTo>
                <a:lnTo>
                  <a:pt x="13" y="102"/>
                </a:lnTo>
                <a:lnTo>
                  <a:pt x="13" y="101"/>
                </a:lnTo>
                <a:lnTo>
                  <a:pt x="13" y="100"/>
                </a:lnTo>
                <a:lnTo>
                  <a:pt x="13" y="100"/>
                </a:lnTo>
                <a:lnTo>
                  <a:pt x="14" y="101"/>
                </a:lnTo>
                <a:lnTo>
                  <a:pt x="14" y="102"/>
                </a:lnTo>
                <a:lnTo>
                  <a:pt x="16" y="102"/>
                </a:lnTo>
                <a:lnTo>
                  <a:pt x="17" y="101"/>
                </a:lnTo>
                <a:lnTo>
                  <a:pt x="18" y="101"/>
                </a:lnTo>
                <a:lnTo>
                  <a:pt x="18" y="102"/>
                </a:lnTo>
                <a:lnTo>
                  <a:pt x="16" y="102"/>
                </a:lnTo>
                <a:lnTo>
                  <a:pt x="14" y="102"/>
                </a:lnTo>
                <a:lnTo>
                  <a:pt x="14" y="103"/>
                </a:lnTo>
                <a:lnTo>
                  <a:pt x="15" y="104"/>
                </a:lnTo>
                <a:lnTo>
                  <a:pt x="15" y="104"/>
                </a:lnTo>
                <a:lnTo>
                  <a:pt x="16" y="103"/>
                </a:lnTo>
                <a:lnTo>
                  <a:pt x="16" y="103"/>
                </a:lnTo>
                <a:lnTo>
                  <a:pt x="15" y="103"/>
                </a:lnTo>
                <a:lnTo>
                  <a:pt x="16" y="103"/>
                </a:lnTo>
                <a:lnTo>
                  <a:pt x="16" y="102"/>
                </a:lnTo>
                <a:lnTo>
                  <a:pt x="16" y="102"/>
                </a:lnTo>
                <a:lnTo>
                  <a:pt x="16" y="103"/>
                </a:lnTo>
                <a:lnTo>
                  <a:pt x="16" y="103"/>
                </a:lnTo>
                <a:lnTo>
                  <a:pt x="17" y="103"/>
                </a:lnTo>
                <a:lnTo>
                  <a:pt x="18" y="102"/>
                </a:lnTo>
                <a:lnTo>
                  <a:pt x="18" y="101"/>
                </a:lnTo>
                <a:lnTo>
                  <a:pt x="19" y="101"/>
                </a:lnTo>
                <a:lnTo>
                  <a:pt x="19" y="100"/>
                </a:lnTo>
                <a:lnTo>
                  <a:pt x="20" y="100"/>
                </a:lnTo>
                <a:lnTo>
                  <a:pt x="20" y="99"/>
                </a:lnTo>
                <a:lnTo>
                  <a:pt x="20" y="99"/>
                </a:lnTo>
                <a:lnTo>
                  <a:pt x="20" y="98"/>
                </a:lnTo>
                <a:lnTo>
                  <a:pt x="21" y="98"/>
                </a:lnTo>
                <a:lnTo>
                  <a:pt x="20" y="98"/>
                </a:lnTo>
                <a:lnTo>
                  <a:pt x="20" y="99"/>
                </a:lnTo>
                <a:lnTo>
                  <a:pt x="20" y="99"/>
                </a:lnTo>
                <a:lnTo>
                  <a:pt x="20" y="99"/>
                </a:lnTo>
                <a:lnTo>
                  <a:pt x="20" y="100"/>
                </a:lnTo>
                <a:lnTo>
                  <a:pt x="19" y="100"/>
                </a:lnTo>
                <a:lnTo>
                  <a:pt x="19" y="101"/>
                </a:lnTo>
                <a:lnTo>
                  <a:pt x="20" y="101"/>
                </a:lnTo>
                <a:lnTo>
                  <a:pt x="22" y="100"/>
                </a:lnTo>
                <a:lnTo>
                  <a:pt x="23" y="100"/>
                </a:lnTo>
                <a:lnTo>
                  <a:pt x="24" y="100"/>
                </a:lnTo>
                <a:lnTo>
                  <a:pt x="22" y="100"/>
                </a:lnTo>
                <a:lnTo>
                  <a:pt x="19" y="101"/>
                </a:lnTo>
                <a:lnTo>
                  <a:pt x="19" y="101"/>
                </a:lnTo>
                <a:lnTo>
                  <a:pt x="19" y="102"/>
                </a:lnTo>
                <a:lnTo>
                  <a:pt x="19" y="102"/>
                </a:lnTo>
                <a:lnTo>
                  <a:pt x="18" y="102"/>
                </a:lnTo>
                <a:lnTo>
                  <a:pt x="17" y="103"/>
                </a:lnTo>
                <a:lnTo>
                  <a:pt x="16" y="104"/>
                </a:lnTo>
                <a:lnTo>
                  <a:pt x="16" y="104"/>
                </a:lnTo>
                <a:lnTo>
                  <a:pt x="16" y="104"/>
                </a:lnTo>
                <a:lnTo>
                  <a:pt x="17" y="104"/>
                </a:lnTo>
                <a:lnTo>
                  <a:pt x="17" y="104"/>
                </a:lnTo>
                <a:lnTo>
                  <a:pt x="17" y="104"/>
                </a:lnTo>
                <a:lnTo>
                  <a:pt x="17" y="104"/>
                </a:lnTo>
                <a:lnTo>
                  <a:pt x="18" y="104"/>
                </a:lnTo>
                <a:lnTo>
                  <a:pt x="18" y="104"/>
                </a:lnTo>
                <a:lnTo>
                  <a:pt x="18" y="104"/>
                </a:lnTo>
                <a:lnTo>
                  <a:pt x="18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4"/>
                </a:lnTo>
                <a:lnTo>
                  <a:pt x="19" y="105"/>
                </a:lnTo>
                <a:lnTo>
                  <a:pt x="19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5"/>
                </a:lnTo>
                <a:lnTo>
                  <a:pt x="18" y="106"/>
                </a:lnTo>
                <a:lnTo>
                  <a:pt x="18" y="105"/>
                </a:lnTo>
                <a:lnTo>
                  <a:pt x="19" y="105"/>
                </a:lnTo>
                <a:lnTo>
                  <a:pt x="21" y="104"/>
                </a:lnTo>
                <a:lnTo>
                  <a:pt x="22" y="104"/>
                </a:lnTo>
                <a:lnTo>
                  <a:pt x="23" y="104"/>
                </a:lnTo>
                <a:lnTo>
                  <a:pt x="23" y="104"/>
                </a:lnTo>
                <a:lnTo>
                  <a:pt x="21" y="104"/>
                </a:lnTo>
                <a:lnTo>
                  <a:pt x="20" y="105"/>
                </a:lnTo>
                <a:lnTo>
                  <a:pt x="18" y="106"/>
                </a:lnTo>
                <a:lnTo>
                  <a:pt x="17" y="107"/>
                </a:lnTo>
                <a:lnTo>
                  <a:pt x="16" y="107"/>
                </a:lnTo>
                <a:lnTo>
                  <a:pt x="16" y="108"/>
                </a:lnTo>
                <a:lnTo>
                  <a:pt x="16" y="108"/>
                </a:lnTo>
                <a:lnTo>
                  <a:pt x="18" y="108"/>
                </a:lnTo>
                <a:lnTo>
                  <a:pt x="14" y="108"/>
                </a:lnTo>
                <a:lnTo>
                  <a:pt x="14" y="109"/>
                </a:lnTo>
                <a:lnTo>
                  <a:pt x="14" y="109"/>
                </a:lnTo>
                <a:lnTo>
                  <a:pt x="15" y="110"/>
                </a:lnTo>
                <a:lnTo>
                  <a:pt x="15" y="110"/>
                </a:lnTo>
                <a:lnTo>
                  <a:pt x="16" y="110"/>
                </a:lnTo>
                <a:lnTo>
                  <a:pt x="17" y="110"/>
                </a:lnTo>
                <a:lnTo>
                  <a:pt x="16" y="110"/>
                </a:lnTo>
                <a:lnTo>
                  <a:pt x="16" y="111"/>
                </a:lnTo>
                <a:lnTo>
                  <a:pt x="16" y="112"/>
                </a:lnTo>
                <a:lnTo>
                  <a:pt x="16" y="112"/>
                </a:lnTo>
                <a:lnTo>
                  <a:pt x="17" y="111"/>
                </a:lnTo>
                <a:lnTo>
                  <a:pt x="18" y="111"/>
                </a:lnTo>
                <a:lnTo>
                  <a:pt x="18" y="110"/>
                </a:lnTo>
                <a:lnTo>
                  <a:pt x="20" y="110"/>
                </a:lnTo>
                <a:lnTo>
                  <a:pt x="22" y="110"/>
                </a:lnTo>
                <a:lnTo>
                  <a:pt x="23" y="109"/>
                </a:lnTo>
                <a:lnTo>
                  <a:pt x="25" y="109"/>
                </a:lnTo>
                <a:lnTo>
                  <a:pt x="25" y="109"/>
                </a:lnTo>
                <a:lnTo>
                  <a:pt x="20" y="110"/>
                </a:lnTo>
                <a:lnTo>
                  <a:pt x="18" y="111"/>
                </a:lnTo>
                <a:lnTo>
                  <a:pt x="17" y="112"/>
                </a:lnTo>
                <a:lnTo>
                  <a:pt x="17" y="112"/>
                </a:lnTo>
                <a:lnTo>
                  <a:pt x="17" y="113"/>
                </a:lnTo>
                <a:lnTo>
                  <a:pt x="18" y="113"/>
                </a:lnTo>
                <a:lnTo>
                  <a:pt x="19" y="113"/>
                </a:lnTo>
                <a:lnTo>
                  <a:pt x="18" y="113"/>
                </a:lnTo>
                <a:lnTo>
                  <a:pt x="18" y="113"/>
                </a:lnTo>
                <a:lnTo>
                  <a:pt x="17" y="113"/>
                </a:lnTo>
                <a:lnTo>
                  <a:pt x="16" y="112"/>
                </a:lnTo>
                <a:lnTo>
                  <a:pt x="15" y="112"/>
                </a:lnTo>
                <a:lnTo>
                  <a:pt x="15" y="112"/>
                </a:lnTo>
                <a:lnTo>
                  <a:pt x="15" y="111"/>
                </a:lnTo>
                <a:lnTo>
                  <a:pt x="14" y="111"/>
                </a:lnTo>
                <a:lnTo>
                  <a:pt x="13" y="111"/>
                </a:lnTo>
                <a:lnTo>
                  <a:pt x="13" y="111"/>
                </a:lnTo>
                <a:lnTo>
                  <a:pt x="13" y="112"/>
                </a:lnTo>
                <a:lnTo>
                  <a:pt x="12" y="112"/>
                </a:lnTo>
                <a:lnTo>
                  <a:pt x="12" y="113"/>
                </a:lnTo>
                <a:lnTo>
                  <a:pt x="11" y="113"/>
                </a:lnTo>
                <a:lnTo>
                  <a:pt x="11" y="112"/>
                </a:lnTo>
                <a:lnTo>
                  <a:pt x="12" y="111"/>
                </a:lnTo>
                <a:lnTo>
                  <a:pt x="9" y="110"/>
                </a:lnTo>
                <a:lnTo>
                  <a:pt x="9" y="110"/>
                </a:lnTo>
                <a:lnTo>
                  <a:pt x="9" y="111"/>
                </a:lnTo>
                <a:lnTo>
                  <a:pt x="10" y="111"/>
                </a:lnTo>
                <a:lnTo>
                  <a:pt x="10" y="111"/>
                </a:lnTo>
                <a:lnTo>
                  <a:pt x="9" y="111"/>
                </a:lnTo>
                <a:lnTo>
                  <a:pt x="9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1"/>
                </a:lnTo>
                <a:lnTo>
                  <a:pt x="10" y="112"/>
                </a:lnTo>
                <a:lnTo>
                  <a:pt x="10" y="112"/>
                </a:lnTo>
                <a:lnTo>
                  <a:pt x="10" y="112"/>
                </a:lnTo>
                <a:lnTo>
                  <a:pt x="9" y="111"/>
                </a:lnTo>
                <a:lnTo>
                  <a:pt x="9" y="111"/>
                </a:lnTo>
                <a:lnTo>
                  <a:pt x="9" y="111"/>
                </a:lnTo>
                <a:lnTo>
                  <a:pt x="9" y="111"/>
                </a:lnTo>
                <a:lnTo>
                  <a:pt x="9" y="112"/>
                </a:lnTo>
                <a:lnTo>
                  <a:pt x="10" y="112"/>
                </a:lnTo>
                <a:lnTo>
                  <a:pt x="9" y="113"/>
                </a:lnTo>
                <a:lnTo>
                  <a:pt x="9" y="113"/>
                </a:lnTo>
                <a:lnTo>
                  <a:pt x="9" y="114"/>
                </a:lnTo>
                <a:lnTo>
                  <a:pt x="9" y="114"/>
                </a:lnTo>
                <a:lnTo>
                  <a:pt x="8" y="115"/>
                </a:lnTo>
                <a:lnTo>
                  <a:pt x="8" y="115"/>
                </a:lnTo>
                <a:lnTo>
                  <a:pt x="9" y="116"/>
                </a:lnTo>
                <a:lnTo>
                  <a:pt x="9" y="116"/>
                </a:lnTo>
                <a:lnTo>
                  <a:pt x="10" y="117"/>
                </a:lnTo>
                <a:lnTo>
                  <a:pt x="10" y="118"/>
                </a:lnTo>
                <a:lnTo>
                  <a:pt x="11" y="119"/>
                </a:lnTo>
                <a:lnTo>
                  <a:pt x="12" y="119"/>
                </a:lnTo>
                <a:lnTo>
                  <a:pt x="12" y="120"/>
                </a:lnTo>
                <a:lnTo>
                  <a:pt x="12" y="120"/>
                </a:lnTo>
                <a:lnTo>
                  <a:pt x="14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21"/>
                </a:lnTo>
                <a:lnTo>
                  <a:pt x="16" y="122"/>
                </a:lnTo>
                <a:lnTo>
                  <a:pt x="17" y="122"/>
                </a:lnTo>
                <a:lnTo>
                  <a:pt x="17" y="122"/>
                </a:lnTo>
                <a:lnTo>
                  <a:pt x="18" y="122"/>
                </a:lnTo>
                <a:lnTo>
                  <a:pt x="20" y="123"/>
                </a:lnTo>
                <a:lnTo>
                  <a:pt x="21" y="123"/>
                </a:lnTo>
                <a:lnTo>
                  <a:pt x="21" y="124"/>
                </a:lnTo>
                <a:lnTo>
                  <a:pt x="23" y="124"/>
                </a:lnTo>
                <a:lnTo>
                  <a:pt x="24" y="124"/>
                </a:lnTo>
                <a:lnTo>
                  <a:pt x="25" y="124"/>
                </a:lnTo>
                <a:lnTo>
                  <a:pt x="25" y="124"/>
                </a:lnTo>
                <a:lnTo>
                  <a:pt x="25" y="124"/>
                </a:lnTo>
                <a:lnTo>
                  <a:pt x="25" y="123"/>
                </a:lnTo>
                <a:lnTo>
                  <a:pt x="25" y="123"/>
                </a:lnTo>
                <a:lnTo>
                  <a:pt x="25" y="123"/>
                </a:lnTo>
                <a:lnTo>
                  <a:pt x="26" y="123"/>
                </a:lnTo>
                <a:lnTo>
                  <a:pt x="26" y="123"/>
                </a:lnTo>
                <a:lnTo>
                  <a:pt x="26" y="123"/>
                </a:lnTo>
                <a:lnTo>
                  <a:pt x="25" y="123"/>
                </a:lnTo>
                <a:lnTo>
                  <a:pt x="25" y="124"/>
                </a:lnTo>
                <a:lnTo>
                  <a:pt x="26" y="124"/>
                </a:lnTo>
                <a:lnTo>
                  <a:pt x="26" y="124"/>
                </a:lnTo>
                <a:lnTo>
                  <a:pt x="26" y="125"/>
                </a:lnTo>
                <a:lnTo>
                  <a:pt x="27" y="124"/>
                </a:lnTo>
                <a:lnTo>
                  <a:pt x="28" y="124"/>
                </a:lnTo>
                <a:lnTo>
                  <a:pt x="29" y="124"/>
                </a:lnTo>
                <a:lnTo>
                  <a:pt x="26" y="125"/>
                </a:lnTo>
                <a:lnTo>
                  <a:pt x="26" y="125"/>
                </a:lnTo>
                <a:lnTo>
                  <a:pt x="26" y="125"/>
                </a:lnTo>
                <a:lnTo>
                  <a:pt x="26" y="125"/>
                </a:lnTo>
                <a:lnTo>
                  <a:pt x="25" y="125"/>
                </a:lnTo>
                <a:lnTo>
                  <a:pt x="25" y="126"/>
                </a:lnTo>
                <a:lnTo>
                  <a:pt x="24" y="126"/>
                </a:lnTo>
                <a:lnTo>
                  <a:pt x="24" y="127"/>
                </a:lnTo>
                <a:lnTo>
                  <a:pt x="25" y="127"/>
                </a:lnTo>
                <a:lnTo>
                  <a:pt x="25" y="127"/>
                </a:lnTo>
                <a:lnTo>
                  <a:pt x="27" y="127"/>
                </a:lnTo>
                <a:lnTo>
                  <a:pt x="27" y="128"/>
                </a:lnTo>
                <a:lnTo>
                  <a:pt x="28" y="127"/>
                </a:lnTo>
                <a:lnTo>
                  <a:pt x="28" y="127"/>
                </a:lnTo>
                <a:lnTo>
                  <a:pt x="27" y="127"/>
                </a:lnTo>
                <a:lnTo>
                  <a:pt x="27" y="127"/>
                </a:lnTo>
                <a:lnTo>
                  <a:pt x="26" y="127"/>
                </a:lnTo>
                <a:lnTo>
                  <a:pt x="26" y="127"/>
                </a:lnTo>
                <a:lnTo>
                  <a:pt x="26" y="126"/>
                </a:lnTo>
                <a:lnTo>
                  <a:pt x="26" y="126"/>
                </a:lnTo>
                <a:lnTo>
                  <a:pt x="27" y="125"/>
                </a:lnTo>
                <a:lnTo>
                  <a:pt x="27" y="126"/>
                </a:lnTo>
                <a:lnTo>
                  <a:pt x="27" y="126"/>
                </a:lnTo>
                <a:lnTo>
                  <a:pt x="27" y="126"/>
                </a:lnTo>
                <a:lnTo>
                  <a:pt x="27" y="127"/>
                </a:lnTo>
                <a:lnTo>
                  <a:pt x="28" y="127"/>
                </a:lnTo>
                <a:lnTo>
                  <a:pt x="28" y="126"/>
                </a:lnTo>
                <a:lnTo>
                  <a:pt x="28" y="126"/>
                </a:lnTo>
                <a:lnTo>
                  <a:pt x="28" y="126"/>
                </a:lnTo>
                <a:lnTo>
                  <a:pt x="27" y="125"/>
                </a:lnTo>
                <a:lnTo>
                  <a:pt x="28" y="125"/>
                </a:lnTo>
                <a:lnTo>
                  <a:pt x="28" y="126"/>
                </a:lnTo>
                <a:lnTo>
                  <a:pt x="29" y="126"/>
                </a:lnTo>
                <a:lnTo>
                  <a:pt x="31" y="126"/>
                </a:lnTo>
                <a:lnTo>
                  <a:pt x="30" y="126"/>
                </a:lnTo>
                <a:lnTo>
                  <a:pt x="28" y="127"/>
                </a:lnTo>
                <a:lnTo>
                  <a:pt x="28" y="127"/>
                </a:lnTo>
                <a:lnTo>
                  <a:pt x="28" y="127"/>
                </a:lnTo>
                <a:lnTo>
                  <a:pt x="29" y="127"/>
                </a:lnTo>
                <a:lnTo>
                  <a:pt x="29" y="127"/>
                </a:lnTo>
                <a:lnTo>
                  <a:pt x="29" y="127"/>
                </a:lnTo>
                <a:lnTo>
                  <a:pt x="29" y="127"/>
                </a:lnTo>
                <a:lnTo>
                  <a:pt x="29" y="128"/>
                </a:lnTo>
                <a:lnTo>
                  <a:pt x="29" y="128"/>
                </a:lnTo>
                <a:lnTo>
                  <a:pt x="30" y="127"/>
                </a:lnTo>
                <a:lnTo>
                  <a:pt x="31" y="127"/>
                </a:lnTo>
                <a:lnTo>
                  <a:pt x="30" y="128"/>
                </a:lnTo>
                <a:lnTo>
                  <a:pt x="30" y="128"/>
                </a:lnTo>
                <a:lnTo>
                  <a:pt x="31" y="128"/>
                </a:lnTo>
                <a:lnTo>
                  <a:pt x="31" y="127"/>
                </a:lnTo>
                <a:lnTo>
                  <a:pt x="32" y="127"/>
                </a:lnTo>
                <a:lnTo>
                  <a:pt x="32" y="127"/>
                </a:lnTo>
                <a:lnTo>
                  <a:pt x="33" y="127"/>
                </a:lnTo>
                <a:lnTo>
                  <a:pt x="33" y="127"/>
                </a:lnTo>
                <a:lnTo>
                  <a:pt x="33" y="128"/>
                </a:lnTo>
                <a:lnTo>
                  <a:pt x="32" y="128"/>
                </a:lnTo>
                <a:lnTo>
                  <a:pt x="32" y="127"/>
                </a:lnTo>
                <a:lnTo>
                  <a:pt x="31" y="128"/>
                </a:lnTo>
                <a:lnTo>
                  <a:pt x="31" y="129"/>
                </a:lnTo>
                <a:lnTo>
                  <a:pt x="31" y="129"/>
                </a:lnTo>
                <a:lnTo>
                  <a:pt x="31" y="129"/>
                </a:lnTo>
                <a:lnTo>
                  <a:pt x="32" y="129"/>
                </a:lnTo>
                <a:lnTo>
                  <a:pt x="32" y="128"/>
                </a:lnTo>
                <a:lnTo>
                  <a:pt x="32" y="128"/>
                </a:lnTo>
                <a:lnTo>
                  <a:pt x="32" y="128"/>
                </a:lnTo>
                <a:lnTo>
                  <a:pt x="33" y="128"/>
                </a:lnTo>
                <a:lnTo>
                  <a:pt x="33" y="128"/>
                </a:lnTo>
                <a:lnTo>
                  <a:pt x="33" y="128"/>
                </a:lnTo>
                <a:lnTo>
                  <a:pt x="34" y="128"/>
                </a:lnTo>
                <a:lnTo>
                  <a:pt x="34" y="128"/>
                </a:lnTo>
                <a:lnTo>
                  <a:pt x="34" y="128"/>
                </a:lnTo>
                <a:lnTo>
                  <a:pt x="34" y="128"/>
                </a:lnTo>
                <a:lnTo>
                  <a:pt x="35" y="128"/>
                </a:lnTo>
                <a:lnTo>
                  <a:pt x="35" y="128"/>
                </a:lnTo>
                <a:lnTo>
                  <a:pt x="36" y="128"/>
                </a:lnTo>
                <a:lnTo>
                  <a:pt x="37" y="128"/>
                </a:lnTo>
                <a:lnTo>
                  <a:pt x="38" y="129"/>
                </a:lnTo>
                <a:lnTo>
                  <a:pt x="39" y="128"/>
                </a:lnTo>
                <a:lnTo>
                  <a:pt x="39" y="128"/>
                </a:lnTo>
                <a:lnTo>
                  <a:pt x="39" y="128"/>
                </a:lnTo>
                <a:lnTo>
                  <a:pt x="39" y="128"/>
                </a:lnTo>
                <a:lnTo>
                  <a:pt x="40" y="128"/>
                </a:lnTo>
                <a:lnTo>
                  <a:pt x="40" y="128"/>
                </a:lnTo>
                <a:lnTo>
                  <a:pt x="40" y="128"/>
                </a:lnTo>
                <a:lnTo>
                  <a:pt x="40" y="128"/>
                </a:lnTo>
                <a:lnTo>
                  <a:pt x="41" y="128"/>
                </a:lnTo>
                <a:lnTo>
                  <a:pt x="41" y="127"/>
                </a:lnTo>
                <a:lnTo>
                  <a:pt x="41" y="128"/>
                </a:lnTo>
                <a:lnTo>
                  <a:pt x="41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7"/>
                </a:lnTo>
                <a:lnTo>
                  <a:pt x="45" y="127"/>
                </a:lnTo>
                <a:lnTo>
                  <a:pt x="45" y="127"/>
                </a:lnTo>
                <a:lnTo>
                  <a:pt x="45" y="126"/>
                </a:lnTo>
                <a:lnTo>
                  <a:pt x="45" y="126"/>
                </a:lnTo>
                <a:lnTo>
                  <a:pt x="45" y="126"/>
                </a:lnTo>
                <a:lnTo>
                  <a:pt x="46" y="126"/>
                </a:lnTo>
                <a:lnTo>
                  <a:pt x="46" y="125"/>
                </a:lnTo>
                <a:lnTo>
                  <a:pt x="46" y="125"/>
                </a:lnTo>
                <a:lnTo>
                  <a:pt x="46" y="125"/>
                </a:lnTo>
                <a:lnTo>
                  <a:pt x="46" y="125"/>
                </a:lnTo>
                <a:lnTo>
                  <a:pt x="47" y="126"/>
                </a:lnTo>
                <a:lnTo>
                  <a:pt x="46" y="126"/>
                </a:lnTo>
                <a:lnTo>
                  <a:pt x="46" y="126"/>
                </a:lnTo>
                <a:lnTo>
                  <a:pt x="46" y="127"/>
                </a:lnTo>
                <a:lnTo>
                  <a:pt x="47" y="127"/>
                </a:lnTo>
                <a:lnTo>
                  <a:pt x="48" y="127"/>
                </a:lnTo>
                <a:lnTo>
                  <a:pt x="48" y="126"/>
                </a:lnTo>
                <a:lnTo>
                  <a:pt x="48" y="126"/>
                </a:lnTo>
                <a:lnTo>
                  <a:pt x="49" y="127"/>
                </a:lnTo>
                <a:lnTo>
                  <a:pt x="49" y="127"/>
                </a:lnTo>
                <a:lnTo>
                  <a:pt x="49" y="126"/>
                </a:lnTo>
                <a:lnTo>
                  <a:pt x="49" y="126"/>
                </a:lnTo>
                <a:lnTo>
                  <a:pt x="50" y="125"/>
                </a:lnTo>
                <a:lnTo>
                  <a:pt x="49" y="125"/>
                </a:lnTo>
                <a:lnTo>
                  <a:pt x="49" y="125"/>
                </a:lnTo>
                <a:lnTo>
                  <a:pt x="50" y="125"/>
                </a:lnTo>
                <a:lnTo>
                  <a:pt x="51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3"/>
                </a:lnTo>
                <a:lnTo>
                  <a:pt x="53" y="123"/>
                </a:lnTo>
                <a:lnTo>
                  <a:pt x="54" y="123"/>
                </a:lnTo>
                <a:lnTo>
                  <a:pt x="54" y="122"/>
                </a:lnTo>
                <a:lnTo>
                  <a:pt x="54" y="122"/>
                </a:lnTo>
                <a:lnTo>
                  <a:pt x="54" y="123"/>
                </a:lnTo>
                <a:lnTo>
                  <a:pt x="55" y="122"/>
                </a:lnTo>
                <a:lnTo>
                  <a:pt x="55" y="122"/>
                </a:lnTo>
                <a:lnTo>
                  <a:pt x="56" y="122"/>
                </a:lnTo>
                <a:lnTo>
                  <a:pt x="56" y="122"/>
                </a:lnTo>
                <a:lnTo>
                  <a:pt x="56" y="122"/>
                </a:lnTo>
                <a:lnTo>
                  <a:pt x="56" y="121"/>
                </a:lnTo>
                <a:lnTo>
                  <a:pt x="56" y="120"/>
                </a:lnTo>
                <a:lnTo>
                  <a:pt x="58" y="120"/>
                </a:lnTo>
                <a:lnTo>
                  <a:pt x="60" y="119"/>
                </a:lnTo>
                <a:lnTo>
                  <a:pt x="60" y="118"/>
                </a:lnTo>
                <a:lnTo>
                  <a:pt x="59" y="118"/>
                </a:lnTo>
                <a:lnTo>
                  <a:pt x="59" y="118"/>
                </a:lnTo>
                <a:lnTo>
                  <a:pt x="60" y="118"/>
                </a:lnTo>
                <a:lnTo>
                  <a:pt x="60" y="118"/>
                </a:lnTo>
                <a:lnTo>
                  <a:pt x="60" y="118"/>
                </a:lnTo>
                <a:lnTo>
                  <a:pt x="63" y="116"/>
                </a:lnTo>
                <a:lnTo>
                  <a:pt x="64" y="116"/>
                </a:lnTo>
                <a:lnTo>
                  <a:pt x="63" y="116"/>
                </a:lnTo>
                <a:lnTo>
                  <a:pt x="61" y="116"/>
                </a:lnTo>
                <a:lnTo>
                  <a:pt x="62" y="116"/>
                </a:lnTo>
                <a:lnTo>
                  <a:pt x="64" y="116"/>
                </a:lnTo>
                <a:lnTo>
                  <a:pt x="64" y="116"/>
                </a:lnTo>
                <a:lnTo>
                  <a:pt x="64" y="115"/>
                </a:lnTo>
                <a:lnTo>
                  <a:pt x="62" y="115"/>
                </a:lnTo>
                <a:lnTo>
                  <a:pt x="63" y="116"/>
                </a:lnTo>
                <a:lnTo>
                  <a:pt x="62" y="116"/>
                </a:lnTo>
                <a:lnTo>
                  <a:pt x="61" y="115"/>
                </a:lnTo>
                <a:lnTo>
                  <a:pt x="61" y="115"/>
                </a:lnTo>
                <a:lnTo>
                  <a:pt x="64" y="115"/>
                </a:lnTo>
                <a:lnTo>
                  <a:pt x="65" y="115"/>
                </a:lnTo>
                <a:lnTo>
                  <a:pt x="66" y="114"/>
                </a:lnTo>
                <a:lnTo>
                  <a:pt x="67" y="114"/>
                </a:lnTo>
                <a:lnTo>
                  <a:pt x="66" y="114"/>
                </a:lnTo>
                <a:lnTo>
                  <a:pt x="66" y="114"/>
                </a:lnTo>
                <a:lnTo>
                  <a:pt x="66" y="114"/>
                </a:lnTo>
                <a:lnTo>
                  <a:pt x="67" y="114"/>
                </a:lnTo>
                <a:lnTo>
                  <a:pt x="67" y="114"/>
                </a:lnTo>
                <a:lnTo>
                  <a:pt x="66" y="113"/>
                </a:lnTo>
                <a:lnTo>
                  <a:pt x="65" y="114"/>
                </a:lnTo>
                <a:lnTo>
                  <a:pt x="65" y="113"/>
                </a:lnTo>
                <a:lnTo>
                  <a:pt x="64" y="113"/>
                </a:lnTo>
                <a:lnTo>
                  <a:pt x="65" y="112"/>
                </a:lnTo>
                <a:lnTo>
                  <a:pt x="65" y="113"/>
                </a:lnTo>
                <a:lnTo>
                  <a:pt x="66" y="113"/>
                </a:lnTo>
                <a:lnTo>
                  <a:pt x="66" y="112"/>
                </a:lnTo>
                <a:lnTo>
                  <a:pt x="66" y="112"/>
                </a:lnTo>
                <a:lnTo>
                  <a:pt x="66" y="112"/>
                </a:lnTo>
                <a:lnTo>
                  <a:pt x="66" y="112"/>
                </a:lnTo>
                <a:lnTo>
                  <a:pt x="66" y="112"/>
                </a:lnTo>
                <a:lnTo>
                  <a:pt x="67" y="112"/>
                </a:lnTo>
                <a:lnTo>
                  <a:pt x="67" y="112"/>
                </a:lnTo>
                <a:lnTo>
                  <a:pt x="67" y="112"/>
                </a:lnTo>
                <a:lnTo>
                  <a:pt x="67" y="112"/>
                </a:lnTo>
                <a:lnTo>
                  <a:pt x="68" y="112"/>
                </a:lnTo>
                <a:lnTo>
                  <a:pt x="68" y="112"/>
                </a:lnTo>
                <a:lnTo>
                  <a:pt x="68" y="112"/>
                </a:lnTo>
                <a:lnTo>
                  <a:pt x="68" y="112"/>
                </a:lnTo>
                <a:lnTo>
                  <a:pt x="68" y="112"/>
                </a:lnTo>
                <a:lnTo>
                  <a:pt x="69" y="112"/>
                </a:lnTo>
                <a:lnTo>
                  <a:pt x="69" y="112"/>
                </a:lnTo>
                <a:lnTo>
                  <a:pt x="69" y="111"/>
                </a:lnTo>
                <a:lnTo>
                  <a:pt x="70" y="111"/>
                </a:lnTo>
                <a:lnTo>
                  <a:pt x="70" y="111"/>
                </a:lnTo>
                <a:lnTo>
                  <a:pt x="71" y="111"/>
                </a:lnTo>
                <a:lnTo>
                  <a:pt x="71" y="111"/>
                </a:lnTo>
                <a:lnTo>
                  <a:pt x="70" y="111"/>
                </a:lnTo>
                <a:lnTo>
                  <a:pt x="71" y="111"/>
                </a:lnTo>
                <a:lnTo>
                  <a:pt x="71" y="110"/>
                </a:lnTo>
                <a:lnTo>
                  <a:pt x="71" y="111"/>
                </a:lnTo>
                <a:lnTo>
                  <a:pt x="71" y="110"/>
                </a:lnTo>
                <a:lnTo>
                  <a:pt x="71" y="110"/>
                </a:lnTo>
                <a:lnTo>
                  <a:pt x="71" y="110"/>
                </a:lnTo>
                <a:lnTo>
                  <a:pt x="70" y="110"/>
                </a:lnTo>
                <a:lnTo>
                  <a:pt x="70" y="109"/>
                </a:lnTo>
                <a:lnTo>
                  <a:pt x="68" y="108"/>
                </a:lnTo>
                <a:lnTo>
                  <a:pt x="68" y="108"/>
                </a:lnTo>
                <a:lnTo>
                  <a:pt x="69" y="108"/>
                </a:lnTo>
                <a:lnTo>
                  <a:pt x="70" y="108"/>
                </a:lnTo>
                <a:lnTo>
                  <a:pt x="70" y="108"/>
                </a:lnTo>
                <a:lnTo>
                  <a:pt x="70" y="108"/>
                </a:lnTo>
                <a:lnTo>
                  <a:pt x="70" y="108"/>
                </a:lnTo>
                <a:lnTo>
                  <a:pt x="70" y="108"/>
                </a:lnTo>
                <a:lnTo>
                  <a:pt x="70" y="109"/>
                </a:lnTo>
                <a:lnTo>
                  <a:pt x="71" y="109"/>
                </a:lnTo>
                <a:lnTo>
                  <a:pt x="71" y="109"/>
                </a:lnTo>
                <a:lnTo>
                  <a:pt x="71" y="109"/>
                </a:lnTo>
                <a:lnTo>
                  <a:pt x="71" y="109"/>
                </a:lnTo>
                <a:lnTo>
                  <a:pt x="71" y="109"/>
                </a:lnTo>
                <a:lnTo>
                  <a:pt x="72" y="110"/>
                </a:lnTo>
                <a:lnTo>
                  <a:pt x="72" y="109"/>
                </a:lnTo>
                <a:lnTo>
                  <a:pt x="72" y="109"/>
                </a:lnTo>
                <a:lnTo>
                  <a:pt x="72" y="110"/>
                </a:lnTo>
                <a:lnTo>
                  <a:pt x="73" y="110"/>
                </a:lnTo>
                <a:lnTo>
                  <a:pt x="73" y="110"/>
                </a:lnTo>
                <a:lnTo>
                  <a:pt x="73" y="111"/>
                </a:lnTo>
                <a:lnTo>
                  <a:pt x="73" y="111"/>
                </a:lnTo>
                <a:lnTo>
                  <a:pt x="72" y="111"/>
                </a:lnTo>
                <a:lnTo>
                  <a:pt x="73" y="111"/>
                </a:lnTo>
                <a:lnTo>
                  <a:pt x="74" y="111"/>
                </a:lnTo>
                <a:lnTo>
                  <a:pt x="75" y="111"/>
                </a:lnTo>
                <a:lnTo>
                  <a:pt x="75" y="111"/>
                </a:lnTo>
                <a:lnTo>
                  <a:pt x="75" y="111"/>
                </a:lnTo>
                <a:lnTo>
                  <a:pt x="76" y="111"/>
                </a:lnTo>
                <a:lnTo>
                  <a:pt x="76" y="111"/>
                </a:lnTo>
                <a:lnTo>
                  <a:pt x="76" y="110"/>
                </a:lnTo>
                <a:lnTo>
                  <a:pt x="76" y="110"/>
                </a:lnTo>
                <a:lnTo>
                  <a:pt x="76" y="110"/>
                </a:lnTo>
                <a:lnTo>
                  <a:pt x="76" y="110"/>
                </a:lnTo>
                <a:lnTo>
                  <a:pt x="76" y="110"/>
                </a:lnTo>
                <a:lnTo>
                  <a:pt x="77" y="110"/>
                </a:lnTo>
                <a:lnTo>
                  <a:pt x="78" y="109"/>
                </a:lnTo>
                <a:lnTo>
                  <a:pt x="78" y="110"/>
                </a:lnTo>
                <a:lnTo>
                  <a:pt x="78" y="110"/>
                </a:lnTo>
                <a:lnTo>
                  <a:pt x="77" y="110"/>
                </a:lnTo>
                <a:lnTo>
                  <a:pt x="77" y="110"/>
                </a:lnTo>
                <a:lnTo>
                  <a:pt x="77" y="110"/>
                </a:lnTo>
                <a:lnTo>
                  <a:pt x="79" y="110"/>
                </a:lnTo>
                <a:lnTo>
                  <a:pt x="79" y="110"/>
                </a:lnTo>
                <a:lnTo>
                  <a:pt x="78" y="109"/>
                </a:lnTo>
                <a:lnTo>
                  <a:pt x="79" y="109"/>
                </a:lnTo>
                <a:lnTo>
                  <a:pt x="79" y="108"/>
                </a:lnTo>
                <a:lnTo>
                  <a:pt x="79" y="108"/>
                </a:lnTo>
                <a:lnTo>
                  <a:pt x="79" y="109"/>
                </a:lnTo>
                <a:lnTo>
                  <a:pt x="79" y="110"/>
                </a:lnTo>
                <a:lnTo>
                  <a:pt x="79" y="110"/>
                </a:lnTo>
                <a:lnTo>
                  <a:pt x="79" y="109"/>
                </a:lnTo>
                <a:lnTo>
                  <a:pt x="79" y="109"/>
                </a:lnTo>
                <a:lnTo>
                  <a:pt x="79" y="108"/>
                </a:lnTo>
                <a:lnTo>
                  <a:pt x="79" y="108"/>
                </a:lnTo>
                <a:lnTo>
                  <a:pt x="80" y="108"/>
                </a:lnTo>
                <a:lnTo>
                  <a:pt x="80" y="109"/>
                </a:lnTo>
                <a:lnTo>
                  <a:pt x="80" y="109"/>
                </a:lnTo>
                <a:lnTo>
                  <a:pt x="80" y="109"/>
                </a:lnTo>
                <a:lnTo>
                  <a:pt x="80" y="108"/>
                </a:lnTo>
                <a:lnTo>
                  <a:pt x="80" y="108"/>
                </a:lnTo>
                <a:lnTo>
                  <a:pt x="80" y="108"/>
                </a:lnTo>
                <a:lnTo>
                  <a:pt x="80" y="108"/>
                </a:lnTo>
                <a:lnTo>
                  <a:pt x="80" y="107"/>
                </a:lnTo>
                <a:lnTo>
                  <a:pt x="80" y="107"/>
                </a:lnTo>
                <a:lnTo>
                  <a:pt x="81" y="106"/>
                </a:lnTo>
                <a:lnTo>
                  <a:pt x="81" y="106"/>
                </a:lnTo>
                <a:lnTo>
                  <a:pt x="81" y="105"/>
                </a:lnTo>
                <a:lnTo>
                  <a:pt x="82" y="106"/>
                </a:lnTo>
                <a:lnTo>
                  <a:pt x="82" y="106"/>
                </a:lnTo>
                <a:lnTo>
                  <a:pt x="82" y="106"/>
                </a:lnTo>
                <a:lnTo>
                  <a:pt x="83" y="105"/>
                </a:lnTo>
                <a:lnTo>
                  <a:pt x="83" y="104"/>
                </a:lnTo>
                <a:lnTo>
                  <a:pt x="82" y="104"/>
                </a:lnTo>
                <a:lnTo>
                  <a:pt x="82" y="104"/>
                </a:lnTo>
                <a:lnTo>
                  <a:pt x="82" y="103"/>
                </a:lnTo>
                <a:lnTo>
                  <a:pt x="83" y="103"/>
                </a:lnTo>
                <a:lnTo>
                  <a:pt x="82" y="103"/>
                </a:lnTo>
                <a:lnTo>
                  <a:pt x="82" y="102"/>
                </a:lnTo>
                <a:lnTo>
                  <a:pt x="82" y="102"/>
                </a:lnTo>
                <a:lnTo>
                  <a:pt x="81" y="102"/>
                </a:lnTo>
                <a:lnTo>
                  <a:pt x="81" y="102"/>
                </a:lnTo>
                <a:lnTo>
                  <a:pt x="80" y="102"/>
                </a:lnTo>
                <a:lnTo>
                  <a:pt x="79" y="100"/>
                </a:lnTo>
                <a:lnTo>
                  <a:pt x="79" y="100"/>
                </a:lnTo>
                <a:lnTo>
                  <a:pt x="79" y="100"/>
                </a:lnTo>
                <a:lnTo>
                  <a:pt x="80" y="100"/>
                </a:lnTo>
                <a:lnTo>
                  <a:pt x="81" y="101"/>
                </a:lnTo>
                <a:lnTo>
                  <a:pt x="81" y="100"/>
                </a:lnTo>
                <a:lnTo>
                  <a:pt x="81" y="100"/>
                </a:lnTo>
                <a:lnTo>
                  <a:pt x="81" y="100"/>
                </a:lnTo>
                <a:lnTo>
                  <a:pt x="81" y="99"/>
                </a:lnTo>
                <a:lnTo>
                  <a:pt x="81" y="99"/>
                </a:lnTo>
                <a:lnTo>
                  <a:pt x="81" y="99"/>
                </a:lnTo>
                <a:lnTo>
                  <a:pt x="81" y="99"/>
                </a:lnTo>
                <a:lnTo>
                  <a:pt x="81" y="98"/>
                </a:lnTo>
                <a:lnTo>
                  <a:pt x="81" y="98"/>
                </a:lnTo>
                <a:lnTo>
                  <a:pt x="80" y="98"/>
                </a:lnTo>
                <a:lnTo>
                  <a:pt x="79" y="98"/>
                </a:lnTo>
                <a:lnTo>
                  <a:pt x="79" y="97"/>
                </a:lnTo>
                <a:lnTo>
                  <a:pt x="79" y="97"/>
                </a:lnTo>
                <a:lnTo>
                  <a:pt x="80" y="97"/>
                </a:lnTo>
                <a:lnTo>
                  <a:pt x="80" y="97"/>
                </a:lnTo>
                <a:lnTo>
                  <a:pt x="81" y="97"/>
                </a:lnTo>
                <a:lnTo>
                  <a:pt x="81" y="97"/>
                </a:lnTo>
                <a:lnTo>
                  <a:pt x="82" y="98"/>
                </a:lnTo>
                <a:lnTo>
                  <a:pt x="81" y="98"/>
                </a:lnTo>
                <a:lnTo>
                  <a:pt x="81" y="99"/>
                </a:lnTo>
                <a:lnTo>
                  <a:pt x="82" y="99"/>
                </a:lnTo>
                <a:lnTo>
                  <a:pt x="82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1"/>
                </a:lnTo>
                <a:lnTo>
                  <a:pt x="83" y="101"/>
                </a:lnTo>
                <a:lnTo>
                  <a:pt x="84" y="100"/>
                </a:lnTo>
                <a:lnTo>
                  <a:pt x="84" y="100"/>
                </a:lnTo>
                <a:lnTo>
                  <a:pt x="84" y="99"/>
                </a:lnTo>
                <a:lnTo>
                  <a:pt x="84" y="99"/>
                </a:lnTo>
                <a:lnTo>
                  <a:pt x="84" y="99"/>
                </a:lnTo>
                <a:lnTo>
                  <a:pt x="84" y="98"/>
                </a:lnTo>
                <a:lnTo>
                  <a:pt x="83" y="98"/>
                </a:lnTo>
                <a:lnTo>
                  <a:pt x="83" y="97"/>
                </a:lnTo>
                <a:lnTo>
                  <a:pt x="83" y="96"/>
                </a:lnTo>
                <a:lnTo>
                  <a:pt x="82" y="96"/>
                </a:lnTo>
                <a:lnTo>
                  <a:pt x="82" y="95"/>
                </a:lnTo>
                <a:lnTo>
                  <a:pt x="83" y="95"/>
                </a:lnTo>
                <a:lnTo>
                  <a:pt x="82" y="95"/>
                </a:lnTo>
                <a:lnTo>
                  <a:pt x="82" y="95"/>
                </a:lnTo>
                <a:lnTo>
                  <a:pt x="83" y="94"/>
                </a:lnTo>
                <a:lnTo>
                  <a:pt x="84" y="94"/>
                </a:lnTo>
                <a:lnTo>
                  <a:pt x="84" y="94"/>
                </a:lnTo>
                <a:lnTo>
                  <a:pt x="84" y="94"/>
                </a:lnTo>
                <a:lnTo>
                  <a:pt x="85" y="94"/>
                </a:lnTo>
                <a:lnTo>
                  <a:pt x="85" y="94"/>
                </a:lnTo>
                <a:lnTo>
                  <a:pt x="85" y="94"/>
                </a:lnTo>
                <a:lnTo>
                  <a:pt x="86" y="94"/>
                </a:lnTo>
                <a:lnTo>
                  <a:pt x="87" y="94"/>
                </a:lnTo>
                <a:lnTo>
                  <a:pt x="87" y="95"/>
                </a:lnTo>
                <a:lnTo>
                  <a:pt x="86" y="96"/>
                </a:lnTo>
                <a:lnTo>
                  <a:pt x="86" y="97"/>
                </a:lnTo>
                <a:lnTo>
                  <a:pt x="86" y="96"/>
                </a:lnTo>
                <a:lnTo>
                  <a:pt x="86" y="96"/>
                </a:lnTo>
                <a:lnTo>
                  <a:pt x="85" y="95"/>
                </a:lnTo>
                <a:lnTo>
                  <a:pt x="85" y="95"/>
                </a:lnTo>
                <a:lnTo>
                  <a:pt x="84" y="96"/>
                </a:lnTo>
                <a:lnTo>
                  <a:pt x="84" y="97"/>
                </a:lnTo>
                <a:lnTo>
                  <a:pt x="84" y="97"/>
                </a:lnTo>
                <a:lnTo>
                  <a:pt x="84" y="98"/>
                </a:lnTo>
                <a:lnTo>
                  <a:pt x="84" y="98"/>
                </a:lnTo>
                <a:lnTo>
                  <a:pt x="84" y="98"/>
                </a:lnTo>
                <a:lnTo>
                  <a:pt x="84" y="98"/>
                </a:lnTo>
                <a:lnTo>
                  <a:pt x="85" y="99"/>
                </a:lnTo>
                <a:lnTo>
                  <a:pt x="85" y="99"/>
                </a:lnTo>
                <a:lnTo>
                  <a:pt x="85" y="99"/>
                </a:lnTo>
                <a:lnTo>
                  <a:pt x="85" y="99"/>
                </a:lnTo>
                <a:lnTo>
                  <a:pt x="85" y="100"/>
                </a:lnTo>
                <a:lnTo>
                  <a:pt x="85" y="101"/>
                </a:lnTo>
                <a:lnTo>
                  <a:pt x="86" y="101"/>
                </a:lnTo>
                <a:lnTo>
                  <a:pt x="86" y="102"/>
                </a:lnTo>
                <a:lnTo>
                  <a:pt x="85" y="102"/>
                </a:lnTo>
                <a:lnTo>
                  <a:pt x="85" y="102"/>
                </a:lnTo>
                <a:lnTo>
                  <a:pt x="85" y="102"/>
                </a:lnTo>
                <a:lnTo>
                  <a:pt x="85" y="101"/>
                </a:lnTo>
                <a:lnTo>
                  <a:pt x="85" y="101"/>
                </a:lnTo>
                <a:lnTo>
                  <a:pt x="84" y="103"/>
                </a:lnTo>
                <a:lnTo>
                  <a:pt x="84" y="103"/>
                </a:lnTo>
                <a:lnTo>
                  <a:pt x="85" y="103"/>
                </a:lnTo>
                <a:lnTo>
                  <a:pt x="85" y="103"/>
                </a:lnTo>
                <a:lnTo>
                  <a:pt x="85" y="103"/>
                </a:lnTo>
                <a:lnTo>
                  <a:pt x="85" y="103"/>
                </a:lnTo>
                <a:lnTo>
                  <a:pt x="85" y="104"/>
                </a:lnTo>
                <a:lnTo>
                  <a:pt x="85" y="104"/>
                </a:lnTo>
                <a:lnTo>
                  <a:pt x="85" y="105"/>
                </a:lnTo>
                <a:lnTo>
                  <a:pt x="86" y="105"/>
                </a:lnTo>
                <a:lnTo>
                  <a:pt x="86" y="104"/>
                </a:lnTo>
                <a:lnTo>
                  <a:pt x="86" y="104"/>
                </a:lnTo>
                <a:lnTo>
                  <a:pt x="87" y="104"/>
                </a:lnTo>
                <a:lnTo>
                  <a:pt x="87" y="105"/>
                </a:lnTo>
                <a:lnTo>
                  <a:pt x="87" y="105"/>
                </a:lnTo>
                <a:lnTo>
                  <a:pt x="86" y="106"/>
                </a:lnTo>
                <a:lnTo>
                  <a:pt x="87" y="106"/>
                </a:lnTo>
                <a:lnTo>
                  <a:pt x="87" y="106"/>
                </a:lnTo>
                <a:lnTo>
                  <a:pt x="87" y="106"/>
                </a:lnTo>
                <a:lnTo>
                  <a:pt x="87" y="106"/>
                </a:lnTo>
                <a:lnTo>
                  <a:pt x="87" y="107"/>
                </a:lnTo>
                <a:lnTo>
                  <a:pt x="87" y="107"/>
                </a:lnTo>
                <a:lnTo>
                  <a:pt x="87" y="107"/>
                </a:lnTo>
                <a:lnTo>
                  <a:pt x="87" y="108"/>
                </a:lnTo>
                <a:lnTo>
                  <a:pt x="88" y="107"/>
                </a:lnTo>
                <a:lnTo>
                  <a:pt x="88" y="107"/>
                </a:lnTo>
                <a:lnTo>
                  <a:pt x="88" y="107"/>
                </a:lnTo>
                <a:lnTo>
                  <a:pt x="89" y="107"/>
                </a:lnTo>
                <a:lnTo>
                  <a:pt x="89" y="107"/>
                </a:lnTo>
                <a:lnTo>
                  <a:pt x="89" y="107"/>
                </a:lnTo>
                <a:lnTo>
                  <a:pt x="89" y="108"/>
                </a:lnTo>
                <a:lnTo>
                  <a:pt x="89" y="108"/>
                </a:lnTo>
                <a:lnTo>
                  <a:pt x="89" y="108"/>
                </a:lnTo>
                <a:lnTo>
                  <a:pt x="89" y="107"/>
                </a:lnTo>
                <a:lnTo>
                  <a:pt x="90" y="107"/>
                </a:lnTo>
                <a:lnTo>
                  <a:pt x="90" y="107"/>
                </a:lnTo>
                <a:lnTo>
                  <a:pt x="90" y="107"/>
                </a:lnTo>
                <a:lnTo>
                  <a:pt x="91" y="108"/>
                </a:lnTo>
                <a:lnTo>
                  <a:pt x="91" y="108"/>
                </a:lnTo>
                <a:lnTo>
                  <a:pt x="91" y="108"/>
                </a:lnTo>
                <a:lnTo>
                  <a:pt x="91" y="108"/>
                </a:lnTo>
                <a:lnTo>
                  <a:pt x="91" y="108"/>
                </a:lnTo>
                <a:lnTo>
                  <a:pt x="92" y="108"/>
                </a:lnTo>
                <a:lnTo>
                  <a:pt x="91" y="107"/>
                </a:lnTo>
                <a:lnTo>
                  <a:pt x="92" y="107"/>
                </a:lnTo>
                <a:lnTo>
                  <a:pt x="92" y="108"/>
                </a:lnTo>
                <a:lnTo>
                  <a:pt x="92" y="108"/>
                </a:lnTo>
                <a:lnTo>
                  <a:pt x="92" y="108"/>
                </a:lnTo>
                <a:lnTo>
                  <a:pt x="92" y="107"/>
                </a:lnTo>
                <a:lnTo>
                  <a:pt x="92" y="107"/>
                </a:lnTo>
                <a:lnTo>
                  <a:pt x="93" y="107"/>
                </a:lnTo>
                <a:lnTo>
                  <a:pt x="93" y="107"/>
                </a:lnTo>
                <a:lnTo>
                  <a:pt x="93" y="107"/>
                </a:lnTo>
                <a:lnTo>
                  <a:pt x="93" y="107"/>
                </a:lnTo>
                <a:lnTo>
                  <a:pt x="93" y="108"/>
                </a:lnTo>
                <a:lnTo>
                  <a:pt x="93" y="108"/>
                </a:lnTo>
                <a:lnTo>
                  <a:pt x="93" y="108"/>
                </a:lnTo>
                <a:lnTo>
                  <a:pt x="95" y="108"/>
                </a:lnTo>
                <a:lnTo>
                  <a:pt x="95" y="108"/>
                </a:lnTo>
                <a:lnTo>
                  <a:pt x="96" y="109"/>
                </a:lnTo>
                <a:lnTo>
                  <a:pt x="96" y="109"/>
                </a:lnTo>
                <a:lnTo>
                  <a:pt x="96" y="110"/>
                </a:lnTo>
                <a:lnTo>
                  <a:pt x="97" y="110"/>
                </a:lnTo>
                <a:lnTo>
                  <a:pt x="96" y="110"/>
                </a:lnTo>
                <a:lnTo>
                  <a:pt x="96" y="112"/>
                </a:lnTo>
                <a:lnTo>
                  <a:pt x="97" y="112"/>
                </a:lnTo>
                <a:lnTo>
                  <a:pt x="98" y="112"/>
                </a:lnTo>
                <a:lnTo>
                  <a:pt x="99" y="112"/>
                </a:lnTo>
                <a:lnTo>
                  <a:pt x="100" y="111"/>
                </a:lnTo>
                <a:lnTo>
                  <a:pt x="100" y="110"/>
                </a:lnTo>
                <a:lnTo>
                  <a:pt x="101" y="109"/>
                </a:lnTo>
                <a:lnTo>
                  <a:pt x="101" y="108"/>
                </a:lnTo>
                <a:lnTo>
                  <a:pt x="101" y="108"/>
                </a:lnTo>
                <a:lnTo>
                  <a:pt x="101" y="108"/>
                </a:lnTo>
                <a:lnTo>
                  <a:pt x="101" y="107"/>
                </a:lnTo>
                <a:lnTo>
                  <a:pt x="101" y="107"/>
                </a:lnTo>
                <a:lnTo>
                  <a:pt x="102" y="106"/>
                </a:lnTo>
                <a:lnTo>
                  <a:pt x="102" y="106"/>
                </a:lnTo>
                <a:lnTo>
                  <a:pt x="102" y="105"/>
                </a:lnTo>
                <a:lnTo>
                  <a:pt x="101" y="100"/>
                </a:lnTo>
                <a:lnTo>
                  <a:pt x="100" y="99"/>
                </a:lnTo>
                <a:lnTo>
                  <a:pt x="100" y="99"/>
                </a:lnTo>
                <a:lnTo>
                  <a:pt x="101" y="99"/>
                </a:lnTo>
                <a:lnTo>
                  <a:pt x="101" y="99"/>
                </a:lnTo>
                <a:lnTo>
                  <a:pt x="103" y="98"/>
                </a:lnTo>
                <a:lnTo>
                  <a:pt x="103" y="98"/>
                </a:lnTo>
                <a:lnTo>
                  <a:pt x="103" y="98"/>
                </a:lnTo>
                <a:lnTo>
                  <a:pt x="104" y="97"/>
                </a:lnTo>
                <a:lnTo>
                  <a:pt x="103" y="96"/>
                </a:lnTo>
                <a:lnTo>
                  <a:pt x="103" y="96"/>
                </a:lnTo>
                <a:lnTo>
                  <a:pt x="102" y="95"/>
                </a:lnTo>
                <a:lnTo>
                  <a:pt x="104" y="94"/>
                </a:lnTo>
                <a:lnTo>
                  <a:pt x="106" y="94"/>
                </a:lnTo>
                <a:lnTo>
                  <a:pt x="107" y="94"/>
                </a:lnTo>
                <a:lnTo>
                  <a:pt x="107" y="94"/>
                </a:lnTo>
                <a:lnTo>
                  <a:pt x="110" y="92"/>
                </a:lnTo>
                <a:lnTo>
                  <a:pt x="111" y="91"/>
                </a:lnTo>
                <a:lnTo>
                  <a:pt x="112" y="91"/>
                </a:lnTo>
                <a:lnTo>
                  <a:pt x="112" y="90"/>
                </a:lnTo>
                <a:lnTo>
                  <a:pt x="113" y="89"/>
                </a:lnTo>
                <a:lnTo>
                  <a:pt x="113" y="88"/>
                </a:lnTo>
                <a:lnTo>
                  <a:pt x="112" y="87"/>
                </a:lnTo>
                <a:lnTo>
                  <a:pt x="112" y="86"/>
                </a:lnTo>
                <a:lnTo>
                  <a:pt x="114" y="85"/>
                </a:lnTo>
                <a:lnTo>
                  <a:pt x="114" y="83"/>
                </a:lnTo>
                <a:lnTo>
                  <a:pt x="114" y="82"/>
                </a:lnTo>
                <a:lnTo>
                  <a:pt x="113" y="81"/>
                </a:lnTo>
                <a:lnTo>
                  <a:pt x="113" y="80"/>
                </a:lnTo>
                <a:lnTo>
                  <a:pt x="112" y="80"/>
                </a:lnTo>
                <a:lnTo>
                  <a:pt x="111" y="79"/>
                </a:lnTo>
                <a:lnTo>
                  <a:pt x="111" y="78"/>
                </a:lnTo>
                <a:lnTo>
                  <a:pt x="110" y="77"/>
                </a:lnTo>
                <a:lnTo>
                  <a:pt x="110" y="76"/>
                </a:lnTo>
                <a:lnTo>
                  <a:pt x="109" y="75"/>
                </a:lnTo>
                <a:lnTo>
                  <a:pt x="109" y="75"/>
                </a:lnTo>
                <a:lnTo>
                  <a:pt x="108" y="73"/>
                </a:lnTo>
                <a:lnTo>
                  <a:pt x="109" y="73"/>
                </a:lnTo>
                <a:lnTo>
                  <a:pt x="111" y="73"/>
                </a:lnTo>
                <a:lnTo>
                  <a:pt x="114" y="73"/>
                </a:lnTo>
                <a:lnTo>
                  <a:pt x="115" y="72"/>
                </a:lnTo>
                <a:lnTo>
                  <a:pt x="116" y="71"/>
                </a:lnTo>
                <a:lnTo>
                  <a:pt x="117" y="70"/>
                </a:lnTo>
                <a:lnTo>
                  <a:pt x="117" y="69"/>
                </a:lnTo>
                <a:lnTo>
                  <a:pt x="117" y="69"/>
                </a:lnTo>
                <a:lnTo>
                  <a:pt x="117" y="68"/>
                </a:lnTo>
                <a:lnTo>
                  <a:pt x="118" y="67"/>
                </a:lnTo>
                <a:lnTo>
                  <a:pt x="118" y="67"/>
                </a:lnTo>
                <a:lnTo>
                  <a:pt x="118" y="67"/>
                </a:lnTo>
                <a:lnTo>
                  <a:pt x="113" y="63"/>
                </a:lnTo>
                <a:lnTo>
                  <a:pt x="111" y="63"/>
                </a:lnTo>
                <a:lnTo>
                  <a:pt x="110" y="62"/>
                </a:lnTo>
                <a:lnTo>
                  <a:pt x="107" y="60"/>
                </a:lnTo>
                <a:lnTo>
                  <a:pt x="107" y="60"/>
                </a:lnTo>
                <a:lnTo>
                  <a:pt x="107" y="58"/>
                </a:lnTo>
                <a:lnTo>
                  <a:pt x="109" y="50"/>
                </a:lnTo>
                <a:lnTo>
                  <a:pt x="109" y="49"/>
                </a:lnTo>
                <a:lnTo>
                  <a:pt x="108" y="49"/>
                </a:lnTo>
                <a:lnTo>
                  <a:pt x="108" y="48"/>
                </a:lnTo>
                <a:lnTo>
                  <a:pt x="106" y="45"/>
                </a:lnTo>
                <a:lnTo>
                  <a:pt x="106" y="44"/>
                </a:lnTo>
                <a:lnTo>
                  <a:pt x="105" y="44"/>
                </a:lnTo>
                <a:lnTo>
                  <a:pt x="106" y="41"/>
                </a:lnTo>
                <a:lnTo>
                  <a:pt x="106" y="39"/>
                </a:lnTo>
                <a:lnTo>
                  <a:pt x="106" y="38"/>
                </a:lnTo>
                <a:lnTo>
                  <a:pt x="106" y="38"/>
                </a:lnTo>
                <a:lnTo>
                  <a:pt x="107" y="37"/>
                </a:lnTo>
                <a:lnTo>
                  <a:pt x="107" y="37"/>
                </a:lnTo>
                <a:lnTo>
                  <a:pt x="107" y="36"/>
                </a:lnTo>
                <a:lnTo>
                  <a:pt x="106" y="34"/>
                </a:lnTo>
                <a:lnTo>
                  <a:pt x="104" y="32"/>
                </a:lnTo>
                <a:lnTo>
                  <a:pt x="108" y="28"/>
                </a:lnTo>
                <a:lnTo>
                  <a:pt x="107" y="26"/>
                </a:lnTo>
                <a:lnTo>
                  <a:pt x="109" y="25"/>
                </a:lnTo>
                <a:lnTo>
                  <a:pt x="110" y="23"/>
                </a:lnTo>
                <a:lnTo>
                  <a:pt x="112" y="21"/>
                </a:lnTo>
                <a:lnTo>
                  <a:pt x="115" y="19"/>
                </a:lnTo>
                <a:lnTo>
                  <a:pt x="118" y="18"/>
                </a:lnTo>
                <a:lnTo>
                  <a:pt x="119" y="17"/>
                </a:lnTo>
                <a:lnTo>
                  <a:pt x="123" y="17"/>
                </a:lnTo>
                <a:lnTo>
                  <a:pt x="134" y="18"/>
                </a:lnTo>
                <a:lnTo>
                  <a:pt x="135" y="18"/>
                </a:lnTo>
                <a:lnTo>
                  <a:pt x="135" y="17"/>
                </a:lnTo>
                <a:lnTo>
                  <a:pt x="137" y="15"/>
                </a:lnTo>
                <a:lnTo>
                  <a:pt x="13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1" name="Freeform 1815">
            <a:extLst>
              <a:ext uri="{FF2B5EF4-FFF2-40B4-BE49-F238E27FC236}">
                <a16:creationId xmlns:a16="http://schemas.microsoft.com/office/drawing/2014/main" id="{A9EC0842-E5B8-4602-8D31-5DC428A117C0}"/>
              </a:ext>
            </a:extLst>
          </xdr:cNvPr>
          <xdr:cNvSpPr>
            <a:spLocks/>
          </xdr:cNvSpPr>
        </xdr:nvSpPr>
        <xdr:spPr bwMode="auto">
          <a:xfrm>
            <a:off x="839" y="647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2" name="Freeform 1816">
            <a:extLst>
              <a:ext uri="{FF2B5EF4-FFF2-40B4-BE49-F238E27FC236}">
                <a16:creationId xmlns:a16="http://schemas.microsoft.com/office/drawing/2014/main" id="{0BB979C5-6ADB-490D-BDD0-77B33C12F8C7}"/>
              </a:ext>
            </a:extLst>
          </xdr:cNvPr>
          <xdr:cNvSpPr>
            <a:spLocks/>
          </xdr:cNvSpPr>
        </xdr:nvSpPr>
        <xdr:spPr bwMode="auto">
          <a:xfrm>
            <a:off x="840" y="6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3" name="Rectangle 1817">
            <a:extLst>
              <a:ext uri="{FF2B5EF4-FFF2-40B4-BE49-F238E27FC236}">
                <a16:creationId xmlns:a16="http://schemas.microsoft.com/office/drawing/2014/main" id="{3BDD8084-D91A-4963-A76C-5CFD5ABE2A88}"/>
              </a:ext>
            </a:extLst>
          </xdr:cNvPr>
          <xdr:cNvSpPr>
            <a:spLocks noChangeArrowheads="1"/>
          </xdr:cNvSpPr>
        </xdr:nvSpPr>
        <xdr:spPr bwMode="auto">
          <a:xfrm>
            <a:off x="839" y="647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4" name="Freeform 1818">
            <a:extLst>
              <a:ext uri="{FF2B5EF4-FFF2-40B4-BE49-F238E27FC236}">
                <a16:creationId xmlns:a16="http://schemas.microsoft.com/office/drawing/2014/main" id="{B9414C0D-D6BB-487B-9F9A-4A2EE06076EF}"/>
              </a:ext>
            </a:extLst>
          </xdr:cNvPr>
          <xdr:cNvSpPr>
            <a:spLocks/>
          </xdr:cNvSpPr>
        </xdr:nvSpPr>
        <xdr:spPr bwMode="auto">
          <a:xfrm>
            <a:off x="838" y="64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5" name="Freeform 1819">
            <a:extLst>
              <a:ext uri="{FF2B5EF4-FFF2-40B4-BE49-F238E27FC236}">
                <a16:creationId xmlns:a16="http://schemas.microsoft.com/office/drawing/2014/main" id="{8C0D0B87-1A79-4677-83D3-6658F4BEF673}"/>
              </a:ext>
            </a:extLst>
          </xdr:cNvPr>
          <xdr:cNvSpPr>
            <a:spLocks/>
          </xdr:cNvSpPr>
        </xdr:nvSpPr>
        <xdr:spPr bwMode="auto">
          <a:xfrm>
            <a:off x="824" y="555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6" name="Freeform 1820">
            <a:extLst>
              <a:ext uri="{FF2B5EF4-FFF2-40B4-BE49-F238E27FC236}">
                <a16:creationId xmlns:a16="http://schemas.microsoft.com/office/drawing/2014/main" id="{E0906D6B-7887-4936-8A2E-1CE98DA8466B}"/>
              </a:ext>
            </a:extLst>
          </xdr:cNvPr>
          <xdr:cNvSpPr>
            <a:spLocks/>
          </xdr:cNvSpPr>
        </xdr:nvSpPr>
        <xdr:spPr bwMode="auto">
          <a:xfrm>
            <a:off x="811" y="562"/>
            <a:ext cx="1" cy="1"/>
          </a:xfrm>
          <a:custGeom>
            <a:avLst/>
            <a:gdLst>
              <a:gd name="T0" fmla="*/ 1 w 1"/>
              <a:gd name="T1" fmla="*/ 0 w 1"/>
              <a:gd name="T2" fmla="*/ 0 w 1"/>
              <a:gd name="T3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7" name="Freeform 1821">
            <a:extLst>
              <a:ext uri="{FF2B5EF4-FFF2-40B4-BE49-F238E27FC236}">
                <a16:creationId xmlns:a16="http://schemas.microsoft.com/office/drawing/2014/main" id="{BBF67A2C-0509-44A2-9D1F-C2220B31C42A}"/>
              </a:ext>
            </a:extLst>
          </xdr:cNvPr>
          <xdr:cNvSpPr>
            <a:spLocks/>
          </xdr:cNvSpPr>
        </xdr:nvSpPr>
        <xdr:spPr bwMode="auto">
          <a:xfrm>
            <a:off x="822" y="55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1 h 1"/>
              <a:gd name="T14" fmla="*/ 2 w 2"/>
              <a:gd name="T15" fmla="*/ 1 h 1"/>
              <a:gd name="T16" fmla="*/ 2 w 2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8" name="Freeform 1822">
            <a:extLst>
              <a:ext uri="{FF2B5EF4-FFF2-40B4-BE49-F238E27FC236}">
                <a16:creationId xmlns:a16="http://schemas.microsoft.com/office/drawing/2014/main" id="{558D4D65-F7BA-475C-9B67-D2BC423AC927}"/>
              </a:ext>
            </a:extLst>
          </xdr:cNvPr>
          <xdr:cNvSpPr>
            <a:spLocks/>
          </xdr:cNvSpPr>
        </xdr:nvSpPr>
        <xdr:spPr bwMode="auto">
          <a:xfrm>
            <a:off x="811" y="562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1 h 1"/>
              <a:gd name="T14" fmla="*/ 1 w 2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59" name="Freeform 1823">
            <a:extLst>
              <a:ext uri="{FF2B5EF4-FFF2-40B4-BE49-F238E27FC236}">
                <a16:creationId xmlns:a16="http://schemas.microsoft.com/office/drawing/2014/main" id="{C05608CA-23DF-44A5-A8C9-6C4AD9CC9B86}"/>
              </a:ext>
            </a:extLst>
          </xdr:cNvPr>
          <xdr:cNvSpPr>
            <a:spLocks/>
          </xdr:cNvSpPr>
        </xdr:nvSpPr>
        <xdr:spPr bwMode="auto">
          <a:xfrm>
            <a:off x="754" y="59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0" name="Freeform 1824">
            <a:extLst>
              <a:ext uri="{FF2B5EF4-FFF2-40B4-BE49-F238E27FC236}">
                <a16:creationId xmlns:a16="http://schemas.microsoft.com/office/drawing/2014/main" id="{23460121-0D2A-46F8-A3F3-E82E00D62673}"/>
              </a:ext>
            </a:extLst>
          </xdr:cNvPr>
          <xdr:cNvSpPr>
            <a:spLocks/>
          </xdr:cNvSpPr>
        </xdr:nvSpPr>
        <xdr:spPr bwMode="auto">
          <a:xfrm>
            <a:off x="751" y="59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1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1" name="Freeform 1825">
            <a:extLst>
              <a:ext uri="{FF2B5EF4-FFF2-40B4-BE49-F238E27FC236}">
                <a16:creationId xmlns:a16="http://schemas.microsoft.com/office/drawing/2014/main" id="{15A2C102-ABF3-4159-9006-1EEAFFD4CB47}"/>
              </a:ext>
            </a:extLst>
          </xdr:cNvPr>
          <xdr:cNvSpPr>
            <a:spLocks/>
          </xdr:cNvSpPr>
        </xdr:nvSpPr>
        <xdr:spPr bwMode="auto">
          <a:xfrm>
            <a:off x="757" y="588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1 w 1"/>
              <a:gd name="T11" fmla="*/ 1 h 1"/>
              <a:gd name="T12" fmla="*/ 0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2" name="Freeform 1826">
            <a:extLst>
              <a:ext uri="{FF2B5EF4-FFF2-40B4-BE49-F238E27FC236}">
                <a16:creationId xmlns:a16="http://schemas.microsoft.com/office/drawing/2014/main" id="{67B6818C-AAAD-47A4-97DC-B526FFEDF4E9}"/>
              </a:ext>
            </a:extLst>
          </xdr:cNvPr>
          <xdr:cNvSpPr>
            <a:spLocks/>
          </xdr:cNvSpPr>
        </xdr:nvSpPr>
        <xdr:spPr bwMode="auto">
          <a:xfrm>
            <a:off x="756" y="58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3" name="Freeform 1827">
            <a:extLst>
              <a:ext uri="{FF2B5EF4-FFF2-40B4-BE49-F238E27FC236}">
                <a16:creationId xmlns:a16="http://schemas.microsoft.com/office/drawing/2014/main" id="{6F48DD48-70D2-452B-9265-8D6868B59192}"/>
              </a:ext>
            </a:extLst>
          </xdr:cNvPr>
          <xdr:cNvSpPr>
            <a:spLocks/>
          </xdr:cNvSpPr>
        </xdr:nvSpPr>
        <xdr:spPr bwMode="auto">
          <a:xfrm>
            <a:off x="767" y="582"/>
            <a:ext cx="2" cy="1"/>
          </a:xfrm>
          <a:custGeom>
            <a:avLst/>
            <a:gdLst>
              <a:gd name="T0" fmla="*/ 2 w 2"/>
              <a:gd name="T1" fmla="*/ 1 w 2"/>
              <a:gd name="T2" fmla="*/ 0 w 2"/>
              <a:gd name="T3" fmla="*/ 1 w 2"/>
              <a:gd name="T4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4" name="Freeform 1828">
            <a:extLst>
              <a:ext uri="{FF2B5EF4-FFF2-40B4-BE49-F238E27FC236}">
                <a16:creationId xmlns:a16="http://schemas.microsoft.com/office/drawing/2014/main" id="{9F99C379-A6A3-437B-B588-0DDD66549043}"/>
              </a:ext>
            </a:extLst>
          </xdr:cNvPr>
          <xdr:cNvSpPr>
            <a:spLocks/>
          </xdr:cNvSpPr>
        </xdr:nvSpPr>
        <xdr:spPr bwMode="auto">
          <a:xfrm>
            <a:off x="768" y="581"/>
            <a:ext cx="1" cy="1"/>
          </a:xfrm>
          <a:custGeom>
            <a:avLst/>
            <a:gdLst>
              <a:gd name="T0" fmla="*/ 1 w 1"/>
              <a:gd name="T1" fmla="*/ 0 w 1"/>
              <a:gd name="T2" fmla="*/ 0 w 1"/>
              <a:gd name="T3" fmla="*/ 1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5" name="Freeform 1829">
            <a:extLst>
              <a:ext uri="{FF2B5EF4-FFF2-40B4-BE49-F238E27FC236}">
                <a16:creationId xmlns:a16="http://schemas.microsoft.com/office/drawing/2014/main" id="{A5288EE9-700B-45A8-AD34-4B9A70A48F37}"/>
              </a:ext>
            </a:extLst>
          </xdr:cNvPr>
          <xdr:cNvSpPr>
            <a:spLocks/>
          </xdr:cNvSpPr>
        </xdr:nvSpPr>
        <xdr:spPr bwMode="auto">
          <a:xfrm>
            <a:off x="769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6" name="Freeform 1830">
            <a:extLst>
              <a:ext uri="{FF2B5EF4-FFF2-40B4-BE49-F238E27FC236}">
                <a16:creationId xmlns:a16="http://schemas.microsoft.com/office/drawing/2014/main" id="{26A341DD-C384-46F6-BEBF-DD343CCECAC4}"/>
              </a:ext>
            </a:extLst>
          </xdr:cNvPr>
          <xdr:cNvSpPr>
            <a:spLocks/>
          </xdr:cNvSpPr>
        </xdr:nvSpPr>
        <xdr:spPr bwMode="auto">
          <a:xfrm>
            <a:off x="771" y="580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7" name="Freeform 1831">
            <a:extLst>
              <a:ext uri="{FF2B5EF4-FFF2-40B4-BE49-F238E27FC236}">
                <a16:creationId xmlns:a16="http://schemas.microsoft.com/office/drawing/2014/main" id="{A68F4833-2683-472D-9DEB-D7A2AB3E04C5}"/>
              </a:ext>
            </a:extLst>
          </xdr:cNvPr>
          <xdr:cNvSpPr>
            <a:spLocks/>
          </xdr:cNvSpPr>
        </xdr:nvSpPr>
        <xdr:spPr bwMode="auto">
          <a:xfrm>
            <a:off x="772" y="57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8" name="Freeform 1832">
            <a:extLst>
              <a:ext uri="{FF2B5EF4-FFF2-40B4-BE49-F238E27FC236}">
                <a16:creationId xmlns:a16="http://schemas.microsoft.com/office/drawing/2014/main" id="{C328F027-C4B9-4AA4-8441-D099971E5EB6}"/>
              </a:ext>
            </a:extLst>
          </xdr:cNvPr>
          <xdr:cNvSpPr>
            <a:spLocks/>
          </xdr:cNvSpPr>
        </xdr:nvSpPr>
        <xdr:spPr bwMode="auto">
          <a:xfrm>
            <a:off x="758" y="587"/>
            <a:ext cx="2" cy="1"/>
          </a:xfrm>
          <a:custGeom>
            <a:avLst/>
            <a:gdLst>
              <a:gd name="T0" fmla="*/ 2 w 2"/>
              <a:gd name="T1" fmla="*/ 0 w 2"/>
              <a:gd name="T2" fmla="*/ 0 w 2"/>
              <a:gd name="T3" fmla="*/ 0 w 2"/>
              <a:gd name="T4" fmla="*/ 1 w 2"/>
              <a:gd name="T5" fmla="*/ 1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69" name="Freeform 1833">
            <a:extLst>
              <a:ext uri="{FF2B5EF4-FFF2-40B4-BE49-F238E27FC236}">
                <a16:creationId xmlns:a16="http://schemas.microsoft.com/office/drawing/2014/main" id="{FC842936-55C9-4ADC-800F-E583B014F121}"/>
              </a:ext>
            </a:extLst>
          </xdr:cNvPr>
          <xdr:cNvSpPr>
            <a:spLocks/>
          </xdr:cNvSpPr>
        </xdr:nvSpPr>
        <xdr:spPr bwMode="auto">
          <a:xfrm>
            <a:off x="777" y="577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2 h 2"/>
              <a:gd name="T8" fmla="*/ 2 w 3"/>
              <a:gd name="T9" fmla="*/ 2 h 2"/>
              <a:gd name="T10" fmla="*/ 2 w 3"/>
              <a:gd name="T11" fmla="*/ 2 h 2"/>
              <a:gd name="T12" fmla="*/ 1 w 3"/>
              <a:gd name="T13" fmla="*/ 1 h 2"/>
              <a:gd name="T14" fmla="*/ 0 w 3"/>
              <a:gd name="T15" fmla="*/ 1 h 2"/>
              <a:gd name="T16" fmla="*/ 1 w 3"/>
              <a:gd name="T17" fmla="*/ 1 h 2"/>
              <a:gd name="T18" fmla="*/ 0 w 3"/>
              <a:gd name="T19" fmla="*/ 1 h 2"/>
              <a:gd name="T20" fmla="*/ 0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2 w 3"/>
              <a:gd name="T27" fmla="*/ 1 h 2"/>
              <a:gd name="T28" fmla="*/ 2 w 3"/>
              <a:gd name="T29" fmla="*/ 0 h 2"/>
              <a:gd name="T30" fmla="*/ 3 w 3"/>
              <a:gd name="T31" fmla="*/ 0 h 2"/>
              <a:gd name="T32" fmla="*/ 3 w 3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0" name="Freeform 1834">
            <a:extLst>
              <a:ext uri="{FF2B5EF4-FFF2-40B4-BE49-F238E27FC236}">
                <a16:creationId xmlns:a16="http://schemas.microsoft.com/office/drawing/2014/main" id="{0CFF9C4E-5835-4741-8347-094EB658EB19}"/>
              </a:ext>
            </a:extLst>
          </xdr:cNvPr>
          <xdr:cNvSpPr>
            <a:spLocks/>
          </xdr:cNvSpPr>
        </xdr:nvSpPr>
        <xdr:spPr bwMode="auto">
          <a:xfrm>
            <a:off x="791" y="573"/>
            <a:ext cx="3" cy="1"/>
          </a:xfrm>
          <a:custGeom>
            <a:avLst/>
            <a:gdLst>
              <a:gd name="T0" fmla="*/ 3 w 3"/>
              <a:gd name="T1" fmla="*/ 0 h 1"/>
              <a:gd name="T2" fmla="*/ 3 w 3"/>
              <a:gd name="T3" fmla="*/ 1 h 1"/>
              <a:gd name="T4" fmla="*/ 3 w 3"/>
              <a:gd name="T5" fmla="*/ 1 h 1"/>
              <a:gd name="T6" fmla="*/ 1 w 3"/>
              <a:gd name="T7" fmla="*/ 1 h 1"/>
              <a:gd name="T8" fmla="*/ 0 w 3"/>
              <a:gd name="T9" fmla="*/ 1 h 1"/>
              <a:gd name="T10" fmla="*/ 0 w 3"/>
              <a:gd name="T11" fmla="*/ 0 h 1"/>
              <a:gd name="T12" fmla="*/ 0 w 3"/>
              <a:gd name="T13" fmla="*/ 0 h 1"/>
              <a:gd name="T14" fmla="*/ 0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0 h 1"/>
              <a:gd name="T24" fmla="*/ 3 w 3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3" y="1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1" name="Freeform 1835">
            <a:extLst>
              <a:ext uri="{FF2B5EF4-FFF2-40B4-BE49-F238E27FC236}">
                <a16:creationId xmlns:a16="http://schemas.microsoft.com/office/drawing/2014/main" id="{623460C1-0CC7-446B-AC91-645E9A0DCEEF}"/>
              </a:ext>
            </a:extLst>
          </xdr:cNvPr>
          <xdr:cNvSpPr>
            <a:spLocks/>
          </xdr:cNvSpPr>
        </xdr:nvSpPr>
        <xdr:spPr bwMode="auto">
          <a:xfrm>
            <a:off x="798" y="570"/>
            <a:ext cx="2" cy="2"/>
          </a:xfrm>
          <a:custGeom>
            <a:avLst/>
            <a:gdLst>
              <a:gd name="T0" fmla="*/ 2 w 2"/>
              <a:gd name="T1" fmla="*/ 2 h 2"/>
              <a:gd name="T2" fmla="*/ 1 w 2"/>
              <a:gd name="T3" fmla="*/ 2 h 2"/>
              <a:gd name="T4" fmla="*/ 0 w 2"/>
              <a:gd name="T5" fmla="*/ 1 h 2"/>
              <a:gd name="T6" fmla="*/ 1 w 2"/>
              <a:gd name="T7" fmla="*/ 0 h 2"/>
              <a:gd name="T8" fmla="*/ 1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2">
                <a:moveTo>
                  <a:pt x="2" y="2"/>
                </a:move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2" name="Freeform 1836">
            <a:extLst>
              <a:ext uri="{FF2B5EF4-FFF2-40B4-BE49-F238E27FC236}">
                <a16:creationId xmlns:a16="http://schemas.microsoft.com/office/drawing/2014/main" id="{B0C5B851-DDB7-4FF6-B243-609396B11D77}"/>
              </a:ext>
            </a:extLst>
          </xdr:cNvPr>
          <xdr:cNvSpPr>
            <a:spLocks/>
          </xdr:cNvSpPr>
        </xdr:nvSpPr>
        <xdr:spPr bwMode="auto">
          <a:xfrm>
            <a:off x="802" y="568"/>
            <a:ext cx="4" cy="1"/>
          </a:xfrm>
          <a:custGeom>
            <a:avLst/>
            <a:gdLst>
              <a:gd name="T0" fmla="*/ 4 w 4"/>
              <a:gd name="T1" fmla="*/ 0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1 w 4"/>
              <a:gd name="T9" fmla="*/ 1 h 1"/>
              <a:gd name="T10" fmla="*/ 1 w 4"/>
              <a:gd name="T11" fmla="*/ 1 h 1"/>
              <a:gd name="T12" fmla="*/ 1 w 4"/>
              <a:gd name="T13" fmla="*/ 1 h 1"/>
              <a:gd name="T14" fmla="*/ 1 w 4"/>
              <a:gd name="T15" fmla="*/ 1 h 1"/>
              <a:gd name="T16" fmla="*/ 0 w 4"/>
              <a:gd name="T17" fmla="*/ 1 h 1"/>
              <a:gd name="T18" fmla="*/ 1 w 4"/>
              <a:gd name="T19" fmla="*/ 0 h 1"/>
              <a:gd name="T20" fmla="*/ 1 w 4"/>
              <a:gd name="T21" fmla="*/ 0 h 1"/>
              <a:gd name="T22" fmla="*/ 1 w 4"/>
              <a:gd name="T23" fmla="*/ 0 h 1"/>
              <a:gd name="T24" fmla="*/ 2 w 4"/>
              <a:gd name="T25" fmla="*/ 0 h 1"/>
              <a:gd name="T26" fmla="*/ 3 w 4"/>
              <a:gd name="T27" fmla="*/ 0 h 1"/>
              <a:gd name="T28" fmla="*/ 3 w 4"/>
              <a:gd name="T29" fmla="*/ 0 h 1"/>
              <a:gd name="T30" fmla="*/ 4 w 4"/>
              <a:gd name="T31" fmla="*/ 0 h 1"/>
              <a:gd name="T32" fmla="*/ 4 w 4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4" h="1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3" name="Freeform 1837">
            <a:extLst>
              <a:ext uri="{FF2B5EF4-FFF2-40B4-BE49-F238E27FC236}">
                <a16:creationId xmlns:a16="http://schemas.microsoft.com/office/drawing/2014/main" id="{13A8FF90-34AE-4594-961C-5EC181444422}"/>
              </a:ext>
            </a:extLst>
          </xdr:cNvPr>
          <xdr:cNvSpPr>
            <a:spLocks/>
          </xdr:cNvSpPr>
        </xdr:nvSpPr>
        <xdr:spPr bwMode="auto">
          <a:xfrm>
            <a:off x="786" y="573"/>
            <a:ext cx="5" cy="3"/>
          </a:xfrm>
          <a:custGeom>
            <a:avLst/>
            <a:gdLst>
              <a:gd name="T0" fmla="*/ 4 w 5"/>
              <a:gd name="T1" fmla="*/ 0 h 3"/>
              <a:gd name="T2" fmla="*/ 4 w 5"/>
              <a:gd name="T3" fmla="*/ 0 h 3"/>
              <a:gd name="T4" fmla="*/ 5 w 5"/>
              <a:gd name="T5" fmla="*/ 0 h 3"/>
              <a:gd name="T6" fmla="*/ 4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2 h 3"/>
              <a:gd name="T14" fmla="*/ 5 w 5"/>
              <a:gd name="T15" fmla="*/ 2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3 h 3"/>
              <a:gd name="T26" fmla="*/ 1 w 5"/>
              <a:gd name="T27" fmla="*/ 2 h 3"/>
              <a:gd name="T28" fmla="*/ 0 w 5"/>
              <a:gd name="T29" fmla="*/ 2 h 3"/>
              <a:gd name="T30" fmla="*/ 0 w 5"/>
              <a:gd name="T31" fmla="*/ 2 h 3"/>
              <a:gd name="T32" fmla="*/ 1 w 5"/>
              <a:gd name="T33" fmla="*/ 1 h 3"/>
              <a:gd name="T34" fmla="*/ 1 w 5"/>
              <a:gd name="T35" fmla="*/ 1 h 3"/>
              <a:gd name="T36" fmla="*/ 1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1 w 5"/>
              <a:gd name="T43" fmla="*/ 1 h 3"/>
              <a:gd name="T44" fmla="*/ 2 w 5"/>
              <a:gd name="T45" fmla="*/ 0 h 3"/>
              <a:gd name="T46" fmla="*/ 2 w 5"/>
              <a:gd name="T47" fmla="*/ 0 h 3"/>
              <a:gd name="T48" fmla="*/ 2 w 5"/>
              <a:gd name="T49" fmla="*/ 1 h 3"/>
              <a:gd name="T50" fmla="*/ 3 w 5"/>
              <a:gd name="T51" fmla="*/ 1 h 3"/>
              <a:gd name="T52" fmla="*/ 3 w 5"/>
              <a:gd name="T53" fmla="*/ 1 h 3"/>
              <a:gd name="T54" fmla="*/ 3 w 5"/>
              <a:gd name="T55" fmla="*/ 1 h 3"/>
              <a:gd name="T56" fmla="*/ 3 w 5"/>
              <a:gd name="T57" fmla="*/ 1 h 3"/>
              <a:gd name="T58" fmla="*/ 3 w 5"/>
              <a:gd name="T59" fmla="*/ 1 h 3"/>
              <a:gd name="T60" fmla="*/ 4 w 5"/>
              <a:gd name="T61" fmla="*/ 0 h 3"/>
              <a:gd name="T62" fmla="*/ 3 w 5"/>
              <a:gd name="T63" fmla="*/ 0 h 3"/>
              <a:gd name="T64" fmla="*/ 4 w 5"/>
              <a:gd name="T65" fmla="*/ 0 h 3"/>
              <a:gd name="T66" fmla="*/ 4 w 5"/>
              <a:gd name="T6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5" h="3">
                <a:moveTo>
                  <a:pt x="4" y="0"/>
                </a:moveTo>
                <a:lnTo>
                  <a:pt x="4" y="0"/>
                </a:lnTo>
                <a:lnTo>
                  <a:pt x="5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4" name="Freeform 1838">
            <a:extLst>
              <a:ext uri="{FF2B5EF4-FFF2-40B4-BE49-F238E27FC236}">
                <a16:creationId xmlns:a16="http://schemas.microsoft.com/office/drawing/2014/main" id="{E2F64711-8D3A-40DA-BA77-94873F1100FC}"/>
              </a:ext>
            </a:extLst>
          </xdr:cNvPr>
          <xdr:cNvSpPr>
            <a:spLocks/>
          </xdr:cNvSpPr>
        </xdr:nvSpPr>
        <xdr:spPr bwMode="auto">
          <a:xfrm>
            <a:off x="795" y="570"/>
            <a:ext cx="3" cy="2"/>
          </a:xfrm>
          <a:custGeom>
            <a:avLst/>
            <a:gdLst>
              <a:gd name="T0" fmla="*/ 3 w 3"/>
              <a:gd name="T1" fmla="*/ 2 h 2"/>
              <a:gd name="T2" fmla="*/ 0 w 3"/>
              <a:gd name="T3" fmla="*/ 2 h 2"/>
              <a:gd name="T4" fmla="*/ 0 w 3"/>
              <a:gd name="T5" fmla="*/ 2 h 2"/>
              <a:gd name="T6" fmla="*/ 2 w 3"/>
              <a:gd name="T7" fmla="*/ 0 h 2"/>
              <a:gd name="T8" fmla="*/ 2 w 3"/>
              <a:gd name="T9" fmla="*/ 0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0" y="2"/>
                </a:lnTo>
                <a:lnTo>
                  <a:pt x="0" y="2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5" name="Freeform 1839">
            <a:extLst>
              <a:ext uri="{FF2B5EF4-FFF2-40B4-BE49-F238E27FC236}">
                <a16:creationId xmlns:a16="http://schemas.microsoft.com/office/drawing/2014/main" id="{2D98B973-F5DB-4F75-B330-5E9B3377C4D7}"/>
              </a:ext>
            </a:extLst>
          </xdr:cNvPr>
          <xdr:cNvSpPr>
            <a:spLocks/>
          </xdr:cNvSpPr>
        </xdr:nvSpPr>
        <xdr:spPr bwMode="auto">
          <a:xfrm>
            <a:off x="800" y="569"/>
            <a:ext cx="4" cy="3"/>
          </a:xfrm>
          <a:custGeom>
            <a:avLst/>
            <a:gdLst>
              <a:gd name="T0" fmla="*/ 4 w 4"/>
              <a:gd name="T1" fmla="*/ 2 h 3"/>
              <a:gd name="T2" fmla="*/ 3 w 4"/>
              <a:gd name="T3" fmla="*/ 3 h 3"/>
              <a:gd name="T4" fmla="*/ 1 w 4"/>
              <a:gd name="T5" fmla="*/ 3 h 3"/>
              <a:gd name="T6" fmla="*/ 0 w 4"/>
              <a:gd name="T7" fmla="*/ 1 h 3"/>
              <a:gd name="T8" fmla="*/ 0 w 4"/>
              <a:gd name="T9" fmla="*/ 1 h 3"/>
              <a:gd name="T10" fmla="*/ 0 w 4"/>
              <a:gd name="T11" fmla="*/ 1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2 h 3"/>
              <a:gd name="T20" fmla="*/ 2 w 4"/>
              <a:gd name="T21" fmla="*/ 1 h 3"/>
              <a:gd name="T22" fmla="*/ 2 w 4"/>
              <a:gd name="T23" fmla="*/ 1 h 3"/>
              <a:gd name="T24" fmla="*/ 2 w 4"/>
              <a:gd name="T25" fmla="*/ 0 h 3"/>
              <a:gd name="T26" fmla="*/ 3 w 4"/>
              <a:gd name="T27" fmla="*/ 1 h 3"/>
              <a:gd name="T28" fmla="*/ 3 w 4"/>
              <a:gd name="T29" fmla="*/ 1 h 3"/>
              <a:gd name="T30" fmla="*/ 4 w 4"/>
              <a:gd name="T31" fmla="*/ 2 h 3"/>
              <a:gd name="T32" fmla="*/ 4 w 4"/>
              <a:gd name="T33" fmla="*/ 2 h 3"/>
              <a:gd name="T34" fmla="*/ 4 w 4"/>
              <a:gd name="T35" fmla="*/ 2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4" h="3">
                <a:moveTo>
                  <a:pt x="4" y="2"/>
                </a:moveTo>
                <a:lnTo>
                  <a:pt x="3" y="3"/>
                </a:lnTo>
                <a:lnTo>
                  <a:pt x="1" y="3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6" name="Freeform 1840">
            <a:extLst>
              <a:ext uri="{FF2B5EF4-FFF2-40B4-BE49-F238E27FC236}">
                <a16:creationId xmlns:a16="http://schemas.microsoft.com/office/drawing/2014/main" id="{7B9766B5-5199-45DC-B542-8FC3906DB5DD}"/>
              </a:ext>
            </a:extLst>
          </xdr:cNvPr>
          <xdr:cNvSpPr>
            <a:spLocks/>
          </xdr:cNvSpPr>
        </xdr:nvSpPr>
        <xdr:spPr bwMode="auto">
          <a:xfrm>
            <a:off x="792" y="566"/>
            <a:ext cx="6" cy="3"/>
          </a:xfrm>
          <a:custGeom>
            <a:avLst/>
            <a:gdLst>
              <a:gd name="T0" fmla="*/ 6 w 6"/>
              <a:gd name="T1" fmla="*/ 2 h 3"/>
              <a:gd name="T2" fmla="*/ 6 w 6"/>
              <a:gd name="T3" fmla="*/ 2 h 3"/>
              <a:gd name="T4" fmla="*/ 6 w 6"/>
              <a:gd name="T5" fmla="*/ 2 h 3"/>
              <a:gd name="T6" fmla="*/ 6 w 6"/>
              <a:gd name="T7" fmla="*/ 2 h 3"/>
              <a:gd name="T8" fmla="*/ 5 w 6"/>
              <a:gd name="T9" fmla="*/ 3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3 w 6"/>
              <a:gd name="T21" fmla="*/ 2 h 3"/>
              <a:gd name="T22" fmla="*/ 3 w 6"/>
              <a:gd name="T23" fmla="*/ 3 h 3"/>
              <a:gd name="T24" fmla="*/ 3 w 6"/>
              <a:gd name="T25" fmla="*/ 2 h 3"/>
              <a:gd name="T26" fmla="*/ 3 w 6"/>
              <a:gd name="T27" fmla="*/ 2 h 3"/>
              <a:gd name="T28" fmla="*/ 2 w 6"/>
              <a:gd name="T29" fmla="*/ 2 h 3"/>
              <a:gd name="T30" fmla="*/ 1 w 6"/>
              <a:gd name="T31" fmla="*/ 2 h 3"/>
              <a:gd name="T32" fmla="*/ 1 w 6"/>
              <a:gd name="T33" fmla="*/ 2 h 3"/>
              <a:gd name="T34" fmla="*/ 0 w 6"/>
              <a:gd name="T35" fmla="*/ 2 h 3"/>
              <a:gd name="T36" fmla="*/ 0 w 6"/>
              <a:gd name="T37" fmla="*/ 1 h 3"/>
              <a:gd name="T38" fmla="*/ 0 w 6"/>
              <a:gd name="T39" fmla="*/ 1 h 3"/>
              <a:gd name="T40" fmla="*/ 1 w 6"/>
              <a:gd name="T41" fmla="*/ 1 h 3"/>
              <a:gd name="T42" fmla="*/ 2 w 6"/>
              <a:gd name="T43" fmla="*/ 1 h 3"/>
              <a:gd name="T44" fmla="*/ 2 w 6"/>
              <a:gd name="T45" fmla="*/ 1 h 3"/>
              <a:gd name="T46" fmla="*/ 3 w 6"/>
              <a:gd name="T47" fmla="*/ 0 h 3"/>
              <a:gd name="T48" fmla="*/ 5 w 6"/>
              <a:gd name="T49" fmla="*/ 0 h 3"/>
              <a:gd name="T50" fmla="*/ 5 w 6"/>
              <a:gd name="T51" fmla="*/ 1 h 3"/>
              <a:gd name="T52" fmla="*/ 6 w 6"/>
              <a:gd name="T53" fmla="*/ 1 h 3"/>
              <a:gd name="T54" fmla="*/ 6 w 6"/>
              <a:gd name="T55" fmla="*/ 1 h 3"/>
              <a:gd name="T56" fmla="*/ 6 w 6"/>
              <a:gd name="T57" fmla="*/ 2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6" h="3">
                <a:moveTo>
                  <a:pt x="6" y="2"/>
                </a:move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3" y="2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0"/>
                </a:lnTo>
                <a:lnTo>
                  <a:pt x="5" y="0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7" name="Freeform 1841">
            <a:extLst>
              <a:ext uri="{FF2B5EF4-FFF2-40B4-BE49-F238E27FC236}">
                <a16:creationId xmlns:a16="http://schemas.microsoft.com/office/drawing/2014/main" id="{C8A63593-BCD9-49E4-A612-CD55762F51C7}"/>
              </a:ext>
            </a:extLst>
          </xdr:cNvPr>
          <xdr:cNvSpPr>
            <a:spLocks/>
          </xdr:cNvSpPr>
        </xdr:nvSpPr>
        <xdr:spPr bwMode="auto">
          <a:xfrm>
            <a:off x="800" y="560"/>
            <a:ext cx="8" cy="2"/>
          </a:xfrm>
          <a:custGeom>
            <a:avLst/>
            <a:gdLst>
              <a:gd name="T0" fmla="*/ 8 w 8"/>
              <a:gd name="T1" fmla="*/ 1 h 2"/>
              <a:gd name="T2" fmla="*/ 8 w 8"/>
              <a:gd name="T3" fmla="*/ 2 h 2"/>
              <a:gd name="T4" fmla="*/ 7 w 8"/>
              <a:gd name="T5" fmla="*/ 2 h 2"/>
              <a:gd name="T6" fmla="*/ 3 w 8"/>
              <a:gd name="T7" fmla="*/ 2 h 2"/>
              <a:gd name="T8" fmla="*/ 2 w 8"/>
              <a:gd name="T9" fmla="*/ 2 h 2"/>
              <a:gd name="T10" fmla="*/ 3 w 8"/>
              <a:gd name="T11" fmla="*/ 2 h 2"/>
              <a:gd name="T12" fmla="*/ 2 w 8"/>
              <a:gd name="T13" fmla="*/ 2 h 2"/>
              <a:gd name="T14" fmla="*/ 2 w 8"/>
              <a:gd name="T15" fmla="*/ 2 h 2"/>
              <a:gd name="T16" fmla="*/ 0 w 8"/>
              <a:gd name="T17" fmla="*/ 2 h 2"/>
              <a:gd name="T18" fmla="*/ 0 w 8"/>
              <a:gd name="T19" fmla="*/ 2 h 2"/>
              <a:gd name="T20" fmla="*/ 0 w 8"/>
              <a:gd name="T21" fmla="*/ 2 h 2"/>
              <a:gd name="T22" fmla="*/ 2 w 8"/>
              <a:gd name="T23" fmla="*/ 2 h 2"/>
              <a:gd name="T24" fmla="*/ 2 w 8"/>
              <a:gd name="T25" fmla="*/ 2 h 2"/>
              <a:gd name="T26" fmla="*/ 2 w 8"/>
              <a:gd name="T27" fmla="*/ 2 h 2"/>
              <a:gd name="T28" fmla="*/ 3 w 8"/>
              <a:gd name="T29" fmla="*/ 1 h 2"/>
              <a:gd name="T30" fmla="*/ 7 w 8"/>
              <a:gd name="T31" fmla="*/ 0 h 2"/>
              <a:gd name="T32" fmla="*/ 6 w 8"/>
              <a:gd name="T33" fmla="*/ 0 h 2"/>
              <a:gd name="T34" fmla="*/ 6 w 8"/>
              <a:gd name="T35" fmla="*/ 1 h 2"/>
              <a:gd name="T36" fmla="*/ 6 w 8"/>
              <a:gd name="T37" fmla="*/ 0 h 2"/>
              <a:gd name="T38" fmla="*/ 6 w 8"/>
              <a:gd name="T39" fmla="*/ 0 h 2"/>
              <a:gd name="T40" fmla="*/ 7 w 8"/>
              <a:gd name="T41" fmla="*/ 0 h 2"/>
              <a:gd name="T42" fmla="*/ 7 w 8"/>
              <a:gd name="T43" fmla="*/ 0 h 2"/>
              <a:gd name="T44" fmla="*/ 8 w 8"/>
              <a:gd name="T45" fmla="*/ 0 h 2"/>
              <a:gd name="T46" fmla="*/ 7 w 8"/>
              <a:gd name="T47" fmla="*/ 0 h 2"/>
              <a:gd name="T48" fmla="*/ 8 w 8"/>
              <a:gd name="T49" fmla="*/ 0 h 2"/>
              <a:gd name="T50" fmla="*/ 8 w 8"/>
              <a:gd name="T51" fmla="*/ 1 h 2"/>
              <a:gd name="T52" fmla="*/ 8 w 8"/>
              <a:gd name="T53" fmla="*/ 1 h 2"/>
              <a:gd name="T54" fmla="*/ 8 w 8"/>
              <a:gd name="T55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8" h="2">
                <a:moveTo>
                  <a:pt x="8" y="1"/>
                </a:moveTo>
                <a:lnTo>
                  <a:pt x="8" y="2"/>
                </a:lnTo>
                <a:lnTo>
                  <a:pt x="7" y="2"/>
                </a:lnTo>
                <a:lnTo>
                  <a:pt x="3" y="2"/>
                </a:lnTo>
                <a:lnTo>
                  <a:pt x="2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7" y="0"/>
                </a:lnTo>
                <a:lnTo>
                  <a:pt x="6" y="0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8" name="Freeform 1842">
            <a:extLst>
              <a:ext uri="{FF2B5EF4-FFF2-40B4-BE49-F238E27FC236}">
                <a16:creationId xmlns:a16="http://schemas.microsoft.com/office/drawing/2014/main" id="{4A4CCAF8-011F-4ACA-A68E-47406F0EA4E6}"/>
              </a:ext>
            </a:extLst>
          </xdr:cNvPr>
          <xdr:cNvSpPr>
            <a:spLocks/>
          </xdr:cNvSpPr>
        </xdr:nvSpPr>
        <xdr:spPr bwMode="auto">
          <a:xfrm>
            <a:off x="761" y="587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0 w 1"/>
              <a:gd name="T7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79" name="Freeform 1843">
            <a:extLst>
              <a:ext uri="{FF2B5EF4-FFF2-40B4-BE49-F238E27FC236}">
                <a16:creationId xmlns:a16="http://schemas.microsoft.com/office/drawing/2014/main" id="{CAD5A2A3-1608-4D9A-8939-94C571F25DAB}"/>
              </a:ext>
            </a:extLst>
          </xdr:cNvPr>
          <xdr:cNvSpPr>
            <a:spLocks/>
          </xdr:cNvSpPr>
        </xdr:nvSpPr>
        <xdr:spPr bwMode="auto">
          <a:xfrm>
            <a:off x="791" y="57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0" name="Freeform 1844">
            <a:extLst>
              <a:ext uri="{FF2B5EF4-FFF2-40B4-BE49-F238E27FC236}">
                <a16:creationId xmlns:a16="http://schemas.microsoft.com/office/drawing/2014/main" id="{CCBD763F-5B12-435C-8B7D-C784DD6F3FC0}"/>
              </a:ext>
            </a:extLst>
          </xdr:cNvPr>
          <xdr:cNvSpPr>
            <a:spLocks/>
          </xdr:cNvSpPr>
        </xdr:nvSpPr>
        <xdr:spPr bwMode="auto">
          <a:xfrm>
            <a:off x="792" y="57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1" name="Freeform 1845">
            <a:extLst>
              <a:ext uri="{FF2B5EF4-FFF2-40B4-BE49-F238E27FC236}">
                <a16:creationId xmlns:a16="http://schemas.microsoft.com/office/drawing/2014/main" id="{FD742BAE-6521-491A-83F6-ABE3626608E7}"/>
              </a:ext>
            </a:extLst>
          </xdr:cNvPr>
          <xdr:cNvSpPr>
            <a:spLocks/>
          </xdr:cNvSpPr>
        </xdr:nvSpPr>
        <xdr:spPr bwMode="auto">
          <a:xfrm>
            <a:off x="748" y="61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1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2" name="Freeform 1846">
            <a:extLst>
              <a:ext uri="{FF2B5EF4-FFF2-40B4-BE49-F238E27FC236}">
                <a16:creationId xmlns:a16="http://schemas.microsoft.com/office/drawing/2014/main" id="{53F07CBD-AA67-44A1-ACB8-76B7F9B17D25}"/>
              </a:ext>
            </a:extLst>
          </xdr:cNvPr>
          <xdr:cNvSpPr>
            <a:spLocks/>
          </xdr:cNvSpPr>
        </xdr:nvSpPr>
        <xdr:spPr bwMode="auto">
          <a:xfrm>
            <a:off x="751" y="602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1 h 1"/>
              <a:gd name="T16" fmla="*/ 1 w 2"/>
              <a:gd name="T17" fmla="*/ 0 h 1"/>
              <a:gd name="T18" fmla="*/ 2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3" name="Freeform 1847">
            <a:extLst>
              <a:ext uri="{FF2B5EF4-FFF2-40B4-BE49-F238E27FC236}">
                <a16:creationId xmlns:a16="http://schemas.microsoft.com/office/drawing/2014/main" id="{8C0E3BB3-8643-4F4F-8B8D-C20FA5E1AF19}"/>
              </a:ext>
            </a:extLst>
          </xdr:cNvPr>
          <xdr:cNvSpPr>
            <a:spLocks/>
          </xdr:cNvSpPr>
        </xdr:nvSpPr>
        <xdr:spPr bwMode="auto">
          <a:xfrm>
            <a:off x="752" y="60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4" name="Freeform 1848">
            <a:extLst>
              <a:ext uri="{FF2B5EF4-FFF2-40B4-BE49-F238E27FC236}">
                <a16:creationId xmlns:a16="http://schemas.microsoft.com/office/drawing/2014/main" id="{A26A69EE-953F-4100-A49A-698FAC0EDFCF}"/>
              </a:ext>
            </a:extLst>
          </xdr:cNvPr>
          <xdr:cNvSpPr>
            <a:spLocks/>
          </xdr:cNvSpPr>
        </xdr:nvSpPr>
        <xdr:spPr bwMode="auto">
          <a:xfrm>
            <a:off x="750" y="600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5" name="Freeform 1849">
            <a:extLst>
              <a:ext uri="{FF2B5EF4-FFF2-40B4-BE49-F238E27FC236}">
                <a16:creationId xmlns:a16="http://schemas.microsoft.com/office/drawing/2014/main" id="{AA8D7B7D-DF3C-4629-AFDB-A1997192A51B}"/>
              </a:ext>
            </a:extLst>
          </xdr:cNvPr>
          <xdr:cNvSpPr>
            <a:spLocks/>
          </xdr:cNvSpPr>
        </xdr:nvSpPr>
        <xdr:spPr bwMode="auto">
          <a:xfrm>
            <a:off x="768" y="584"/>
            <a:ext cx="4" cy="1"/>
          </a:xfrm>
          <a:custGeom>
            <a:avLst/>
            <a:gdLst>
              <a:gd name="T0" fmla="*/ 4 w 4"/>
              <a:gd name="T1" fmla="*/ 2 w 4"/>
              <a:gd name="T2" fmla="*/ 0 w 4"/>
              <a:gd name="T3" fmla="*/ 4 w 4"/>
              <a:gd name="T4" fmla="*/ 4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</a:cxnLst>
            <a:rect l="0" t="0" r="r" b="b"/>
            <a:pathLst>
              <a:path w="4">
                <a:moveTo>
                  <a:pt x="4" y="0"/>
                </a:moveTo>
                <a:lnTo>
                  <a:pt x="2" y="0"/>
                </a:lnTo>
                <a:lnTo>
                  <a:pt x="0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6" name="Freeform 1850">
            <a:extLst>
              <a:ext uri="{FF2B5EF4-FFF2-40B4-BE49-F238E27FC236}">
                <a16:creationId xmlns:a16="http://schemas.microsoft.com/office/drawing/2014/main" id="{645025D1-5F69-454D-BB1C-49B800F0DE76}"/>
              </a:ext>
            </a:extLst>
          </xdr:cNvPr>
          <xdr:cNvSpPr>
            <a:spLocks/>
          </xdr:cNvSpPr>
        </xdr:nvSpPr>
        <xdr:spPr bwMode="auto">
          <a:xfrm>
            <a:off x="773" y="580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1 h 1"/>
              <a:gd name="T12" fmla="*/ 2 w 2"/>
              <a:gd name="T13" fmla="*/ 0 h 1"/>
              <a:gd name="T14" fmla="*/ 2 w 2"/>
              <a:gd name="T15" fmla="*/ 1 h 1"/>
              <a:gd name="T16" fmla="*/ 2 w 2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7" name="Freeform 1851">
            <a:extLst>
              <a:ext uri="{FF2B5EF4-FFF2-40B4-BE49-F238E27FC236}">
                <a16:creationId xmlns:a16="http://schemas.microsoft.com/office/drawing/2014/main" id="{5EC3057C-7A3A-4887-B9C2-BE71679693A7}"/>
              </a:ext>
            </a:extLst>
          </xdr:cNvPr>
          <xdr:cNvSpPr>
            <a:spLocks/>
          </xdr:cNvSpPr>
        </xdr:nvSpPr>
        <xdr:spPr bwMode="auto">
          <a:xfrm>
            <a:off x="784" y="581"/>
            <a:ext cx="2" cy="1"/>
          </a:xfrm>
          <a:custGeom>
            <a:avLst/>
            <a:gdLst>
              <a:gd name="T0" fmla="*/ 2 w 2"/>
              <a:gd name="T1" fmla="*/ 1 w 2"/>
              <a:gd name="T2" fmla="*/ 0 w 2"/>
              <a:gd name="T3" fmla="*/ 0 w 2"/>
              <a:gd name="T4" fmla="*/ 1 w 2"/>
              <a:gd name="T5" fmla="*/ 2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8" name="Freeform 1852">
            <a:extLst>
              <a:ext uri="{FF2B5EF4-FFF2-40B4-BE49-F238E27FC236}">
                <a16:creationId xmlns:a16="http://schemas.microsoft.com/office/drawing/2014/main" id="{24EC846C-19EB-4E2F-9B7D-62336E1C8EC0}"/>
              </a:ext>
            </a:extLst>
          </xdr:cNvPr>
          <xdr:cNvSpPr>
            <a:spLocks/>
          </xdr:cNvSpPr>
        </xdr:nvSpPr>
        <xdr:spPr bwMode="auto">
          <a:xfrm>
            <a:off x="759" y="646"/>
            <a:ext cx="3" cy="1"/>
          </a:xfrm>
          <a:custGeom>
            <a:avLst/>
            <a:gdLst>
              <a:gd name="T0" fmla="*/ 1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3 w 3"/>
              <a:gd name="T9" fmla="*/ 0 h 1"/>
              <a:gd name="T10" fmla="*/ 3 w 3"/>
              <a:gd name="T11" fmla="*/ 1 h 1"/>
              <a:gd name="T12" fmla="*/ 3 w 3"/>
              <a:gd name="T13" fmla="*/ 1 h 1"/>
              <a:gd name="T14" fmla="*/ 2 w 3"/>
              <a:gd name="T15" fmla="*/ 1 h 1"/>
              <a:gd name="T16" fmla="*/ 2 w 3"/>
              <a:gd name="T17" fmla="*/ 1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89" name="Freeform 1853">
            <a:extLst>
              <a:ext uri="{FF2B5EF4-FFF2-40B4-BE49-F238E27FC236}">
                <a16:creationId xmlns:a16="http://schemas.microsoft.com/office/drawing/2014/main" id="{A9E66F87-E539-40DB-95E5-B624680B8230}"/>
              </a:ext>
            </a:extLst>
          </xdr:cNvPr>
          <xdr:cNvSpPr>
            <a:spLocks/>
          </xdr:cNvSpPr>
        </xdr:nvSpPr>
        <xdr:spPr bwMode="auto">
          <a:xfrm>
            <a:off x="762" y="64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0 w 2"/>
              <a:gd name="T9" fmla="*/ 0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0" name="Freeform 1854">
            <a:extLst>
              <a:ext uri="{FF2B5EF4-FFF2-40B4-BE49-F238E27FC236}">
                <a16:creationId xmlns:a16="http://schemas.microsoft.com/office/drawing/2014/main" id="{53FC5769-F967-4BCD-B05F-87878EB1BABB}"/>
              </a:ext>
            </a:extLst>
          </xdr:cNvPr>
          <xdr:cNvSpPr>
            <a:spLocks/>
          </xdr:cNvSpPr>
        </xdr:nvSpPr>
        <xdr:spPr bwMode="auto">
          <a:xfrm>
            <a:off x="764" y="643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1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1" name="Freeform 1855">
            <a:extLst>
              <a:ext uri="{FF2B5EF4-FFF2-40B4-BE49-F238E27FC236}">
                <a16:creationId xmlns:a16="http://schemas.microsoft.com/office/drawing/2014/main" id="{8BFAABE1-4952-496C-AA64-6B7F87E6503F}"/>
              </a:ext>
            </a:extLst>
          </xdr:cNvPr>
          <xdr:cNvSpPr>
            <a:spLocks/>
          </xdr:cNvSpPr>
        </xdr:nvSpPr>
        <xdr:spPr bwMode="auto">
          <a:xfrm>
            <a:off x="760" y="633"/>
            <a:ext cx="3" cy="2"/>
          </a:xfrm>
          <a:custGeom>
            <a:avLst/>
            <a:gdLst>
              <a:gd name="T0" fmla="*/ 1 w 3"/>
              <a:gd name="T1" fmla="*/ 1 h 2"/>
              <a:gd name="T2" fmla="*/ 2 w 3"/>
              <a:gd name="T3" fmla="*/ 1 h 2"/>
              <a:gd name="T4" fmla="*/ 2 w 3"/>
              <a:gd name="T5" fmla="*/ 1 h 2"/>
              <a:gd name="T6" fmla="*/ 3 w 3"/>
              <a:gd name="T7" fmla="*/ 1 h 2"/>
              <a:gd name="T8" fmla="*/ 2 w 3"/>
              <a:gd name="T9" fmla="*/ 1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1 h 2"/>
              <a:gd name="T24" fmla="*/ 0 w 3"/>
              <a:gd name="T25" fmla="*/ 1 h 2"/>
              <a:gd name="T26" fmla="*/ 0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0 w 3"/>
              <a:gd name="T33" fmla="*/ 1 h 2"/>
              <a:gd name="T34" fmla="*/ 1 w 3"/>
              <a:gd name="T35" fmla="*/ 1 h 2"/>
              <a:gd name="T36" fmla="*/ 1 w 3"/>
              <a:gd name="T3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3" h="2">
                <a:moveTo>
                  <a:pt x="1" y="1"/>
                </a:move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2" name="Freeform 1856">
            <a:extLst>
              <a:ext uri="{FF2B5EF4-FFF2-40B4-BE49-F238E27FC236}">
                <a16:creationId xmlns:a16="http://schemas.microsoft.com/office/drawing/2014/main" id="{343247D3-FC2A-48A3-A759-0EEA17C44E2C}"/>
              </a:ext>
            </a:extLst>
          </xdr:cNvPr>
          <xdr:cNvSpPr>
            <a:spLocks/>
          </xdr:cNvSpPr>
        </xdr:nvSpPr>
        <xdr:spPr bwMode="auto">
          <a:xfrm>
            <a:off x="765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0 h 2"/>
              <a:gd name="T12" fmla="*/ 0 w 1"/>
              <a:gd name="T13" fmla="*/ 0 h 2"/>
              <a:gd name="T14" fmla="*/ 1 w 1"/>
              <a:gd name="T1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3" name="Freeform 1857">
            <a:extLst>
              <a:ext uri="{FF2B5EF4-FFF2-40B4-BE49-F238E27FC236}">
                <a16:creationId xmlns:a16="http://schemas.microsoft.com/office/drawing/2014/main" id="{037A76B4-5D26-4F1D-8F51-0BED66C70AA6}"/>
              </a:ext>
            </a:extLst>
          </xdr:cNvPr>
          <xdr:cNvSpPr>
            <a:spLocks/>
          </xdr:cNvSpPr>
        </xdr:nvSpPr>
        <xdr:spPr bwMode="auto">
          <a:xfrm>
            <a:off x="756" y="628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4" name="Freeform 1858">
            <a:extLst>
              <a:ext uri="{FF2B5EF4-FFF2-40B4-BE49-F238E27FC236}">
                <a16:creationId xmlns:a16="http://schemas.microsoft.com/office/drawing/2014/main" id="{E38573B9-0865-49EF-93AC-0A45FE3C47B6}"/>
              </a:ext>
            </a:extLst>
          </xdr:cNvPr>
          <xdr:cNvSpPr>
            <a:spLocks/>
          </xdr:cNvSpPr>
        </xdr:nvSpPr>
        <xdr:spPr bwMode="auto">
          <a:xfrm>
            <a:off x="752" y="630"/>
            <a:ext cx="2" cy="1"/>
          </a:xfrm>
          <a:custGeom>
            <a:avLst/>
            <a:gdLst>
              <a:gd name="T0" fmla="*/ 1 w 2"/>
              <a:gd name="T1" fmla="*/ 2 w 2"/>
              <a:gd name="T2" fmla="*/ 1 w 2"/>
              <a:gd name="T3" fmla="*/ 0 w 2"/>
              <a:gd name="T4" fmla="*/ 0 w 2"/>
              <a:gd name="T5" fmla="*/ 0 w 2"/>
              <a:gd name="T6" fmla="*/ 1 w 2"/>
              <a:gd name="T7" fmla="*/ 1 w 2"/>
              <a:gd name="T8" fmla="*/ 1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2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5" name="Freeform 1859">
            <a:extLst>
              <a:ext uri="{FF2B5EF4-FFF2-40B4-BE49-F238E27FC236}">
                <a16:creationId xmlns:a16="http://schemas.microsoft.com/office/drawing/2014/main" id="{07DAD5D8-A07E-4ACD-B4B7-941BC5AEA3C1}"/>
              </a:ext>
            </a:extLst>
          </xdr:cNvPr>
          <xdr:cNvSpPr>
            <a:spLocks/>
          </xdr:cNvSpPr>
        </xdr:nvSpPr>
        <xdr:spPr bwMode="auto">
          <a:xfrm>
            <a:off x="753" y="628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2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1 h 2"/>
              <a:gd name="T18" fmla="*/ 0 w 2"/>
              <a:gd name="T19" fmla="*/ 1 h 2"/>
              <a:gd name="T20" fmla="*/ 1 w 2"/>
              <a:gd name="T21" fmla="*/ 1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0 h 2"/>
              <a:gd name="T38" fmla="*/ 1 w 2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6" name="Freeform 1860">
            <a:extLst>
              <a:ext uri="{FF2B5EF4-FFF2-40B4-BE49-F238E27FC236}">
                <a16:creationId xmlns:a16="http://schemas.microsoft.com/office/drawing/2014/main" id="{6551BF1C-64D8-497F-8C93-8380E9CE84B8}"/>
              </a:ext>
            </a:extLst>
          </xdr:cNvPr>
          <xdr:cNvSpPr>
            <a:spLocks/>
          </xdr:cNvSpPr>
        </xdr:nvSpPr>
        <xdr:spPr bwMode="auto">
          <a:xfrm>
            <a:off x="750" y="619"/>
            <a:ext cx="4" cy="2"/>
          </a:xfrm>
          <a:custGeom>
            <a:avLst/>
            <a:gdLst>
              <a:gd name="T0" fmla="*/ 0 w 4"/>
              <a:gd name="T1" fmla="*/ 0 h 2"/>
              <a:gd name="T2" fmla="*/ 1 w 4"/>
              <a:gd name="T3" fmla="*/ 0 h 2"/>
              <a:gd name="T4" fmla="*/ 1 w 4"/>
              <a:gd name="T5" fmla="*/ 0 h 2"/>
              <a:gd name="T6" fmla="*/ 2 w 4"/>
              <a:gd name="T7" fmla="*/ 0 h 2"/>
              <a:gd name="T8" fmla="*/ 3 w 4"/>
              <a:gd name="T9" fmla="*/ 0 h 2"/>
              <a:gd name="T10" fmla="*/ 4 w 4"/>
              <a:gd name="T11" fmla="*/ 1 h 2"/>
              <a:gd name="T12" fmla="*/ 4 w 4"/>
              <a:gd name="T13" fmla="*/ 1 h 2"/>
              <a:gd name="T14" fmla="*/ 4 w 4"/>
              <a:gd name="T15" fmla="*/ 2 h 2"/>
              <a:gd name="T16" fmla="*/ 4 w 4"/>
              <a:gd name="T17" fmla="*/ 2 h 2"/>
              <a:gd name="T18" fmla="*/ 2 w 4"/>
              <a:gd name="T19" fmla="*/ 1 h 2"/>
              <a:gd name="T20" fmla="*/ 2 w 4"/>
              <a:gd name="T21" fmla="*/ 1 h 2"/>
              <a:gd name="T22" fmla="*/ 1 w 4"/>
              <a:gd name="T23" fmla="*/ 0 h 2"/>
              <a:gd name="T24" fmla="*/ 1 w 4"/>
              <a:gd name="T25" fmla="*/ 0 h 2"/>
              <a:gd name="T26" fmla="*/ 0 w 4"/>
              <a:gd name="T27" fmla="*/ 0 h 2"/>
              <a:gd name="T28" fmla="*/ 0 w 4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4" h="2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2" y="1"/>
                </a:lnTo>
                <a:lnTo>
                  <a:pt x="2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7" name="Freeform 1861">
            <a:extLst>
              <a:ext uri="{FF2B5EF4-FFF2-40B4-BE49-F238E27FC236}">
                <a16:creationId xmlns:a16="http://schemas.microsoft.com/office/drawing/2014/main" id="{45AC51A3-5B99-45CB-A73F-C192758A97CC}"/>
              </a:ext>
            </a:extLst>
          </xdr:cNvPr>
          <xdr:cNvSpPr>
            <a:spLocks/>
          </xdr:cNvSpPr>
        </xdr:nvSpPr>
        <xdr:spPr bwMode="auto">
          <a:xfrm>
            <a:off x="749" y="616"/>
            <a:ext cx="4" cy="3"/>
          </a:xfrm>
          <a:custGeom>
            <a:avLst/>
            <a:gdLst>
              <a:gd name="T0" fmla="*/ 0 w 4"/>
              <a:gd name="T1" fmla="*/ 1 h 3"/>
              <a:gd name="T2" fmla="*/ 2 w 4"/>
              <a:gd name="T3" fmla="*/ 1 h 3"/>
              <a:gd name="T4" fmla="*/ 2 w 4"/>
              <a:gd name="T5" fmla="*/ 2 h 3"/>
              <a:gd name="T6" fmla="*/ 4 w 4"/>
              <a:gd name="T7" fmla="*/ 3 h 3"/>
              <a:gd name="T8" fmla="*/ 4 w 4"/>
              <a:gd name="T9" fmla="*/ 3 h 3"/>
              <a:gd name="T10" fmla="*/ 4 w 4"/>
              <a:gd name="T11" fmla="*/ 3 h 3"/>
              <a:gd name="T12" fmla="*/ 4 w 4"/>
              <a:gd name="T13" fmla="*/ 3 h 3"/>
              <a:gd name="T14" fmla="*/ 3 w 4"/>
              <a:gd name="T15" fmla="*/ 3 h 3"/>
              <a:gd name="T16" fmla="*/ 2 w 4"/>
              <a:gd name="T17" fmla="*/ 2 h 3"/>
              <a:gd name="T18" fmla="*/ 1 w 4"/>
              <a:gd name="T19" fmla="*/ 2 h 3"/>
              <a:gd name="T20" fmla="*/ 0 w 4"/>
              <a:gd name="T21" fmla="*/ 1 h 3"/>
              <a:gd name="T22" fmla="*/ 0 w 4"/>
              <a:gd name="T23" fmla="*/ 1 h 3"/>
              <a:gd name="T24" fmla="*/ 0 w 4"/>
              <a:gd name="T25" fmla="*/ 1 h 3"/>
              <a:gd name="T26" fmla="*/ 0 w 4"/>
              <a:gd name="T27" fmla="*/ 0 h 3"/>
              <a:gd name="T28" fmla="*/ 0 w 4"/>
              <a:gd name="T2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4" h="3">
                <a:moveTo>
                  <a:pt x="0" y="1"/>
                </a:moveTo>
                <a:lnTo>
                  <a:pt x="2" y="1"/>
                </a:lnTo>
                <a:lnTo>
                  <a:pt x="2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8" name="Freeform 1862">
            <a:extLst>
              <a:ext uri="{FF2B5EF4-FFF2-40B4-BE49-F238E27FC236}">
                <a16:creationId xmlns:a16="http://schemas.microsoft.com/office/drawing/2014/main" id="{6E28AF86-278E-4C40-AEAB-3E05BFD13BD3}"/>
              </a:ext>
            </a:extLst>
          </xdr:cNvPr>
          <xdr:cNvSpPr>
            <a:spLocks/>
          </xdr:cNvSpPr>
        </xdr:nvSpPr>
        <xdr:spPr bwMode="auto">
          <a:xfrm>
            <a:off x="750" y="61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399" name="Freeform 1863">
            <a:extLst>
              <a:ext uri="{FF2B5EF4-FFF2-40B4-BE49-F238E27FC236}">
                <a16:creationId xmlns:a16="http://schemas.microsoft.com/office/drawing/2014/main" id="{F424DA68-A3AD-4F83-864D-0B4F41897373}"/>
              </a:ext>
            </a:extLst>
          </xdr:cNvPr>
          <xdr:cNvSpPr>
            <a:spLocks/>
          </xdr:cNvSpPr>
        </xdr:nvSpPr>
        <xdr:spPr bwMode="auto">
          <a:xfrm>
            <a:off x="749" y="60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2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0" name="Freeform 1864">
            <a:extLst>
              <a:ext uri="{FF2B5EF4-FFF2-40B4-BE49-F238E27FC236}">
                <a16:creationId xmlns:a16="http://schemas.microsoft.com/office/drawing/2014/main" id="{4C7F645B-3A0B-4D7A-A0C3-CDBD737DB70C}"/>
              </a:ext>
            </a:extLst>
          </xdr:cNvPr>
          <xdr:cNvSpPr>
            <a:spLocks/>
          </xdr:cNvSpPr>
        </xdr:nvSpPr>
        <xdr:spPr bwMode="auto">
          <a:xfrm>
            <a:off x="750" y="592"/>
            <a:ext cx="3" cy="3"/>
          </a:xfrm>
          <a:custGeom>
            <a:avLst/>
            <a:gdLst>
              <a:gd name="T0" fmla="*/ 3 w 3"/>
              <a:gd name="T1" fmla="*/ 1 h 3"/>
              <a:gd name="T2" fmla="*/ 2 w 3"/>
              <a:gd name="T3" fmla="*/ 2 h 3"/>
              <a:gd name="T4" fmla="*/ 2 w 3"/>
              <a:gd name="T5" fmla="*/ 2 h 3"/>
              <a:gd name="T6" fmla="*/ 2 w 3"/>
              <a:gd name="T7" fmla="*/ 3 h 3"/>
              <a:gd name="T8" fmla="*/ 2 w 3"/>
              <a:gd name="T9" fmla="*/ 3 h 3"/>
              <a:gd name="T10" fmla="*/ 2 w 3"/>
              <a:gd name="T11" fmla="*/ 2 h 3"/>
              <a:gd name="T12" fmla="*/ 1 w 3"/>
              <a:gd name="T13" fmla="*/ 2 h 3"/>
              <a:gd name="T14" fmla="*/ 1 w 3"/>
              <a:gd name="T15" fmla="*/ 2 h 3"/>
              <a:gd name="T16" fmla="*/ 2 w 3"/>
              <a:gd name="T17" fmla="*/ 2 h 3"/>
              <a:gd name="T18" fmla="*/ 2 w 3"/>
              <a:gd name="T19" fmla="*/ 2 h 3"/>
              <a:gd name="T20" fmla="*/ 2 w 3"/>
              <a:gd name="T21" fmla="*/ 1 h 3"/>
              <a:gd name="T22" fmla="*/ 1 w 3"/>
              <a:gd name="T23" fmla="*/ 1 h 3"/>
              <a:gd name="T24" fmla="*/ 0 w 3"/>
              <a:gd name="T25" fmla="*/ 1 h 3"/>
              <a:gd name="T26" fmla="*/ 0 w 3"/>
              <a:gd name="T27" fmla="*/ 0 h 3"/>
              <a:gd name="T28" fmla="*/ 2 w 3"/>
              <a:gd name="T29" fmla="*/ 1 h 3"/>
              <a:gd name="T30" fmla="*/ 2 w 3"/>
              <a:gd name="T31" fmla="*/ 1 h 3"/>
              <a:gd name="T32" fmla="*/ 3 w 3"/>
              <a:gd name="T33" fmla="*/ 1 h 3"/>
              <a:gd name="T34" fmla="*/ 3 w 3"/>
              <a:gd name="T35" fmla="*/ 1 h 3"/>
              <a:gd name="T36" fmla="*/ 3 w 3"/>
              <a:gd name="T37" fmla="*/ 1 h 3"/>
              <a:gd name="T38" fmla="*/ 3 w 3"/>
              <a:gd name="T3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1" name="Freeform 1865">
            <a:extLst>
              <a:ext uri="{FF2B5EF4-FFF2-40B4-BE49-F238E27FC236}">
                <a16:creationId xmlns:a16="http://schemas.microsoft.com/office/drawing/2014/main" id="{61C7DFA3-1CBB-4C00-8C11-FFD734450C10}"/>
              </a:ext>
            </a:extLst>
          </xdr:cNvPr>
          <xdr:cNvSpPr>
            <a:spLocks/>
          </xdr:cNvSpPr>
        </xdr:nvSpPr>
        <xdr:spPr bwMode="auto">
          <a:xfrm>
            <a:off x="775" y="579"/>
            <a:ext cx="4" cy="2"/>
          </a:xfrm>
          <a:custGeom>
            <a:avLst/>
            <a:gdLst>
              <a:gd name="T0" fmla="*/ 4 w 4"/>
              <a:gd name="T1" fmla="*/ 1 h 2"/>
              <a:gd name="T2" fmla="*/ 1 w 4"/>
              <a:gd name="T3" fmla="*/ 2 h 2"/>
              <a:gd name="T4" fmla="*/ 0 w 4"/>
              <a:gd name="T5" fmla="*/ 2 h 2"/>
              <a:gd name="T6" fmla="*/ 0 w 4"/>
              <a:gd name="T7" fmla="*/ 1 h 2"/>
              <a:gd name="T8" fmla="*/ 1 w 4"/>
              <a:gd name="T9" fmla="*/ 1 h 2"/>
              <a:gd name="T10" fmla="*/ 1 w 4"/>
              <a:gd name="T11" fmla="*/ 1 h 2"/>
              <a:gd name="T12" fmla="*/ 1 w 4"/>
              <a:gd name="T13" fmla="*/ 1 h 2"/>
              <a:gd name="T14" fmla="*/ 1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4 w 4"/>
              <a:gd name="T23" fmla="*/ 0 h 2"/>
              <a:gd name="T24" fmla="*/ 4 w 4"/>
              <a:gd name="T25" fmla="*/ 1 h 2"/>
              <a:gd name="T26" fmla="*/ 4 w 4"/>
              <a:gd name="T2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2" name="Freeform 1866">
            <a:extLst>
              <a:ext uri="{FF2B5EF4-FFF2-40B4-BE49-F238E27FC236}">
                <a16:creationId xmlns:a16="http://schemas.microsoft.com/office/drawing/2014/main" id="{DE2FAF99-F4C6-44E9-824B-545C57E612AC}"/>
              </a:ext>
            </a:extLst>
          </xdr:cNvPr>
          <xdr:cNvSpPr>
            <a:spLocks/>
          </xdr:cNvSpPr>
        </xdr:nvSpPr>
        <xdr:spPr bwMode="auto">
          <a:xfrm>
            <a:off x="752" y="632"/>
            <a:ext cx="4" cy="6"/>
          </a:xfrm>
          <a:custGeom>
            <a:avLst/>
            <a:gdLst>
              <a:gd name="T0" fmla="*/ 1 w 4"/>
              <a:gd name="T1" fmla="*/ 0 h 6"/>
              <a:gd name="T2" fmla="*/ 2 w 4"/>
              <a:gd name="T3" fmla="*/ 1 h 6"/>
              <a:gd name="T4" fmla="*/ 2 w 4"/>
              <a:gd name="T5" fmla="*/ 1 h 6"/>
              <a:gd name="T6" fmla="*/ 2 w 4"/>
              <a:gd name="T7" fmla="*/ 2 h 6"/>
              <a:gd name="T8" fmla="*/ 3 w 4"/>
              <a:gd name="T9" fmla="*/ 2 h 6"/>
              <a:gd name="T10" fmla="*/ 3 w 4"/>
              <a:gd name="T11" fmla="*/ 2 h 6"/>
              <a:gd name="T12" fmla="*/ 4 w 4"/>
              <a:gd name="T13" fmla="*/ 2 h 6"/>
              <a:gd name="T14" fmla="*/ 4 w 4"/>
              <a:gd name="T15" fmla="*/ 3 h 6"/>
              <a:gd name="T16" fmla="*/ 4 w 4"/>
              <a:gd name="T17" fmla="*/ 3 h 6"/>
              <a:gd name="T18" fmla="*/ 4 w 4"/>
              <a:gd name="T19" fmla="*/ 4 h 6"/>
              <a:gd name="T20" fmla="*/ 3 w 4"/>
              <a:gd name="T21" fmla="*/ 4 h 6"/>
              <a:gd name="T22" fmla="*/ 3 w 4"/>
              <a:gd name="T23" fmla="*/ 4 h 6"/>
              <a:gd name="T24" fmla="*/ 3 w 4"/>
              <a:gd name="T25" fmla="*/ 4 h 6"/>
              <a:gd name="T26" fmla="*/ 4 w 4"/>
              <a:gd name="T27" fmla="*/ 3 h 6"/>
              <a:gd name="T28" fmla="*/ 3 w 4"/>
              <a:gd name="T29" fmla="*/ 3 h 6"/>
              <a:gd name="T30" fmla="*/ 3 w 4"/>
              <a:gd name="T31" fmla="*/ 3 h 6"/>
              <a:gd name="T32" fmla="*/ 3 w 4"/>
              <a:gd name="T33" fmla="*/ 3 h 6"/>
              <a:gd name="T34" fmla="*/ 3 w 4"/>
              <a:gd name="T35" fmla="*/ 3 h 6"/>
              <a:gd name="T36" fmla="*/ 2 w 4"/>
              <a:gd name="T37" fmla="*/ 2 h 6"/>
              <a:gd name="T38" fmla="*/ 2 w 4"/>
              <a:gd name="T39" fmla="*/ 3 h 6"/>
              <a:gd name="T40" fmla="*/ 2 w 4"/>
              <a:gd name="T41" fmla="*/ 3 h 6"/>
              <a:gd name="T42" fmla="*/ 2 w 4"/>
              <a:gd name="T43" fmla="*/ 3 h 6"/>
              <a:gd name="T44" fmla="*/ 1 w 4"/>
              <a:gd name="T45" fmla="*/ 4 h 6"/>
              <a:gd name="T46" fmla="*/ 1 w 4"/>
              <a:gd name="T47" fmla="*/ 4 h 6"/>
              <a:gd name="T48" fmla="*/ 1 w 4"/>
              <a:gd name="T49" fmla="*/ 4 h 6"/>
              <a:gd name="T50" fmla="*/ 2 w 4"/>
              <a:gd name="T51" fmla="*/ 4 h 6"/>
              <a:gd name="T52" fmla="*/ 2 w 4"/>
              <a:gd name="T53" fmla="*/ 4 h 6"/>
              <a:gd name="T54" fmla="*/ 2 w 4"/>
              <a:gd name="T55" fmla="*/ 4 h 6"/>
              <a:gd name="T56" fmla="*/ 2 w 4"/>
              <a:gd name="T57" fmla="*/ 5 h 6"/>
              <a:gd name="T58" fmla="*/ 2 w 4"/>
              <a:gd name="T59" fmla="*/ 5 h 6"/>
              <a:gd name="T60" fmla="*/ 1 w 4"/>
              <a:gd name="T61" fmla="*/ 6 h 6"/>
              <a:gd name="T62" fmla="*/ 1 w 4"/>
              <a:gd name="T63" fmla="*/ 5 h 6"/>
              <a:gd name="T64" fmla="*/ 1 w 4"/>
              <a:gd name="T65" fmla="*/ 5 h 6"/>
              <a:gd name="T66" fmla="*/ 1 w 4"/>
              <a:gd name="T67" fmla="*/ 5 h 6"/>
              <a:gd name="T68" fmla="*/ 1 w 4"/>
              <a:gd name="T69" fmla="*/ 5 h 6"/>
              <a:gd name="T70" fmla="*/ 1 w 4"/>
              <a:gd name="T71" fmla="*/ 4 h 6"/>
              <a:gd name="T72" fmla="*/ 1 w 4"/>
              <a:gd name="T73" fmla="*/ 4 h 6"/>
              <a:gd name="T74" fmla="*/ 1 w 4"/>
              <a:gd name="T75" fmla="*/ 4 h 6"/>
              <a:gd name="T76" fmla="*/ 1 w 4"/>
              <a:gd name="T77" fmla="*/ 3 h 6"/>
              <a:gd name="T78" fmla="*/ 2 w 4"/>
              <a:gd name="T79" fmla="*/ 2 h 6"/>
              <a:gd name="T80" fmla="*/ 1 w 4"/>
              <a:gd name="T81" fmla="*/ 2 h 6"/>
              <a:gd name="T82" fmla="*/ 1 w 4"/>
              <a:gd name="T83" fmla="*/ 2 h 6"/>
              <a:gd name="T84" fmla="*/ 0 w 4"/>
              <a:gd name="T85" fmla="*/ 2 h 6"/>
              <a:gd name="T86" fmla="*/ 0 w 4"/>
              <a:gd name="T87" fmla="*/ 2 h 6"/>
              <a:gd name="T88" fmla="*/ 0 w 4"/>
              <a:gd name="T89" fmla="*/ 2 h 6"/>
              <a:gd name="T90" fmla="*/ 0 w 4"/>
              <a:gd name="T91" fmla="*/ 2 h 6"/>
              <a:gd name="T92" fmla="*/ 0 w 4"/>
              <a:gd name="T93" fmla="*/ 2 h 6"/>
              <a:gd name="T94" fmla="*/ 0 w 4"/>
              <a:gd name="T95" fmla="*/ 1 h 6"/>
              <a:gd name="T96" fmla="*/ 1 w 4"/>
              <a:gd name="T97" fmla="*/ 1 h 6"/>
              <a:gd name="T98" fmla="*/ 1 w 4"/>
              <a:gd name="T99" fmla="*/ 1 h 6"/>
              <a:gd name="T100" fmla="*/ 1 w 4"/>
              <a:gd name="T101" fmla="*/ 1 h 6"/>
              <a:gd name="T102" fmla="*/ 1 w 4"/>
              <a:gd name="T103" fmla="*/ 1 h 6"/>
              <a:gd name="T104" fmla="*/ 1 w 4"/>
              <a:gd name="T105" fmla="*/ 0 h 6"/>
              <a:gd name="T106" fmla="*/ 1 w 4"/>
              <a:gd name="T10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4" h="6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3" name="Freeform 1867">
            <a:extLst>
              <a:ext uri="{FF2B5EF4-FFF2-40B4-BE49-F238E27FC236}">
                <a16:creationId xmlns:a16="http://schemas.microsoft.com/office/drawing/2014/main" id="{60BA5015-34DB-4F4E-8052-B7DC3E71E32C}"/>
              </a:ext>
            </a:extLst>
          </xdr:cNvPr>
          <xdr:cNvSpPr>
            <a:spLocks/>
          </xdr:cNvSpPr>
        </xdr:nvSpPr>
        <xdr:spPr bwMode="auto">
          <a:xfrm>
            <a:off x="756" y="629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4 w 5"/>
              <a:gd name="T7" fmla="*/ 1 h 3"/>
              <a:gd name="T8" fmla="*/ 4 w 5"/>
              <a:gd name="T9" fmla="*/ 2 h 3"/>
              <a:gd name="T10" fmla="*/ 4 w 5"/>
              <a:gd name="T11" fmla="*/ 3 h 3"/>
              <a:gd name="T12" fmla="*/ 4 w 5"/>
              <a:gd name="T13" fmla="*/ 3 h 3"/>
              <a:gd name="T14" fmla="*/ 4 w 5"/>
              <a:gd name="T15" fmla="*/ 3 h 3"/>
              <a:gd name="T16" fmla="*/ 4 w 5"/>
              <a:gd name="T17" fmla="*/ 2 h 3"/>
              <a:gd name="T18" fmla="*/ 3 w 5"/>
              <a:gd name="T19" fmla="*/ 3 h 3"/>
              <a:gd name="T20" fmla="*/ 2 w 5"/>
              <a:gd name="T21" fmla="*/ 3 h 3"/>
              <a:gd name="T22" fmla="*/ 2 w 5"/>
              <a:gd name="T23" fmla="*/ 3 h 3"/>
              <a:gd name="T24" fmla="*/ 2 w 5"/>
              <a:gd name="T25" fmla="*/ 2 h 3"/>
              <a:gd name="T26" fmla="*/ 2 w 5"/>
              <a:gd name="T27" fmla="*/ 2 h 3"/>
              <a:gd name="T28" fmla="*/ 2 w 5"/>
              <a:gd name="T29" fmla="*/ 2 h 3"/>
              <a:gd name="T30" fmla="*/ 2 w 5"/>
              <a:gd name="T31" fmla="*/ 2 h 3"/>
              <a:gd name="T32" fmla="*/ 1 w 5"/>
              <a:gd name="T33" fmla="*/ 2 h 3"/>
              <a:gd name="T34" fmla="*/ 0 w 5"/>
              <a:gd name="T35" fmla="*/ 1 h 3"/>
              <a:gd name="T36" fmla="*/ 1 w 5"/>
              <a:gd name="T37" fmla="*/ 1 h 3"/>
              <a:gd name="T38" fmla="*/ 2 w 5"/>
              <a:gd name="T39" fmla="*/ 1 h 3"/>
              <a:gd name="T40" fmla="*/ 2 w 5"/>
              <a:gd name="T41" fmla="*/ 0 h 3"/>
              <a:gd name="T42" fmla="*/ 2 w 5"/>
              <a:gd name="T43" fmla="*/ 0 h 3"/>
              <a:gd name="T44" fmla="*/ 2 w 5"/>
              <a:gd name="T45" fmla="*/ 0 h 3"/>
              <a:gd name="T46" fmla="*/ 2 w 5"/>
              <a:gd name="T47" fmla="*/ 0 h 3"/>
              <a:gd name="T48" fmla="*/ 3 w 5"/>
              <a:gd name="T49" fmla="*/ 0 h 3"/>
              <a:gd name="T50" fmla="*/ 3 w 5"/>
              <a:gd name="T51" fmla="*/ 0 h 3"/>
              <a:gd name="T52" fmla="*/ 4 w 5"/>
              <a:gd name="T53" fmla="*/ 0 h 3"/>
              <a:gd name="T54" fmla="*/ 4 w 5"/>
              <a:gd name="T55" fmla="*/ 0 h 3"/>
              <a:gd name="T56" fmla="*/ 5 w 5"/>
              <a:gd name="T57" fmla="*/ 0 h 3"/>
              <a:gd name="T58" fmla="*/ 5 w 5"/>
              <a:gd name="T5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4" name="Freeform 1868">
            <a:extLst>
              <a:ext uri="{FF2B5EF4-FFF2-40B4-BE49-F238E27FC236}">
                <a16:creationId xmlns:a16="http://schemas.microsoft.com/office/drawing/2014/main" id="{16A9A8D6-8112-470B-B6BF-EC7D7F743624}"/>
              </a:ext>
            </a:extLst>
          </xdr:cNvPr>
          <xdr:cNvSpPr>
            <a:spLocks/>
          </xdr:cNvSpPr>
        </xdr:nvSpPr>
        <xdr:spPr bwMode="auto">
          <a:xfrm>
            <a:off x="750" y="620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4 w 4"/>
              <a:gd name="T7" fmla="*/ 1 h 3"/>
              <a:gd name="T8" fmla="*/ 4 w 4"/>
              <a:gd name="T9" fmla="*/ 1 h 3"/>
              <a:gd name="T10" fmla="*/ 4 w 4"/>
              <a:gd name="T11" fmla="*/ 2 h 3"/>
              <a:gd name="T12" fmla="*/ 4 w 4"/>
              <a:gd name="T13" fmla="*/ 2 h 3"/>
              <a:gd name="T14" fmla="*/ 3 w 4"/>
              <a:gd name="T15" fmla="*/ 3 h 3"/>
              <a:gd name="T16" fmla="*/ 3 w 4"/>
              <a:gd name="T17" fmla="*/ 2 h 3"/>
              <a:gd name="T18" fmla="*/ 3 w 4"/>
              <a:gd name="T19" fmla="*/ 2 h 3"/>
              <a:gd name="T20" fmla="*/ 2 w 4"/>
              <a:gd name="T21" fmla="*/ 2 h 3"/>
              <a:gd name="T22" fmla="*/ 2 w 4"/>
              <a:gd name="T23" fmla="*/ 1 h 3"/>
              <a:gd name="T24" fmla="*/ 2 w 4"/>
              <a:gd name="T25" fmla="*/ 1 h 3"/>
              <a:gd name="T26" fmla="*/ 2 w 4"/>
              <a:gd name="T27" fmla="*/ 1 h 3"/>
              <a:gd name="T28" fmla="*/ 2 w 4"/>
              <a:gd name="T29" fmla="*/ 1 h 3"/>
              <a:gd name="T30" fmla="*/ 2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0 w 4"/>
              <a:gd name="T37" fmla="*/ 0 h 3"/>
              <a:gd name="T38" fmla="*/ 1 w 4"/>
              <a:gd name="T3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5" name="Freeform 1869">
            <a:extLst>
              <a:ext uri="{FF2B5EF4-FFF2-40B4-BE49-F238E27FC236}">
                <a16:creationId xmlns:a16="http://schemas.microsoft.com/office/drawing/2014/main" id="{31537937-32DA-461F-B3BC-865B8A77DDB5}"/>
              </a:ext>
            </a:extLst>
          </xdr:cNvPr>
          <xdr:cNvSpPr>
            <a:spLocks/>
          </xdr:cNvSpPr>
        </xdr:nvSpPr>
        <xdr:spPr bwMode="auto">
          <a:xfrm>
            <a:off x="750" y="622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1 w 3"/>
              <a:gd name="T5" fmla="*/ 1 h 4"/>
              <a:gd name="T6" fmla="*/ 2 w 3"/>
              <a:gd name="T7" fmla="*/ 1 h 4"/>
              <a:gd name="T8" fmla="*/ 2 w 3"/>
              <a:gd name="T9" fmla="*/ 2 h 4"/>
              <a:gd name="T10" fmla="*/ 2 w 3"/>
              <a:gd name="T11" fmla="*/ 3 h 4"/>
              <a:gd name="T12" fmla="*/ 2 w 3"/>
              <a:gd name="T13" fmla="*/ 3 h 4"/>
              <a:gd name="T14" fmla="*/ 2 w 3"/>
              <a:gd name="T15" fmla="*/ 3 h 4"/>
              <a:gd name="T16" fmla="*/ 2 w 3"/>
              <a:gd name="T17" fmla="*/ 3 h 4"/>
              <a:gd name="T18" fmla="*/ 2 w 3"/>
              <a:gd name="T19" fmla="*/ 3 h 4"/>
              <a:gd name="T20" fmla="*/ 2 w 3"/>
              <a:gd name="T21" fmla="*/ 3 h 4"/>
              <a:gd name="T22" fmla="*/ 3 w 3"/>
              <a:gd name="T23" fmla="*/ 4 h 4"/>
              <a:gd name="T24" fmla="*/ 3 w 3"/>
              <a:gd name="T25" fmla="*/ 4 h 4"/>
              <a:gd name="T26" fmla="*/ 2 w 3"/>
              <a:gd name="T27" fmla="*/ 4 h 4"/>
              <a:gd name="T28" fmla="*/ 2 w 3"/>
              <a:gd name="T29" fmla="*/ 3 h 4"/>
              <a:gd name="T30" fmla="*/ 1 w 3"/>
              <a:gd name="T31" fmla="*/ 3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3 h 4"/>
              <a:gd name="T40" fmla="*/ 0 w 3"/>
              <a:gd name="T41" fmla="*/ 3 h 4"/>
              <a:gd name="T42" fmla="*/ 1 w 3"/>
              <a:gd name="T43" fmla="*/ 3 h 4"/>
              <a:gd name="T44" fmla="*/ 1 w 3"/>
              <a:gd name="T45" fmla="*/ 2 h 4"/>
              <a:gd name="T46" fmla="*/ 1 w 3"/>
              <a:gd name="T47" fmla="*/ 3 h 4"/>
              <a:gd name="T48" fmla="*/ 2 w 3"/>
              <a:gd name="T49" fmla="*/ 2 h 4"/>
              <a:gd name="T50" fmla="*/ 1 w 3"/>
              <a:gd name="T51" fmla="*/ 2 h 4"/>
              <a:gd name="T52" fmla="*/ 1 w 3"/>
              <a:gd name="T53" fmla="*/ 2 h 4"/>
              <a:gd name="T54" fmla="*/ 0 w 3"/>
              <a:gd name="T55" fmla="*/ 1 h 4"/>
              <a:gd name="T56" fmla="*/ 1 w 3"/>
              <a:gd name="T57" fmla="*/ 1 h 4"/>
              <a:gd name="T58" fmla="*/ 0 w 3"/>
              <a:gd name="T59" fmla="*/ 1 h 4"/>
              <a:gd name="T60" fmla="*/ 0 w 3"/>
              <a:gd name="T61" fmla="*/ 0 h 4"/>
              <a:gd name="T62" fmla="*/ 0 w 3"/>
              <a:gd name="T63" fmla="*/ 0 h 4"/>
              <a:gd name="T64" fmla="*/ 1 w 3"/>
              <a:gd name="T65" fmla="*/ 0 h 4"/>
              <a:gd name="T66" fmla="*/ 1 w 3"/>
              <a:gd name="T67" fmla="*/ 0 h 4"/>
              <a:gd name="T68" fmla="*/ 1 w 3"/>
              <a:gd name="T69" fmla="*/ 0 h 4"/>
              <a:gd name="T70" fmla="*/ 1 w 3"/>
              <a:gd name="T7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6" name="Freeform 1870">
            <a:extLst>
              <a:ext uri="{FF2B5EF4-FFF2-40B4-BE49-F238E27FC236}">
                <a16:creationId xmlns:a16="http://schemas.microsoft.com/office/drawing/2014/main" id="{D6FFC9E4-C8AB-4753-B366-EB407635E425}"/>
              </a:ext>
            </a:extLst>
          </xdr:cNvPr>
          <xdr:cNvSpPr>
            <a:spLocks/>
          </xdr:cNvSpPr>
        </xdr:nvSpPr>
        <xdr:spPr bwMode="auto">
          <a:xfrm>
            <a:off x="748" y="608"/>
            <a:ext cx="3" cy="3"/>
          </a:xfrm>
          <a:custGeom>
            <a:avLst/>
            <a:gdLst>
              <a:gd name="T0" fmla="*/ 2 w 3"/>
              <a:gd name="T1" fmla="*/ 0 h 3"/>
              <a:gd name="T2" fmla="*/ 2 w 3"/>
              <a:gd name="T3" fmla="*/ 0 h 3"/>
              <a:gd name="T4" fmla="*/ 3 w 3"/>
              <a:gd name="T5" fmla="*/ 2 h 3"/>
              <a:gd name="T6" fmla="*/ 3 w 3"/>
              <a:gd name="T7" fmla="*/ 2 h 3"/>
              <a:gd name="T8" fmla="*/ 2 w 3"/>
              <a:gd name="T9" fmla="*/ 2 h 3"/>
              <a:gd name="T10" fmla="*/ 1 w 3"/>
              <a:gd name="T11" fmla="*/ 3 h 3"/>
              <a:gd name="T12" fmla="*/ 1 w 3"/>
              <a:gd name="T13" fmla="*/ 2 h 3"/>
              <a:gd name="T14" fmla="*/ 1 w 3"/>
              <a:gd name="T15" fmla="*/ 2 h 3"/>
              <a:gd name="T16" fmla="*/ 1 w 3"/>
              <a:gd name="T17" fmla="*/ 2 h 3"/>
              <a:gd name="T18" fmla="*/ 0 w 3"/>
              <a:gd name="T19" fmla="*/ 2 h 3"/>
              <a:gd name="T20" fmla="*/ 0 w 3"/>
              <a:gd name="T21" fmla="*/ 3 h 3"/>
              <a:gd name="T22" fmla="*/ 0 w 3"/>
              <a:gd name="T23" fmla="*/ 3 h 3"/>
              <a:gd name="T24" fmla="*/ 0 w 3"/>
              <a:gd name="T25" fmla="*/ 2 h 3"/>
              <a:gd name="T26" fmla="*/ 0 w 3"/>
              <a:gd name="T27" fmla="*/ 1 h 3"/>
              <a:gd name="T28" fmla="*/ 0 w 3"/>
              <a:gd name="T29" fmla="*/ 1 h 3"/>
              <a:gd name="T30" fmla="*/ 0 w 3"/>
              <a:gd name="T31" fmla="*/ 0 h 3"/>
              <a:gd name="T32" fmla="*/ 1 w 3"/>
              <a:gd name="T33" fmla="*/ 1 h 3"/>
              <a:gd name="T34" fmla="*/ 1 w 3"/>
              <a:gd name="T35" fmla="*/ 1 h 3"/>
              <a:gd name="T36" fmla="*/ 1 w 3"/>
              <a:gd name="T37" fmla="*/ 1 h 3"/>
              <a:gd name="T38" fmla="*/ 1 w 3"/>
              <a:gd name="T39" fmla="*/ 0 h 3"/>
              <a:gd name="T40" fmla="*/ 1 w 3"/>
              <a:gd name="T41" fmla="*/ 0 h 3"/>
              <a:gd name="T42" fmla="*/ 1 w 3"/>
              <a:gd name="T43" fmla="*/ 0 h 3"/>
              <a:gd name="T44" fmla="*/ 1 w 3"/>
              <a:gd name="T45" fmla="*/ 0 h 3"/>
              <a:gd name="T46" fmla="*/ 1 w 3"/>
              <a:gd name="T47" fmla="*/ 1 h 3"/>
              <a:gd name="T48" fmla="*/ 2 w 3"/>
              <a:gd name="T49" fmla="*/ 1 h 3"/>
              <a:gd name="T50" fmla="*/ 2 w 3"/>
              <a:gd name="T51" fmla="*/ 0 h 3"/>
              <a:gd name="T52" fmla="*/ 2 w 3"/>
              <a:gd name="T53" fmla="*/ 0 h 3"/>
              <a:gd name="T54" fmla="*/ 2 w 3"/>
              <a:gd name="T55" fmla="*/ 0 h 3"/>
              <a:gd name="T56" fmla="*/ 2 w 3"/>
              <a:gd name="T57" fmla="*/ 0 h 3"/>
              <a:gd name="T58" fmla="*/ 2 w 3"/>
              <a:gd name="T5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" h="3">
                <a:moveTo>
                  <a:pt x="2" y="0"/>
                </a:moveTo>
                <a:lnTo>
                  <a:pt x="2" y="0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7" name="Freeform 1871">
            <a:extLst>
              <a:ext uri="{FF2B5EF4-FFF2-40B4-BE49-F238E27FC236}">
                <a16:creationId xmlns:a16="http://schemas.microsoft.com/office/drawing/2014/main" id="{3EFB73C3-4F2F-492A-91C9-EAF8E8227B9E}"/>
              </a:ext>
            </a:extLst>
          </xdr:cNvPr>
          <xdr:cNvSpPr>
            <a:spLocks/>
          </xdr:cNvSpPr>
        </xdr:nvSpPr>
        <xdr:spPr bwMode="auto">
          <a:xfrm>
            <a:off x="766" y="585"/>
            <a:ext cx="5" cy="1"/>
          </a:xfrm>
          <a:custGeom>
            <a:avLst/>
            <a:gdLst>
              <a:gd name="T0" fmla="*/ 5 w 5"/>
              <a:gd name="T1" fmla="*/ 1 h 1"/>
              <a:gd name="T2" fmla="*/ 4 w 5"/>
              <a:gd name="T3" fmla="*/ 1 h 1"/>
              <a:gd name="T4" fmla="*/ 2 w 5"/>
              <a:gd name="T5" fmla="*/ 1 h 1"/>
              <a:gd name="T6" fmla="*/ 1 w 5"/>
              <a:gd name="T7" fmla="*/ 1 h 1"/>
              <a:gd name="T8" fmla="*/ 0 w 5"/>
              <a:gd name="T9" fmla="*/ 0 h 1"/>
              <a:gd name="T10" fmla="*/ 3 w 5"/>
              <a:gd name="T11" fmla="*/ 0 h 1"/>
              <a:gd name="T12" fmla="*/ 3 w 5"/>
              <a:gd name="T13" fmla="*/ 0 h 1"/>
              <a:gd name="T14" fmla="*/ 4 w 5"/>
              <a:gd name="T15" fmla="*/ 0 h 1"/>
              <a:gd name="T16" fmla="*/ 4 w 5"/>
              <a:gd name="T17" fmla="*/ 0 h 1"/>
              <a:gd name="T18" fmla="*/ 5 w 5"/>
              <a:gd name="T19" fmla="*/ 0 h 1"/>
              <a:gd name="T20" fmla="*/ 5 w 5"/>
              <a:gd name="T21" fmla="*/ 0 h 1"/>
              <a:gd name="T22" fmla="*/ 5 w 5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5" h="1">
                <a:moveTo>
                  <a:pt x="5" y="1"/>
                </a:move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8" name="Freeform 1872">
            <a:extLst>
              <a:ext uri="{FF2B5EF4-FFF2-40B4-BE49-F238E27FC236}">
                <a16:creationId xmlns:a16="http://schemas.microsoft.com/office/drawing/2014/main" id="{5F9B907A-587D-4417-9457-E2EC017CFDA1}"/>
              </a:ext>
            </a:extLst>
          </xdr:cNvPr>
          <xdr:cNvSpPr>
            <a:spLocks/>
          </xdr:cNvSpPr>
        </xdr:nvSpPr>
        <xdr:spPr bwMode="auto">
          <a:xfrm>
            <a:off x="753" y="641"/>
            <a:ext cx="2" cy="5"/>
          </a:xfrm>
          <a:custGeom>
            <a:avLst/>
            <a:gdLst>
              <a:gd name="T0" fmla="*/ 1 w 2"/>
              <a:gd name="T1" fmla="*/ 0 h 5"/>
              <a:gd name="T2" fmla="*/ 1 w 2"/>
              <a:gd name="T3" fmla="*/ 0 h 5"/>
              <a:gd name="T4" fmla="*/ 2 w 2"/>
              <a:gd name="T5" fmla="*/ 1 h 5"/>
              <a:gd name="T6" fmla="*/ 2 w 2"/>
              <a:gd name="T7" fmla="*/ 1 h 5"/>
              <a:gd name="T8" fmla="*/ 2 w 2"/>
              <a:gd name="T9" fmla="*/ 2 h 5"/>
              <a:gd name="T10" fmla="*/ 2 w 2"/>
              <a:gd name="T11" fmla="*/ 2 h 5"/>
              <a:gd name="T12" fmla="*/ 2 w 2"/>
              <a:gd name="T13" fmla="*/ 3 h 5"/>
              <a:gd name="T14" fmla="*/ 2 w 2"/>
              <a:gd name="T15" fmla="*/ 5 h 5"/>
              <a:gd name="T16" fmla="*/ 1 w 2"/>
              <a:gd name="T17" fmla="*/ 5 h 5"/>
              <a:gd name="T18" fmla="*/ 0 w 2"/>
              <a:gd name="T19" fmla="*/ 5 h 5"/>
              <a:gd name="T20" fmla="*/ 0 w 2"/>
              <a:gd name="T21" fmla="*/ 4 h 5"/>
              <a:gd name="T22" fmla="*/ 0 w 2"/>
              <a:gd name="T23" fmla="*/ 4 h 5"/>
              <a:gd name="T24" fmla="*/ 0 w 2"/>
              <a:gd name="T25" fmla="*/ 2 h 5"/>
              <a:gd name="T26" fmla="*/ 0 w 2"/>
              <a:gd name="T27" fmla="*/ 2 h 5"/>
              <a:gd name="T28" fmla="*/ 1 w 2"/>
              <a:gd name="T29" fmla="*/ 2 h 5"/>
              <a:gd name="T30" fmla="*/ 1 w 2"/>
              <a:gd name="T31" fmla="*/ 1 h 5"/>
              <a:gd name="T32" fmla="*/ 1 w 2"/>
              <a:gd name="T33" fmla="*/ 1 h 5"/>
              <a:gd name="T34" fmla="*/ 1 w 2"/>
              <a:gd name="T35" fmla="*/ 1 h 5"/>
              <a:gd name="T36" fmla="*/ 1 w 2"/>
              <a:gd name="T37" fmla="*/ 0 h 5"/>
              <a:gd name="T38" fmla="*/ 1 w 2"/>
              <a:gd name="T39" fmla="*/ 0 h 5"/>
              <a:gd name="T40" fmla="*/ 1 w 2"/>
              <a:gd name="T41" fmla="*/ 0 h 5"/>
              <a:gd name="T42" fmla="*/ 1 w 2"/>
              <a:gd name="T43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5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09" name="Freeform 1873">
            <a:extLst>
              <a:ext uri="{FF2B5EF4-FFF2-40B4-BE49-F238E27FC236}">
                <a16:creationId xmlns:a16="http://schemas.microsoft.com/office/drawing/2014/main" id="{EE780114-2E7D-47D0-8F6E-E358A1F494BC}"/>
              </a:ext>
            </a:extLst>
          </xdr:cNvPr>
          <xdr:cNvSpPr>
            <a:spLocks/>
          </xdr:cNvSpPr>
        </xdr:nvSpPr>
        <xdr:spPr bwMode="auto">
          <a:xfrm>
            <a:off x="755" y="630"/>
            <a:ext cx="3" cy="4"/>
          </a:xfrm>
          <a:custGeom>
            <a:avLst/>
            <a:gdLst>
              <a:gd name="T0" fmla="*/ 1 w 3"/>
              <a:gd name="T1" fmla="*/ 1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2 h 4"/>
              <a:gd name="T8" fmla="*/ 3 w 3"/>
              <a:gd name="T9" fmla="*/ 3 h 4"/>
              <a:gd name="T10" fmla="*/ 3 w 3"/>
              <a:gd name="T11" fmla="*/ 3 h 4"/>
              <a:gd name="T12" fmla="*/ 3 w 3"/>
              <a:gd name="T13" fmla="*/ 4 h 4"/>
              <a:gd name="T14" fmla="*/ 3 w 3"/>
              <a:gd name="T15" fmla="*/ 4 h 4"/>
              <a:gd name="T16" fmla="*/ 3 w 3"/>
              <a:gd name="T17" fmla="*/ 4 h 4"/>
              <a:gd name="T18" fmla="*/ 2 w 3"/>
              <a:gd name="T19" fmla="*/ 4 h 4"/>
              <a:gd name="T20" fmla="*/ 2 w 3"/>
              <a:gd name="T21" fmla="*/ 4 h 4"/>
              <a:gd name="T22" fmla="*/ 1 w 3"/>
              <a:gd name="T23" fmla="*/ 4 h 4"/>
              <a:gd name="T24" fmla="*/ 1 w 3"/>
              <a:gd name="T25" fmla="*/ 4 h 4"/>
              <a:gd name="T26" fmla="*/ 2 w 3"/>
              <a:gd name="T27" fmla="*/ 4 h 4"/>
              <a:gd name="T28" fmla="*/ 2 w 3"/>
              <a:gd name="T29" fmla="*/ 4 h 4"/>
              <a:gd name="T30" fmla="*/ 2 w 3"/>
              <a:gd name="T31" fmla="*/ 4 h 4"/>
              <a:gd name="T32" fmla="*/ 1 w 3"/>
              <a:gd name="T33" fmla="*/ 4 h 4"/>
              <a:gd name="T34" fmla="*/ 1 w 3"/>
              <a:gd name="T35" fmla="*/ 4 h 4"/>
              <a:gd name="T36" fmla="*/ 0 w 3"/>
              <a:gd name="T37" fmla="*/ 3 h 4"/>
              <a:gd name="T38" fmla="*/ 0 w 3"/>
              <a:gd name="T39" fmla="*/ 2 h 4"/>
              <a:gd name="T40" fmla="*/ 0 w 3"/>
              <a:gd name="T41" fmla="*/ 2 h 4"/>
              <a:gd name="T42" fmla="*/ 0 w 3"/>
              <a:gd name="T43" fmla="*/ 2 h 4"/>
              <a:gd name="T44" fmla="*/ 0 w 3"/>
              <a:gd name="T45" fmla="*/ 1 h 4"/>
              <a:gd name="T46" fmla="*/ 1 w 3"/>
              <a:gd name="T47" fmla="*/ 1 h 4"/>
              <a:gd name="T48" fmla="*/ 1 w 3"/>
              <a:gd name="T49" fmla="*/ 1 h 4"/>
              <a:gd name="T50" fmla="*/ 0 w 3"/>
              <a:gd name="T51" fmla="*/ 1 h 4"/>
              <a:gd name="T52" fmla="*/ 0 w 3"/>
              <a:gd name="T53" fmla="*/ 0 h 4"/>
              <a:gd name="T54" fmla="*/ 1 w 3"/>
              <a:gd name="T55" fmla="*/ 0 h 4"/>
              <a:gd name="T56" fmla="*/ 1 w 3"/>
              <a:gd name="T5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4">
                <a:moveTo>
                  <a:pt x="1" y="1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0" name="Freeform 1874">
            <a:extLst>
              <a:ext uri="{FF2B5EF4-FFF2-40B4-BE49-F238E27FC236}">
                <a16:creationId xmlns:a16="http://schemas.microsoft.com/office/drawing/2014/main" id="{46E97959-4035-4D47-9D2B-7CA9DE06D714}"/>
              </a:ext>
            </a:extLst>
          </xdr:cNvPr>
          <xdr:cNvSpPr>
            <a:spLocks/>
          </xdr:cNvSpPr>
        </xdr:nvSpPr>
        <xdr:spPr bwMode="auto">
          <a:xfrm>
            <a:off x="756" y="617"/>
            <a:ext cx="5" cy="5"/>
          </a:xfrm>
          <a:custGeom>
            <a:avLst/>
            <a:gdLst>
              <a:gd name="T0" fmla="*/ 5 w 5"/>
              <a:gd name="T1" fmla="*/ 0 h 5"/>
              <a:gd name="T2" fmla="*/ 5 w 5"/>
              <a:gd name="T3" fmla="*/ 1 h 5"/>
              <a:gd name="T4" fmla="*/ 5 w 5"/>
              <a:gd name="T5" fmla="*/ 3 h 5"/>
              <a:gd name="T6" fmla="*/ 5 w 5"/>
              <a:gd name="T7" fmla="*/ 4 h 5"/>
              <a:gd name="T8" fmla="*/ 4 w 5"/>
              <a:gd name="T9" fmla="*/ 4 h 5"/>
              <a:gd name="T10" fmla="*/ 4 w 5"/>
              <a:gd name="T11" fmla="*/ 5 h 5"/>
              <a:gd name="T12" fmla="*/ 4 w 5"/>
              <a:gd name="T13" fmla="*/ 5 h 5"/>
              <a:gd name="T14" fmla="*/ 3 w 5"/>
              <a:gd name="T15" fmla="*/ 5 h 5"/>
              <a:gd name="T16" fmla="*/ 0 w 5"/>
              <a:gd name="T17" fmla="*/ 3 h 5"/>
              <a:gd name="T18" fmla="*/ 0 w 5"/>
              <a:gd name="T19" fmla="*/ 3 h 5"/>
              <a:gd name="T20" fmla="*/ 1 w 5"/>
              <a:gd name="T21" fmla="*/ 3 h 5"/>
              <a:gd name="T22" fmla="*/ 1 w 5"/>
              <a:gd name="T23" fmla="*/ 2 h 5"/>
              <a:gd name="T24" fmla="*/ 2 w 5"/>
              <a:gd name="T25" fmla="*/ 2 h 5"/>
              <a:gd name="T26" fmla="*/ 2 w 5"/>
              <a:gd name="T27" fmla="*/ 2 h 5"/>
              <a:gd name="T28" fmla="*/ 2 w 5"/>
              <a:gd name="T29" fmla="*/ 2 h 5"/>
              <a:gd name="T30" fmla="*/ 3 w 5"/>
              <a:gd name="T31" fmla="*/ 2 h 5"/>
              <a:gd name="T32" fmla="*/ 4 w 5"/>
              <a:gd name="T33" fmla="*/ 1 h 5"/>
              <a:gd name="T34" fmla="*/ 4 w 5"/>
              <a:gd name="T35" fmla="*/ 0 h 5"/>
              <a:gd name="T36" fmla="*/ 4 w 5"/>
              <a:gd name="T37" fmla="*/ 0 h 5"/>
              <a:gd name="T38" fmla="*/ 5 w 5"/>
              <a:gd name="T39" fmla="*/ 0 h 5"/>
              <a:gd name="T40" fmla="*/ 5 w 5"/>
              <a:gd name="T41" fmla="*/ 0 h 5"/>
              <a:gd name="T42" fmla="*/ 5 w 5"/>
              <a:gd name="T43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5" h="5">
                <a:moveTo>
                  <a:pt x="5" y="0"/>
                </a:moveTo>
                <a:lnTo>
                  <a:pt x="5" y="1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1" name="Freeform 1875">
            <a:extLst>
              <a:ext uri="{FF2B5EF4-FFF2-40B4-BE49-F238E27FC236}">
                <a16:creationId xmlns:a16="http://schemas.microsoft.com/office/drawing/2014/main" id="{68DF1A43-76DC-4934-AD4F-34901D47E4F3}"/>
              </a:ext>
            </a:extLst>
          </xdr:cNvPr>
          <xdr:cNvSpPr>
            <a:spLocks/>
          </xdr:cNvSpPr>
        </xdr:nvSpPr>
        <xdr:spPr bwMode="auto">
          <a:xfrm>
            <a:off x="748" y="595"/>
            <a:ext cx="6" cy="2"/>
          </a:xfrm>
          <a:custGeom>
            <a:avLst/>
            <a:gdLst>
              <a:gd name="T0" fmla="*/ 6 w 6"/>
              <a:gd name="T1" fmla="*/ 1 h 2"/>
              <a:gd name="T2" fmla="*/ 6 w 6"/>
              <a:gd name="T3" fmla="*/ 1 h 2"/>
              <a:gd name="T4" fmla="*/ 6 w 6"/>
              <a:gd name="T5" fmla="*/ 1 h 2"/>
              <a:gd name="T6" fmla="*/ 5 w 6"/>
              <a:gd name="T7" fmla="*/ 1 h 2"/>
              <a:gd name="T8" fmla="*/ 5 w 6"/>
              <a:gd name="T9" fmla="*/ 1 h 2"/>
              <a:gd name="T10" fmla="*/ 5 w 6"/>
              <a:gd name="T11" fmla="*/ 1 h 2"/>
              <a:gd name="T12" fmla="*/ 5 w 6"/>
              <a:gd name="T13" fmla="*/ 1 h 2"/>
              <a:gd name="T14" fmla="*/ 4 w 6"/>
              <a:gd name="T15" fmla="*/ 2 h 2"/>
              <a:gd name="T16" fmla="*/ 2 w 6"/>
              <a:gd name="T17" fmla="*/ 2 h 2"/>
              <a:gd name="T18" fmla="*/ 1 w 6"/>
              <a:gd name="T19" fmla="*/ 2 h 2"/>
              <a:gd name="T20" fmla="*/ 1 w 6"/>
              <a:gd name="T21" fmla="*/ 2 h 2"/>
              <a:gd name="T22" fmla="*/ 2 w 6"/>
              <a:gd name="T23" fmla="*/ 2 h 2"/>
              <a:gd name="T24" fmla="*/ 2 w 6"/>
              <a:gd name="T25" fmla="*/ 1 h 2"/>
              <a:gd name="T26" fmla="*/ 0 w 6"/>
              <a:gd name="T27" fmla="*/ 1 h 2"/>
              <a:gd name="T28" fmla="*/ 0 w 6"/>
              <a:gd name="T29" fmla="*/ 1 h 2"/>
              <a:gd name="T30" fmla="*/ 1 w 6"/>
              <a:gd name="T31" fmla="*/ 0 h 2"/>
              <a:gd name="T32" fmla="*/ 1 w 6"/>
              <a:gd name="T33" fmla="*/ 0 h 2"/>
              <a:gd name="T34" fmla="*/ 2 w 6"/>
              <a:gd name="T35" fmla="*/ 0 h 2"/>
              <a:gd name="T36" fmla="*/ 6 w 6"/>
              <a:gd name="T37" fmla="*/ 1 h 2"/>
              <a:gd name="T38" fmla="*/ 6 w 6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2">
                <a:moveTo>
                  <a:pt x="6" y="1"/>
                </a:moveTo>
                <a:lnTo>
                  <a:pt x="6" y="1"/>
                </a:lnTo>
                <a:lnTo>
                  <a:pt x="6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6" y="1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2" name="Freeform 1876">
            <a:extLst>
              <a:ext uri="{FF2B5EF4-FFF2-40B4-BE49-F238E27FC236}">
                <a16:creationId xmlns:a16="http://schemas.microsoft.com/office/drawing/2014/main" id="{FDF6F8A6-4945-4C20-BB7D-D0BF2AE4FE8B}"/>
              </a:ext>
            </a:extLst>
          </xdr:cNvPr>
          <xdr:cNvSpPr>
            <a:spLocks/>
          </xdr:cNvSpPr>
        </xdr:nvSpPr>
        <xdr:spPr bwMode="auto">
          <a:xfrm>
            <a:off x="759" y="588"/>
            <a:ext cx="4" cy="2"/>
          </a:xfrm>
          <a:custGeom>
            <a:avLst/>
            <a:gdLst>
              <a:gd name="T0" fmla="*/ 4 w 4"/>
              <a:gd name="T1" fmla="*/ 0 h 2"/>
              <a:gd name="T2" fmla="*/ 4 w 4"/>
              <a:gd name="T3" fmla="*/ 1 h 2"/>
              <a:gd name="T4" fmla="*/ 4 w 4"/>
              <a:gd name="T5" fmla="*/ 1 h 2"/>
              <a:gd name="T6" fmla="*/ 4 w 4"/>
              <a:gd name="T7" fmla="*/ 1 h 2"/>
              <a:gd name="T8" fmla="*/ 3 w 4"/>
              <a:gd name="T9" fmla="*/ 1 h 2"/>
              <a:gd name="T10" fmla="*/ 0 w 4"/>
              <a:gd name="T11" fmla="*/ 2 h 2"/>
              <a:gd name="T12" fmla="*/ 0 w 4"/>
              <a:gd name="T13" fmla="*/ 2 h 2"/>
              <a:gd name="T14" fmla="*/ 0 w 4"/>
              <a:gd name="T15" fmla="*/ 1 h 2"/>
              <a:gd name="T16" fmla="*/ 0 w 4"/>
              <a:gd name="T17" fmla="*/ 1 h 2"/>
              <a:gd name="T18" fmla="*/ 0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1 h 2"/>
              <a:gd name="T26" fmla="*/ 0 w 4"/>
              <a:gd name="T27" fmla="*/ 1 h 2"/>
              <a:gd name="T28" fmla="*/ 0 w 4"/>
              <a:gd name="T29" fmla="*/ 0 h 2"/>
              <a:gd name="T30" fmla="*/ 0 w 4"/>
              <a:gd name="T31" fmla="*/ 0 h 2"/>
              <a:gd name="T32" fmla="*/ 0 w 4"/>
              <a:gd name="T33" fmla="*/ 0 h 2"/>
              <a:gd name="T34" fmla="*/ 0 w 4"/>
              <a:gd name="T35" fmla="*/ 0 h 2"/>
              <a:gd name="T36" fmla="*/ 2 w 4"/>
              <a:gd name="T37" fmla="*/ 0 h 2"/>
              <a:gd name="T38" fmla="*/ 2 w 4"/>
              <a:gd name="T39" fmla="*/ 0 h 2"/>
              <a:gd name="T40" fmla="*/ 3 w 4"/>
              <a:gd name="T41" fmla="*/ 0 h 2"/>
              <a:gd name="T42" fmla="*/ 3 w 4"/>
              <a:gd name="T43" fmla="*/ 0 h 2"/>
              <a:gd name="T44" fmla="*/ 4 w 4"/>
              <a:gd name="T4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3" name="Freeform 1877">
            <a:extLst>
              <a:ext uri="{FF2B5EF4-FFF2-40B4-BE49-F238E27FC236}">
                <a16:creationId xmlns:a16="http://schemas.microsoft.com/office/drawing/2014/main" id="{FDA1C290-F008-4B7A-81CA-A2FE83951E8B}"/>
              </a:ext>
            </a:extLst>
          </xdr:cNvPr>
          <xdr:cNvSpPr>
            <a:spLocks/>
          </xdr:cNvSpPr>
        </xdr:nvSpPr>
        <xdr:spPr bwMode="auto">
          <a:xfrm>
            <a:off x="763" y="585"/>
            <a:ext cx="4" cy="4"/>
          </a:xfrm>
          <a:custGeom>
            <a:avLst/>
            <a:gdLst>
              <a:gd name="T0" fmla="*/ 4 w 4"/>
              <a:gd name="T1" fmla="*/ 2 h 4"/>
              <a:gd name="T2" fmla="*/ 1 w 4"/>
              <a:gd name="T3" fmla="*/ 4 h 4"/>
              <a:gd name="T4" fmla="*/ 1 w 4"/>
              <a:gd name="T5" fmla="*/ 4 h 4"/>
              <a:gd name="T6" fmla="*/ 0 w 4"/>
              <a:gd name="T7" fmla="*/ 4 h 4"/>
              <a:gd name="T8" fmla="*/ 1 w 4"/>
              <a:gd name="T9" fmla="*/ 3 h 4"/>
              <a:gd name="T10" fmla="*/ 1 w 4"/>
              <a:gd name="T11" fmla="*/ 3 h 4"/>
              <a:gd name="T12" fmla="*/ 1 w 4"/>
              <a:gd name="T13" fmla="*/ 2 h 4"/>
              <a:gd name="T14" fmla="*/ 1 w 4"/>
              <a:gd name="T15" fmla="*/ 2 h 4"/>
              <a:gd name="T16" fmla="*/ 0 w 4"/>
              <a:gd name="T17" fmla="*/ 2 h 4"/>
              <a:gd name="T18" fmla="*/ 0 w 4"/>
              <a:gd name="T19" fmla="*/ 2 h 4"/>
              <a:gd name="T20" fmla="*/ 1 w 4"/>
              <a:gd name="T21" fmla="*/ 1 h 4"/>
              <a:gd name="T22" fmla="*/ 1 w 4"/>
              <a:gd name="T23" fmla="*/ 0 h 4"/>
              <a:gd name="T24" fmla="*/ 2 w 4"/>
              <a:gd name="T25" fmla="*/ 0 h 4"/>
              <a:gd name="T26" fmla="*/ 2 w 4"/>
              <a:gd name="T27" fmla="*/ 0 h 4"/>
              <a:gd name="T28" fmla="*/ 3 w 4"/>
              <a:gd name="T29" fmla="*/ 1 h 4"/>
              <a:gd name="T30" fmla="*/ 3 w 4"/>
              <a:gd name="T31" fmla="*/ 1 h 4"/>
              <a:gd name="T32" fmla="*/ 3 w 4"/>
              <a:gd name="T33" fmla="*/ 2 h 4"/>
              <a:gd name="T34" fmla="*/ 4 w 4"/>
              <a:gd name="T35" fmla="*/ 2 h 4"/>
              <a:gd name="T36" fmla="*/ 4 w 4"/>
              <a:gd name="T37" fmla="*/ 2 h 4"/>
              <a:gd name="T38" fmla="*/ 4 w 4"/>
              <a:gd name="T39" fmla="*/ 2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4">
                <a:moveTo>
                  <a:pt x="4" y="2"/>
                </a:move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4" name="Freeform 1878">
            <a:extLst>
              <a:ext uri="{FF2B5EF4-FFF2-40B4-BE49-F238E27FC236}">
                <a16:creationId xmlns:a16="http://schemas.microsoft.com/office/drawing/2014/main" id="{03D5A22D-6A2A-42B9-95BD-B375B0911B8A}"/>
              </a:ext>
            </a:extLst>
          </xdr:cNvPr>
          <xdr:cNvSpPr>
            <a:spLocks/>
          </xdr:cNvSpPr>
        </xdr:nvSpPr>
        <xdr:spPr bwMode="auto">
          <a:xfrm>
            <a:off x="756" y="64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5" name="Freeform 1879">
            <a:extLst>
              <a:ext uri="{FF2B5EF4-FFF2-40B4-BE49-F238E27FC236}">
                <a16:creationId xmlns:a16="http://schemas.microsoft.com/office/drawing/2014/main" id="{2FA26B82-E352-4B74-A696-9D4C8141A710}"/>
              </a:ext>
            </a:extLst>
          </xdr:cNvPr>
          <xdr:cNvSpPr>
            <a:spLocks/>
          </xdr:cNvSpPr>
        </xdr:nvSpPr>
        <xdr:spPr bwMode="auto">
          <a:xfrm>
            <a:off x="759" y="63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6" name="Freeform 1880">
            <a:extLst>
              <a:ext uri="{FF2B5EF4-FFF2-40B4-BE49-F238E27FC236}">
                <a16:creationId xmlns:a16="http://schemas.microsoft.com/office/drawing/2014/main" id="{14F71CD7-34F3-4CDD-8364-E438B27137E1}"/>
              </a:ext>
            </a:extLst>
          </xdr:cNvPr>
          <xdr:cNvSpPr>
            <a:spLocks/>
          </xdr:cNvSpPr>
        </xdr:nvSpPr>
        <xdr:spPr bwMode="auto">
          <a:xfrm>
            <a:off x="760" y="635"/>
            <a:ext cx="1" cy="1"/>
          </a:xfrm>
          <a:custGeom>
            <a:avLst/>
            <a:gdLst>
              <a:gd name="T0" fmla="*/ 0 w 1"/>
              <a:gd name="T1" fmla="*/ 1 w 1"/>
              <a:gd name="T2" fmla="*/ 1 w 1"/>
              <a:gd name="T3" fmla="*/ 1 w 1"/>
              <a:gd name="T4" fmla="*/ 1 w 1"/>
              <a:gd name="T5" fmla="*/ 0 w 1"/>
              <a:gd name="T6" fmla="*/ 0 w 1"/>
              <a:gd name="T7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7" name="Freeform 1881">
            <a:extLst>
              <a:ext uri="{FF2B5EF4-FFF2-40B4-BE49-F238E27FC236}">
                <a16:creationId xmlns:a16="http://schemas.microsoft.com/office/drawing/2014/main" id="{25E38AFF-2B02-4776-95D6-F49A5D678A84}"/>
              </a:ext>
            </a:extLst>
          </xdr:cNvPr>
          <xdr:cNvSpPr>
            <a:spLocks/>
          </xdr:cNvSpPr>
        </xdr:nvSpPr>
        <xdr:spPr bwMode="auto">
          <a:xfrm>
            <a:off x="763" y="630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2 w 2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8" name="Freeform 1882">
            <a:extLst>
              <a:ext uri="{FF2B5EF4-FFF2-40B4-BE49-F238E27FC236}">
                <a16:creationId xmlns:a16="http://schemas.microsoft.com/office/drawing/2014/main" id="{195CF7BA-BC70-4600-841C-FE8461FA5D94}"/>
              </a:ext>
            </a:extLst>
          </xdr:cNvPr>
          <xdr:cNvSpPr>
            <a:spLocks/>
          </xdr:cNvSpPr>
        </xdr:nvSpPr>
        <xdr:spPr bwMode="auto">
          <a:xfrm>
            <a:off x="749" y="611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19" name="Freeform 1883">
            <a:extLst>
              <a:ext uri="{FF2B5EF4-FFF2-40B4-BE49-F238E27FC236}">
                <a16:creationId xmlns:a16="http://schemas.microsoft.com/office/drawing/2014/main" id="{27ABA08B-1E4F-49EF-B691-CE02AE547A4B}"/>
              </a:ext>
            </a:extLst>
          </xdr:cNvPr>
          <xdr:cNvSpPr>
            <a:spLocks/>
          </xdr:cNvSpPr>
        </xdr:nvSpPr>
        <xdr:spPr bwMode="auto">
          <a:xfrm>
            <a:off x="745" y="610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1 h 2"/>
              <a:gd name="T18" fmla="*/ 0 w 2"/>
              <a:gd name="T19" fmla="*/ 1 h 2"/>
              <a:gd name="T20" fmla="*/ 0 w 2"/>
              <a:gd name="T21" fmla="*/ 0 h 2"/>
              <a:gd name="T22" fmla="*/ 1 w 2"/>
              <a:gd name="T23" fmla="*/ 0 h 2"/>
              <a:gd name="T24" fmla="*/ 1 w 2"/>
              <a:gd name="T2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0" name="Freeform 1884">
            <a:extLst>
              <a:ext uri="{FF2B5EF4-FFF2-40B4-BE49-F238E27FC236}">
                <a16:creationId xmlns:a16="http://schemas.microsoft.com/office/drawing/2014/main" id="{2A339DF8-D132-415C-93A7-4050BDECFFBF}"/>
              </a:ext>
            </a:extLst>
          </xdr:cNvPr>
          <xdr:cNvSpPr>
            <a:spLocks/>
          </xdr:cNvSpPr>
        </xdr:nvSpPr>
        <xdr:spPr bwMode="auto">
          <a:xfrm>
            <a:off x="765" y="58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1" name="Freeform 1885">
            <a:extLst>
              <a:ext uri="{FF2B5EF4-FFF2-40B4-BE49-F238E27FC236}">
                <a16:creationId xmlns:a16="http://schemas.microsoft.com/office/drawing/2014/main" id="{24F99614-775E-4236-A628-95ED234B90C7}"/>
              </a:ext>
            </a:extLst>
          </xdr:cNvPr>
          <xdr:cNvSpPr>
            <a:spLocks/>
          </xdr:cNvSpPr>
        </xdr:nvSpPr>
        <xdr:spPr bwMode="auto">
          <a:xfrm>
            <a:off x="766" y="583"/>
            <a:ext cx="2" cy="1"/>
          </a:xfrm>
          <a:custGeom>
            <a:avLst/>
            <a:gdLst>
              <a:gd name="T0" fmla="*/ 1 w 2"/>
              <a:gd name="T1" fmla="*/ 1 w 2"/>
              <a:gd name="T2" fmla="*/ 2 w 2"/>
              <a:gd name="T3" fmla="*/ 1 w 2"/>
              <a:gd name="T4" fmla="*/ 1 w 2"/>
              <a:gd name="T5" fmla="*/ 0 w 2"/>
              <a:gd name="T6" fmla="*/ 0 w 2"/>
              <a:gd name="T7" fmla="*/ 1 w 2"/>
              <a:gd name="T8" fmla="*/ 1 w 2"/>
              <a:gd name="T9" fmla="*/ 1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</a:cxnLst>
            <a:rect l="0" t="0" r="r" b="b"/>
            <a:pathLst>
              <a:path w="2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2" name="Freeform 1886">
            <a:extLst>
              <a:ext uri="{FF2B5EF4-FFF2-40B4-BE49-F238E27FC236}">
                <a16:creationId xmlns:a16="http://schemas.microsoft.com/office/drawing/2014/main" id="{97430FDC-1EB0-48E1-8887-DF0AEF96D78F}"/>
              </a:ext>
            </a:extLst>
          </xdr:cNvPr>
          <xdr:cNvSpPr>
            <a:spLocks/>
          </xdr:cNvSpPr>
        </xdr:nvSpPr>
        <xdr:spPr bwMode="auto">
          <a:xfrm>
            <a:off x="800" y="563"/>
            <a:ext cx="13" cy="4"/>
          </a:xfrm>
          <a:custGeom>
            <a:avLst/>
            <a:gdLst>
              <a:gd name="T0" fmla="*/ 13 w 13"/>
              <a:gd name="T1" fmla="*/ 2 h 4"/>
              <a:gd name="T2" fmla="*/ 11 w 13"/>
              <a:gd name="T3" fmla="*/ 2 h 4"/>
              <a:gd name="T4" fmla="*/ 10 w 13"/>
              <a:gd name="T5" fmla="*/ 3 h 4"/>
              <a:gd name="T6" fmla="*/ 5 w 13"/>
              <a:gd name="T7" fmla="*/ 3 h 4"/>
              <a:gd name="T8" fmla="*/ 4 w 13"/>
              <a:gd name="T9" fmla="*/ 3 h 4"/>
              <a:gd name="T10" fmla="*/ 3 w 13"/>
              <a:gd name="T11" fmla="*/ 4 h 4"/>
              <a:gd name="T12" fmla="*/ 1 w 13"/>
              <a:gd name="T13" fmla="*/ 4 h 4"/>
              <a:gd name="T14" fmla="*/ 1 w 13"/>
              <a:gd name="T15" fmla="*/ 3 h 4"/>
              <a:gd name="T16" fmla="*/ 0 w 13"/>
              <a:gd name="T17" fmla="*/ 3 h 4"/>
              <a:gd name="T18" fmla="*/ 0 w 13"/>
              <a:gd name="T19" fmla="*/ 3 h 4"/>
              <a:gd name="T20" fmla="*/ 0 w 13"/>
              <a:gd name="T21" fmla="*/ 4 h 4"/>
              <a:gd name="T22" fmla="*/ 0 w 13"/>
              <a:gd name="T23" fmla="*/ 3 h 4"/>
              <a:gd name="T24" fmla="*/ 0 w 13"/>
              <a:gd name="T25" fmla="*/ 3 h 4"/>
              <a:gd name="T26" fmla="*/ 0 w 13"/>
              <a:gd name="T27" fmla="*/ 2 h 4"/>
              <a:gd name="T28" fmla="*/ 1 w 13"/>
              <a:gd name="T29" fmla="*/ 2 h 4"/>
              <a:gd name="T30" fmla="*/ 2 w 13"/>
              <a:gd name="T31" fmla="*/ 1 h 4"/>
              <a:gd name="T32" fmla="*/ 4 w 13"/>
              <a:gd name="T33" fmla="*/ 1 h 4"/>
              <a:gd name="T34" fmla="*/ 5 w 13"/>
              <a:gd name="T35" fmla="*/ 1 h 4"/>
              <a:gd name="T36" fmla="*/ 6 w 13"/>
              <a:gd name="T37" fmla="*/ 1 h 4"/>
              <a:gd name="T38" fmla="*/ 4 w 13"/>
              <a:gd name="T39" fmla="*/ 1 h 4"/>
              <a:gd name="T40" fmla="*/ 4 w 13"/>
              <a:gd name="T41" fmla="*/ 1 h 4"/>
              <a:gd name="T42" fmla="*/ 5 w 13"/>
              <a:gd name="T43" fmla="*/ 1 h 4"/>
              <a:gd name="T44" fmla="*/ 7 w 13"/>
              <a:gd name="T45" fmla="*/ 0 h 4"/>
              <a:gd name="T46" fmla="*/ 8 w 13"/>
              <a:gd name="T47" fmla="*/ 0 h 4"/>
              <a:gd name="T48" fmla="*/ 8 w 13"/>
              <a:gd name="T49" fmla="*/ 0 h 4"/>
              <a:gd name="T50" fmla="*/ 8 w 13"/>
              <a:gd name="T51" fmla="*/ 1 h 4"/>
              <a:gd name="T52" fmla="*/ 8 w 13"/>
              <a:gd name="T53" fmla="*/ 0 h 4"/>
              <a:gd name="T54" fmla="*/ 8 w 13"/>
              <a:gd name="T55" fmla="*/ 0 h 4"/>
              <a:gd name="T56" fmla="*/ 9 w 13"/>
              <a:gd name="T57" fmla="*/ 0 h 4"/>
              <a:gd name="T58" fmla="*/ 10 w 13"/>
              <a:gd name="T59" fmla="*/ 0 h 4"/>
              <a:gd name="T60" fmla="*/ 10 w 13"/>
              <a:gd name="T61" fmla="*/ 0 h 4"/>
              <a:gd name="T62" fmla="*/ 10 w 13"/>
              <a:gd name="T63" fmla="*/ 0 h 4"/>
              <a:gd name="T64" fmla="*/ 10 w 13"/>
              <a:gd name="T65" fmla="*/ 0 h 4"/>
              <a:gd name="T66" fmla="*/ 10 w 13"/>
              <a:gd name="T67" fmla="*/ 1 h 4"/>
              <a:gd name="T68" fmla="*/ 11 w 13"/>
              <a:gd name="T69" fmla="*/ 1 h 4"/>
              <a:gd name="T70" fmla="*/ 12 w 13"/>
              <a:gd name="T71" fmla="*/ 1 h 4"/>
              <a:gd name="T72" fmla="*/ 12 w 13"/>
              <a:gd name="T73" fmla="*/ 1 h 4"/>
              <a:gd name="T74" fmla="*/ 12 w 13"/>
              <a:gd name="T75" fmla="*/ 1 h 4"/>
              <a:gd name="T76" fmla="*/ 13 w 13"/>
              <a:gd name="T77" fmla="*/ 1 h 4"/>
              <a:gd name="T78" fmla="*/ 13 w 13"/>
              <a:gd name="T79" fmla="*/ 1 h 4"/>
              <a:gd name="T80" fmla="*/ 13 w 13"/>
              <a:gd name="T81" fmla="*/ 2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13" h="4">
                <a:moveTo>
                  <a:pt x="13" y="2"/>
                </a:moveTo>
                <a:lnTo>
                  <a:pt x="11" y="2"/>
                </a:lnTo>
                <a:lnTo>
                  <a:pt x="10" y="3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8" y="0"/>
                </a:lnTo>
                <a:lnTo>
                  <a:pt x="8" y="0"/>
                </a:lnTo>
                <a:lnTo>
                  <a:pt x="9" y="0"/>
                </a:lnTo>
                <a:lnTo>
                  <a:pt x="10" y="0"/>
                </a:lnTo>
                <a:lnTo>
                  <a:pt x="10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3" name="Freeform 1887">
            <a:extLst>
              <a:ext uri="{FF2B5EF4-FFF2-40B4-BE49-F238E27FC236}">
                <a16:creationId xmlns:a16="http://schemas.microsoft.com/office/drawing/2014/main" id="{91692C45-C49F-456E-B874-2B3F4FED4EB6}"/>
              </a:ext>
            </a:extLst>
          </xdr:cNvPr>
          <xdr:cNvSpPr>
            <a:spLocks/>
          </xdr:cNvSpPr>
        </xdr:nvSpPr>
        <xdr:spPr bwMode="auto">
          <a:xfrm>
            <a:off x="840" y="560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1 w 4"/>
              <a:gd name="T5" fmla="*/ 1 h 1"/>
              <a:gd name="T6" fmla="*/ 1 w 4"/>
              <a:gd name="T7" fmla="*/ 1 h 1"/>
              <a:gd name="T8" fmla="*/ 1 w 4"/>
              <a:gd name="T9" fmla="*/ 1 h 1"/>
              <a:gd name="T10" fmla="*/ 0 w 4"/>
              <a:gd name="T11" fmla="*/ 1 h 1"/>
              <a:gd name="T12" fmla="*/ 1 w 4"/>
              <a:gd name="T13" fmla="*/ 0 h 1"/>
              <a:gd name="T14" fmla="*/ 1 w 4"/>
              <a:gd name="T15" fmla="*/ 0 h 1"/>
              <a:gd name="T16" fmla="*/ 1 w 4"/>
              <a:gd name="T17" fmla="*/ 0 h 1"/>
              <a:gd name="T18" fmla="*/ 3 w 4"/>
              <a:gd name="T19" fmla="*/ 0 h 1"/>
              <a:gd name="T20" fmla="*/ 4 w 4"/>
              <a:gd name="T21" fmla="*/ 0 h 1"/>
              <a:gd name="T22" fmla="*/ 3 w 4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4" name="Freeform 1888">
            <a:extLst>
              <a:ext uri="{FF2B5EF4-FFF2-40B4-BE49-F238E27FC236}">
                <a16:creationId xmlns:a16="http://schemas.microsoft.com/office/drawing/2014/main" id="{6358A2AA-76DC-4321-9305-EAAB938DC72D}"/>
              </a:ext>
            </a:extLst>
          </xdr:cNvPr>
          <xdr:cNvSpPr>
            <a:spLocks/>
          </xdr:cNvSpPr>
        </xdr:nvSpPr>
        <xdr:spPr bwMode="auto">
          <a:xfrm>
            <a:off x="845" y="545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1 h 1"/>
              <a:gd name="T18" fmla="*/ 2 w 2"/>
              <a:gd name="T19" fmla="*/ 1 h 1"/>
              <a:gd name="T20" fmla="*/ 2 w 2"/>
              <a:gd name="T21" fmla="*/ 1 h 1"/>
              <a:gd name="T22" fmla="*/ 2 w 2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5" name="Freeform 1889">
            <a:extLst>
              <a:ext uri="{FF2B5EF4-FFF2-40B4-BE49-F238E27FC236}">
                <a16:creationId xmlns:a16="http://schemas.microsoft.com/office/drawing/2014/main" id="{EFE73453-363E-4077-8B7A-685485DD4C8E}"/>
              </a:ext>
            </a:extLst>
          </xdr:cNvPr>
          <xdr:cNvSpPr>
            <a:spLocks/>
          </xdr:cNvSpPr>
        </xdr:nvSpPr>
        <xdr:spPr bwMode="auto">
          <a:xfrm>
            <a:off x="843" y="544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1 w 2"/>
              <a:gd name="T27" fmla="*/ 0 h 1"/>
              <a:gd name="T28" fmla="*/ 2 w 2"/>
              <a:gd name="T29" fmla="*/ 0 h 1"/>
              <a:gd name="T30" fmla="*/ 2 w 2"/>
              <a:gd name="T3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6" name="Freeform 1890">
            <a:extLst>
              <a:ext uri="{FF2B5EF4-FFF2-40B4-BE49-F238E27FC236}">
                <a16:creationId xmlns:a16="http://schemas.microsoft.com/office/drawing/2014/main" id="{6AFBF159-5428-417C-8B4F-2FC751416D2C}"/>
              </a:ext>
            </a:extLst>
          </xdr:cNvPr>
          <xdr:cNvSpPr>
            <a:spLocks/>
          </xdr:cNvSpPr>
        </xdr:nvSpPr>
        <xdr:spPr bwMode="auto">
          <a:xfrm>
            <a:off x="841" y="544"/>
            <a:ext cx="6" cy="4"/>
          </a:xfrm>
          <a:custGeom>
            <a:avLst/>
            <a:gdLst>
              <a:gd name="T0" fmla="*/ 6 w 6"/>
              <a:gd name="T1" fmla="*/ 3 h 4"/>
              <a:gd name="T2" fmla="*/ 5 w 6"/>
              <a:gd name="T3" fmla="*/ 4 h 4"/>
              <a:gd name="T4" fmla="*/ 5 w 6"/>
              <a:gd name="T5" fmla="*/ 4 h 4"/>
              <a:gd name="T6" fmla="*/ 4 w 6"/>
              <a:gd name="T7" fmla="*/ 3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3 h 4"/>
              <a:gd name="T14" fmla="*/ 1 w 6"/>
              <a:gd name="T15" fmla="*/ 2 h 4"/>
              <a:gd name="T16" fmla="*/ 1 w 6"/>
              <a:gd name="T17" fmla="*/ 2 h 4"/>
              <a:gd name="T18" fmla="*/ 2 w 6"/>
              <a:gd name="T19" fmla="*/ 2 h 4"/>
              <a:gd name="T20" fmla="*/ 2 w 6"/>
              <a:gd name="T21" fmla="*/ 2 h 4"/>
              <a:gd name="T22" fmla="*/ 2 w 6"/>
              <a:gd name="T23" fmla="*/ 2 h 4"/>
              <a:gd name="T24" fmla="*/ 2 w 6"/>
              <a:gd name="T25" fmla="*/ 2 h 4"/>
              <a:gd name="T26" fmla="*/ 0 w 6"/>
              <a:gd name="T27" fmla="*/ 1 h 4"/>
              <a:gd name="T28" fmla="*/ 0 w 6"/>
              <a:gd name="T29" fmla="*/ 1 h 4"/>
              <a:gd name="T30" fmla="*/ 0 w 6"/>
              <a:gd name="T31" fmla="*/ 1 h 4"/>
              <a:gd name="T32" fmla="*/ 0 w 6"/>
              <a:gd name="T33" fmla="*/ 0 h 4"/>
              <a:gd name="T34" fmla="*/ 1 w 6"/>
              <a:gd name="T35" fmla="*/ 1 h 4"/>
              <a:gd name="T36" fmla="*/ 3 w 6"/>
              <a:gd name="T37" fmla="*/ 1 h 4"/>
              <a:gd name="T38" fmla="*/ 4 w 6"/>
              <a:gd name="T39" fmla="*/ 2 h 4"/>
              <a:gd name="T40" fmla="*/ 4 w 6"/>
              <a:gd name="T41" fmla="*/ 2 h 4"/>
              <a:gd name="T42" fmla="*/ 5 w 6"/>
              <a:gd name="T43" fmla="*/ 2 h 4"/>
              <a:gd name="T44" fmla="*/ 6 w 6"/>
              <a:gd name="T45" fmla="*/ 3 h 4"/>
              <a:gd name="T46" fmla="*/ 6 w 6"/>
              <a:gd name="T47" fmla="*/ 3 h 4"/>
              <a:gd name="T48" fmla="*/ 6 w 6"/>
              <a:gd name="T49" fmla="*/ 3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6" h="4">
                <a:moveTo>
                  <a:pt x="6" y="3"/>
                </a:moveTo>
                <a:lnTo>
                  <a:pt x="5" y="4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7" name="Freeform 1891">
            <a:extLst>
              <a:ext uri="{FF2B5EF4-FFF2-40B4-BE49-F238E27FC236}">
                <a16:creationId xmlns:a16="http://schemas.microsoft.com/office/drawing/2014/main" id="{451A07CD-D4D0-46AF-9ECA-D3B5B4518AFA}"/>
              </a:ext>
            </a:extLst>
          </xdr:cNvPr>
          <xdr:cNvSpPr>
            <a:spLocks/>
          </xdr:cNvSpPr>
        </xdr:nvSpPr>
        <xdr:spPr bwMode="auto">
          <a:xfrm>
            <a:off x="837" y="539"/>
            <a:ext cx="7" cy="2"/>
          </a:xfrm>
          <a:custGeom>
            <a:avLst/>
            <a:gdLst>
              <a:gd name="T0" fmla="*/ 7 w 7"/>
              <a:gd name="T1" fmla="*/ 1 h 2"/>
              <a:gd name="T2" fmla="*/ 6 w 7"/>
              <a:gd name="T3" fmla="*/ 2 h 2"/>
              <a:gd name="T4" fmla="*/ 5 w 7"/>
              <a:gd name="T5" fmla="*/ 2 h 2"/>
              <a:gd name="T6" fmla="*/ 4 w 7"/>
              <a:gd name="T7" fmla="*/ 2 h 2"/>
              <a:gd name="T8" fmla="*/ 4 w 7"/>
              <a:gd name="T9" fmla="*/ 2 h 2"/>
              <a:gd name="T10" fmla="*/ 4 w 7"/>
              <a:gd name="T11" fmla="*/ 2 h 2"/>
              <a:gd name="T12" fmla="*/ 4 w 7"/>
              <a:gd name="T13" fmla="*/ 2 h 2"/>
              <a:gd name="T14" fmla="*/ 4 w 7"/>
              <a:gd name="T15" fmla="*/ 1 h 2"/>
              <a:gd name="T16" fmla="*/ 4 w 7"/>
              <a:gd name="T17" fmla="*/ 1 h 2"/>
              <a:gd name="T18" fmla="*/ 4 w 7"/>
              <a:gd name="T19" fmla="*/ 1 h 2"/>
              <a:gd name="T20" fmla="*/ 3 w 7"/>
              <a:gd name="T21" fmla="*/ 1 h 2"/>
              <a:gd name="T22" fmla="*/ 2 w 7"/>
              <a:gd name="T23" fmla="*/ 2 h 2"/>
              <a:gd name="T24" fmla="*/ 0 w 7"/>
              <a:gd name="T25" fmla="*/ 2 h 2"/>
              <a:gd name="T26" fmla="*/ 2 w 7"/>
              <a:gd name="T27" fmla="*/ 1 h 2"/>
              <a:gd name="T28" fmla="*/ 5 w 7"/>
              <a:gd name="T29" fmla="*/ 0 h 2"/>
              <a:gd name="T30" fmla="*/ 6 w 7"/>
              <a:gd name="T31" fmla="*/ 0 h 2"/>
              <a:gd name="T32" fmla="*/ 6 w 7"/>
              <a:gd name="T33" fmla="*/ 1 h 2"/>
              <a:gd name="T34" fmla="*/ 7 w 7"/>
              <a:gd name="T35" fmla="*/ 1 h 2"/>
              <a:gd name="T36" fmla="*/ 7 w 7"/>
              <a:gd name="T3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7" h="2">
                <a:moveTo>
                  <a:pt x="7" y="1"/>
                </a:moveTo>
                <a:lnTo>
                  <a:pt x="6" y="2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2"/>
                </a:lnTo>
                <a:lnTo>
                  <a:pt x="0" y="2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8" name="Freeform 1892">
            <a:extLst>
              <a:ext uri="{FF2B5EF4-FFF2-40B4-BE49-F238E27FC236}">
                <a16:creationId xmlns:a16="http://schemas.microsoft.com/office/drawing/2014/main" id="{A4D17C72-64ED-4F72-9433-CB1D2DC0542A}"/>
              </a:ext>
            </a:extLst>
          </xdr:cNvPr>
          <xdr:cNvSpPr>
            <a:spLocks/>
          </xdr:cNvSpPr>
        </xdr:nvSpPr>
        <xdr:spPr bwMode="auto">
          <a:xfrm>
            <a:off x="836" y="538"/>
            <a:ext cx="6" cy="3"/>
          </a:xfrm>
          <a:custGeom>
            <a:avLst/>
            <a:gdLst>
              <a:gd name="T0" fmla="*/ 6 w 6"/>
              <a:gd name="T1" fmla="*/ 1 h 3"/>
              <a:gd name="T2" fmla="*/ 5 w 6"/>
              <a:gd name="T3" fmla="*/ 1 h 3"/>
              <a:gd name="T4" fmla="*/ 4 w 6"/>
              <a:gd name="T5" fmla="*/ 1 h 3"/>
              <a:gd name="T6" fmla="*/ 3 w 6"/>
              <a:gd name="T7" fmla="*/ 2 h 3"/>
              <a:gd name="T8" fmla="*/ 1 w 6"/>
              <a:gd name="T9" fmla="*/ 2 h 3"/>
              <a:gd name="T10" fmla="*/ 0 w 6"/>
              <a:gd name="T11" fmla="*/ 3 h 3"/>
              <a:gd name="T12" fmla="*/ 1 w 6"/>
              <a:gd name="T13" fmla="*/ 3 h 3"/>
              <a:gd name="T14" fmla="*/ 0 w 6"/>
              <a:gd name="T15" fmla="*/ 2 h 3"/>
              <a:gd name="T16" fmla="*/ 0 w 6"/>
              <a:gd name="T17" fmla="*/ 3 h 3"/>
              <a:gd name="T18" fmla="*/ 0 w 6"/>
              <a:gd name="T19" fmla="*/ 2 h 3"/>
              <a:gd name="T20" fmla="*/ 1 w 6"/>
              <a:gd name="T21" fmla="*/ 2 h 3"/>
              <a:gd name="T22" fmla="*/ 1 w 6"/>
              <a:gd name="T23" fmla="*/ 1 h 3"/>
              <a:gd name="T24" fmla="*/ 2 w 6"/>
              <a:gd name="T25" fmla="*/ 1 h 3"/>
              <a:gd name="T26" fmla="*/ 4 w 6"/>
              <a:gd name="T27" fmla="*/ 1 h 3"/>
              <a:gd name="T28" fmla="*/ 5 w 6"/>
              <a:gd name="T29" fmla="*/ 0 h 3"/>
              <a:gd name="T30" fmla="*/ 5 w 6"/>
              <a:gd name="T31" fmla="*/ 0 h 3"/>
              <a:gd name="T32" fmla="*/ 5 w 6"/>
              <a:gd name="T33" fmla="*/ 0 h 3"/>
              <a:gd name="T34" fmla="*/ 6 w 6"/>
              <a:gd name="T35" fmla="*/ 0 h 3"/>
              <a:gd name="T36" fmla="*/ 6 w 6"/>
              <a:gd name="T37" fmla="*/ 0 h 3"/>
              <a:gd name="T38" fmla="*/ 6 w 6"/>
              <a:gd name="T3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3">
                <a:moveTo>
                  <a:pt x="6" y="1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1" y="2"/>
                </a:lnTo>
                <a:lnTo>
                  <a:pt x="0" y="3"/>
                </a:lnTo>
                <a:lnTo>
                  <a:pt x="1" y="3"/>
                </a:lnTo>
                <a:lnTo>
                  <a:pt x="0" y="2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4" y="1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29" name="Freeform 1893">
            <a:extLst>
              <a:ext uri="{FF2B5EF4-FFF2-40B4-BE49-F238E27FC236}">
                <a16:creationId xmlns:a16="http://schemas.microsoft.com/office/drawing/2014/main" id="{92ADA3E6-A1F9-48A5-9187-55DDE35927F1}"/>
              </a:ext>
            </a:extLst>
          </xdr:cNvPr>
          <xdr:cNvSpPr>
            <a:spLocks/>
          </xdr:cNvSpPr>
        </xdr:nvSpPr>
        <xdr:spPr bwMode="auto">
          <a:xfrm>
            <a:off x="837" y="53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1 h 1"/>
              <a:gd name="T8" fmla="*/ 0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445" name="Group 1909">
          <a:extLst>
            <a:ext uri="{FF2B5EF4-FFF2-40B4-BE49-F238E27FC236}">
              <a16:creationId xmlns:a16="http://schemas.microsoft.com/office/drawing/2014/main" id="{547C6852-280F-4C73-A633-2C2D917D61B0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01" y="636"/>
          <a:chExt cx="95" cy="40"/>
        </a:xfrm>
      </xdr:grpSpPr>
      <xdr:sp macro="" textlink="">
        <xdr:nvSpPr>
          <xdr:cNvPr id="67431" name="Freeform 1895">
            <a:extLst>
              <a:ext uri="{FF2B5EF4-FFF2-40B4-BE49-F238E27FC236}">
                <a16:creationId xmlns:a16="http://schemas.microsoft.com/office/drawing/2014/main" id="{3D92C4CF-9560-4658-9076-3A5139D8866C}"/>
              </a:ext>
            </a:extLst>
          </xdr:cNvPr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3" y="3"/>
                </a:lnTo>
                <a:lnTo>
                  <a:pt x="51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9" y="3"/>
                </a:lnTo>
                <a:lnTo>
                  <a:pt x="49" y="3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5" y="5"/>
                </a:lnTo>
                <a:lnTo>
                  <a:pt x="36" y="6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5"/>
                </a:lnTo>
                <a:lnTo>
                  <a:pt x="33" y="6"/>
                </a:lnTo>
                <a:lnTo>
                  <a:pt x="33" y="6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8" y="8"/>
                </a:lnTo>
                <a:lnTo>
                  <a:pt x="27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4" y="11"/>
                </a:lnTo>
                <a:lnTo>
                  <a:pt x="24" y="11"/>
                </a:lnTo>
                <a:lnTo>
                  <a:pt x="24" y="12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7" y="13"/>
                </a:lnTo>
                <a:lnTo>
                  <a:pt x="26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5" y="15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29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8"/>
                </a:lnTo>
                <a:lnTo>
                  <a:pt x="25" y="19"/>
                </a:lnTo>
                <a:lnTo>
                  <a:pt x="25" y="19"/>
                </a:lnTo>
                <a:lnTo>
                  <a:pt x="25" y="20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7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0" y="24"/>
                </a:lnTo>
                <a:lnTo>
                  <a:pt x="31" y="25"/>
                </a:lnTo>
                <a:lnTo>
                  <a:pt x="31" y="25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1" y="25"/>
                </a:lnTo>
                <a:lnTo>
                  <a:pt x="41" y="25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7"/>
                </a:lnTo>
                <a:lnTo>
                  <a:pt x="39" y="28"/>
                </a:lnTo>
                <a:lnTo>
                  <a:pt x="39" y="28"/>
                </a:lnTo>
                <a:lnTo>
                  <a:pt x="39" y="29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7" y="33"/>
                </a:lnTo>
                <a:lnTo>
                  <a:pt x="39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4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49" y="29"/>
                </a:lnTo>
                <a:lnTo>
                  <a:pt x="50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5" y="31"/>
                </a:lnTo>
                <a:lnTo>
                  <a:pt x="55" y="31"/>
                </a:lnTo>
                <a:lnTo>
                  <a:pt x="56" y="31"/>
                </a:lnTo>
                <a:lnTo>
                  <a:pt x="56" y="31"/>
                </a:lnTo>
                <a:lnTo>
                  <a:pt x="56" y="32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8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2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6" y="37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69" y="39"/>
                </a:lnTo>
                <a:lnTo>
                  <a:pt x="69" y="39"/>
                </a:lnTo>
                <a:lnTo>
                  <a:pt x="70" y="40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4" y="38"/>
                </a:lnTo>
                <a:lnTo>
                  <a:pt x="76" y="37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2" y="39"/>
                </a:lnTo>
                <a:lnTo>
                  <a:pt x="83" y="38"/>
                </a:lnTo>
                <a:lnTo>
                  <a:pt x="83" y="38"/>
                </a:lnTo>
                <a:lnTo>
                  <a:pt x="83" y="38"/>
                </a:lnTo>
                <a:lnTo>
                  <a:pt x="83" y="37"/>
                </a:lnTo>
                <a:lnTo>
                  <a:pt x="83" y="37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6"/>
                </a:lnTo>
                <a:lnTo>
                  <a:pt x="85" y="35"/>
                </a:lnTo>
                <a:lnTo>
                  <a:pt x="85" y="35"/>
                </a:lnTo>
                <a:lnTo>
                  <a:pt x="85" y="34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3"/>
                </a:lnTo>
                <a:lnTo>
                  <a:pt x="89" y="32"/>
                </a:lnTo>
                <a:lnTo>
                  <a:pt x="89" y="32"/>
                </a:lnTo>
                <a:lnTo>
                  <a:pt x="88" y="32"/>
                </a:lnTo>
                <a:lnTo>
                  <a:pt x="88" y="32"/>
                </a:lnTo>
                <a:lnTo>
                  <a:pt x="87" y="32"/>
                </a:lnTo>
                <a:lnTo>
                  <a:pt x="87" y="32"/>
                </a:lnTo>
                <a:lnTo>
                  <a:pt x="87" y="32"/>
                </a:lnTo>
                <a:lnTo>
                  <a:pt x="87" y="31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8" y="12"/>
                </a:lnTo>
                <a:lnTo>
                  <a:pt x="89" y="11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7"/>
                </a:lnTo>
                <a:lnTo>
                  <a:pt x="95" y="6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2" y="4"/>
                </a:lnTo>
                <a:lnTo>
                  <a:pt x="90" y="5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3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1" y="1"/>
                </a:lnTo>
                <a:lnTo>
                  <a:pt x="60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1"/>
                </a:lnTo>
                <a:lnTo>
                  <a:pt x="58" y="2"/>
                </a:lnTo>
                <a:lnTo>
                  <a:pt x="58" y="2"/>
                </a:lnTo>
                <a:lnTo>
                  <a:pt x="57" y="2"/>
                </a:lnTo>
                <a:lnTo>
                  <a:pt x="57" y="2"/>
                </a:lnTo>
                <a:lnTo>
                  <a:pt x="56" y="1"/>
                </a:lnTo>
                <a:lnTo>
                  <a:pt x="56" y="1"/>
                </a:lnTo>
                <a:lnTo>
                  <a:pt x="55" y="0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3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6"/>
                </a:lnTo>
                <a:lnTo>
                  <a:pt x="31" y="7"/>
                </a:lnTo>
                <a:lnTo>
                  <a:pt x="31" y="7"/>
                </a:lnTo>
                <a:lnTo>
                  <a:pt x="31" y="6"/>
                </a:lnTo>
                <a:lnTo>
                  <a:pt x="31" y="6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1"/>
                </a:lnTo>
                <a:lnTo>
                  <a:pt x="47" y="0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1"/>
                </a:lnTo>
                <a:lnTo>
                  <a:pt x="40" y="2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2" y="35"/>
                </a:lnTo>
                <a:lnTo>
                  <a:pt x="21" y="35"/>
                </a:lnTo>
                <a:lnTo>
                  <a:pt x="21" y="35"/>
                </a:lnTo>
                <a:lnTo>
                  <a:pt x="21" y="34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2" y="28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19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lnTo>
                  <a:pt x="21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3" y="13"/>
                </a:lnTo>
                <a:lnTo>
                  <a:pt x="23" y="13"/>
                </a:lnTo>
                <a:lnTo>
                  <a:pt x="22" y="13"/>
                </a:lnTo>
                <a:lnTo>
                  <a:pt x="22" y="13"/>
                </a:lnTo>
                <a:lnTo>
                  <a:pt x="22" y="13"/>
                </a:lnTo>
                <a:lnTo>
                  <a:pt x="21" y="13"/>
                </a:lnTo>
                <a:lnTo>
                  <a:pt x="21" y="13"/>
                </a:lnTo>
                <a:lnTo>
                  <a:pt x="20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1"/>
                </a:ln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7" y="15"/>
                </a:lnTo>
                <a:lnTo>
                  <a:pt x="17" y="15"/>
                </a:lnTo>
                <a:lnTo>
                  <a:pt x="16" y="15"/>
                </a:lnTo>
                <a:lnTo>
                  <a:pt x="16" y="15"/>
                </a:lnTo>
                <a:lnTo>
                  <a:pt x="16" y="16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9" y="13"/>
                </a:lnTo>
                <a:lnTo>
                  <a:pt x="10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19" y="21"/>
                </a:lnTo>
                <a:lnTo>
                  <a:pt x="22" y="22"/>
                </a:lnTo>
                <a:lnTo>
                  <a:pt x="22" y="22"/>
                </a:lnTo>
                <a:lnTo>
                  <a:pt x="22" y="23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1" y="22"/>
                </a:lnTo>
                <a:lnTo>
                  <a:pt x="22" y="23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1" y="22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19" y="23"/>
                </a:lnTo>
                <a:lnTo>
                  <a:pt x="19" y="23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1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1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2" y="24"/>
                </a:lnTo>
                <a:lnTo>
                  <a:pt x="3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0" y="21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4" y="22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3" y="20"/>
                </a:lnTo>
                <a:lnTo>
                  <a:pt x="14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lnTo>
                  <a:pt x="18" y="2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432" name="Freeform 1896">
            <a:extLst>
              <a:ext uri="{FF2B5EF4-FFF2-40B4-BE49-F238E27FC236}">
                <a16:creationId xmlns:a16="http://schemas.microsoft.com/office/drawing/2014/main" id="{8BFD44D4-39EE-4C6A-AB60-F2FB60BD3B79}"/>
              </a:ext>
            </a:extLst>
          </xdr:cNvPr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9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8" y="4"/>
                </a:lnTo>
                <a:lnTo>
                  <a:pt x="18" y="4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5"/>
                </a:lnTo>
                <a:lnTo>
                  <a:pt x="12" y="6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0" y="11"/>
                </a:lnTo>
                <a:lnTo>
                  <a:pt x="0" y="11"/>
                </a:lnTo>
                <a:lnTo>
                  <a:pt x="0" y="12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8"/>
                </a:lnTo>
                <a:lnTo>
                  <a:pt x="1" y="19"/>
                </a:lnTo>
                <a:lnTo>
                  <a:pt x="1" y="19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7" y="25"/>
                </a:lnTo>
                <a:lnTo>
                  <a:pt x="17" y="25"/>
                </a:lnTo>
                <a:lnTo>
                  <a:pt x="16" y="26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5" y="29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3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19" y="31"/>
                </a:lnTo>
                <a:lnTo>
                  <a:pt x="20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5" y="29"/>
                </a:lnTo>
                <a:lnTo>
                  <a:pt x="26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2" y="31"/>
                </a:lnTo>
                <a:lnTo>
                  <a:pt x="32" y="31"/>
                </a:lnTo>
                <a:lnTo>
                  <a:pt x="32" y="32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4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1" y="36"/>
                </a:lnTo>
                <a:lnTo>
                  <a:pt x="41" y="36"/>
                </a:lnTo>
                <a:lnTo>
                  <a:pt x="42" y="37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39"/>
                </a:lnTo>
                <a:lnTo>
                  <a:pt x="46" y="40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0" y="38"/>
                </a:lnTo>
                <a:lnTo>
                  <a:pt x="52" y="37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8" y="39"/>
                </a:lnTo>
                <a:lnTo>
                  <a:pt x="59" y="38"/>
                </a:lnTo>
                <a:lnTo>
                  <a:pt x="59" y="38"/>
                </a:lnTo>
                <a:lnTo>
                  <a:pt x="59" y="38"/>
                </a:lnTo>
                <a:lnTo>
                  <a:pt x="59" y="37"/>
                </a:lnTo>
                <a:lnTo>
                  <a:pt x="59" y="37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6"/>
                </a:lnTo>
                <a:lnTo>
                  <a:pt x="61" y="35"/>
                </a:lnTo>
                <a:lnTo>
                  <a:pt x="61" y="35"/>
                </a:lnTo>
                <a:lnTo>
                  <a:pt x="61" y="34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3"/>
                </a:lnTo>
                <a:lnTo>
                  <a:pt x="65" y="32"/>
                </a:lnTo>
                <a:lnTo>
                  <a:pt x="65" y="32"/>
                </a:lnTo>
                <a:lnTo>
                  <a:pt x="64" y="32"/>
                </a:lnTo>
                <a:lnTo>
                  <a:pt x="64" y="32"/>
                </a:lnTo>
                <a:lnTo>
                  <a:pt x="63" y="32"/>
                </a:lnTo>
                <a:lnTo>
                  <a:pt x="63" y="32"/>
                </a:lnTo>
                <a:lnTo>
                  <a:pt x="63" y="32"/>
                </a:lnTo>
                <a:lnTo>
                  <a:pt x="63" y="31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30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4" y="12"/>
                </a:lnTo>
                <a:lnTo>
                  <a:pt x="65" y="11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7"/>
                </a:lnTo>
                <a:lnTo>
                  <a:pt x="71" y="6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8" y="4"/>
                </a:lnTo>
                <a:lnTo>
                  <a:pt x="66" y="5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1"/>
                </a:lnTo>
                <a:lnTo>
                  <a:pt x="38" y="1"/>
                </a:lnTo>
                <a:lnTo>
                  <a:pt x="38" y="1"/>
                </a:lnTo>
                <a:lnTo>
                  <a:pt x="38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1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2" y="1"/>
                </a:lnTo>
                <a:lnTo>
                  <a:pt x="32" y="1"/>
                </a:lnTo>
                <a:lnTo>
                  <a:pt x="31" y="0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9" y="3"/>
                </a:lnTo>
                <a:lnTo>
                  <a:pt x="29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3" name="Freeform 1897">
            <a:extLst>
              <a:ext uri="{FF2B5EF4-FFF2-40B4-BE49-F238E27FC236}">
                <a16:creationId xmlns:a16="http://schemas.microsoft.com/office/drawing/2014/main" id="{4525244B-7C99-4DEF-97DE-E90944FF0578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h 1"/>
              <a:gd name="T1" fmla="*/ 0 h 1"/>
              <a:gd name="T2" fmla="*/ 0 h 1"/>
              <a:gd name="T3" fmla="*/ 1 h 1"/>
              <a:gd name="T4" fmla="*/ 1 h 1"/>
              <a:gd name="T5" fmla="*/ 0 h 1"/>
              <a:gd name="T6" fmla="*/ 0 h 1"/>
              <a:gd name="T7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4" name="Freeform 1898">
            <a:extLst>
              <a:ext uri="{FF2B5EF4-FFF2-40B4-BE49-F238E27FC236}">
                <a16:creationId xmlns:a16="http://schemas.microsoft.com/office/drawing/2014/main" id="{4DE22309-3328-472A-8F0F-9B00241AEB1E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5" name="Freeform 1899">
            <a:extLst>
              <a:ext uri="{FF2B5EF4-FFF2-40B4-BE49-F238E27FC236}">
                <a16:creationId xmlns:a16="http://schemas.microsoft.com/office/drawing/2014/main" id="{D69AFA99-871B-4F4C-9AA5-3638CF85326D}"/>
              </a:ext>
            </a:extLst>
          </xdr:cNvPr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6" name="Freeform 1900">
            <a:extLst>
              <a:ext uri="{FF2B5EF4-FFF2-40B4-BE49-F238E27FC236}">
                <a16:creationId xmlns:a16="http://schemas.microsoft.com/office/drawing/2014/main" id="{B3EF3484-575E-48D1-BD1C-72AC558C6C5D}"/>
              </a:ext>
            </a:extLst>
          </xdr:cNvPr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7" name="Freeform 1901">
            <a:extLst>
              <a:ext uri="{FF2B5EF4-FFF2-40B4-BE49-F238E27FC236}">
                <a16:creationId xmlns:a16="http://schemas.microsoft.com/office/drawing/2014/main" id="{E2F1C4FE-A6DC-4ABF-B4C3-8323EFAD7536}"/>
              </a:ext>
            </a:extLst>
          </xdr:cNvPr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8" name="Freeform 1902">
            <a:extLst>
              <a:ext uri="{FF2B5EF4-FFF2-40B4-BE49-F238E27FC236}">
                <a16:creationId xmlns:a16="http://schemas.microsoft.com/office/drawing/2014/main" id="{8BFFA2B7-8AE8-4A32-A7D2-A0E575A87748}"/>
              </a:ext>
            </a:extLst>
          </xdr:cNvPr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39" name="Freeform 1903">
            <a:extLst>
              <a:ext uri="{FF2B5EF4-FFF2-40B4-BE49-F238E27FC236}">
                <a16:creationId xmlns:a16="http://schemas.microsoft.com/office/drawing/2014/main" id="{F14B9C70-44C9-4304-B8EA-B4AB3FAA91DE}"/>
              </a:ext>
            </a:extLst>
          </xdr:cNvPr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0" name="Freeform 1904">
            <a:extLst>
              <a:ext uri="{FF2B5EF4-FFF2-40B4-BE49-F238E27FC236}">
                <a16:creationId xmlns:a16="http://schemas.microsoft.com/office/drawing/2014/main" id="{C327861A-F1C7-444A-A7AA-2CF431AAE4B6}"/>
              </a:ext>
            </a:extLst>
          </xdr:cNvPr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1" name="Freeform 1905">
            <a:extLst>
              <a:ext uri="{FF2B5EF4-FFF2-40B4-BE49-F238E27FC236}">
                <a16:creationId xmlns:a16="http://schemas.microsoft.com/office/drawing/2014/main" id="{DAAAF9B1-67E4-4FCC-BD1F-5C9C9FDE595C}"/>
              </a:ext>
            </a:extLst>
          </xdr:cNvPr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2" name="Freeform 1906">
            <a:extLst>
              <a:ext uri="{FF2B5EF4-FFF2-40B4-BE49-F238E27FC236}">
                <a16:creationId xmlns:a16="http://schemas.microsoft.com/office/drawing/2014/main" id="{307A5643-CDE2-46EE-B5D9-80EF6126688C}"/>
              </a:ext>
            </a:extLst>
          </xdr:cNvPr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3" name="Freeform 1907">
            <a:extLst>
              <a:ext uri="{FF2B5EF4-FFF2-40B4-BE49-F238E27FC236}">
                <a16:creationId xmlns:a16="http://schemas.microsoft.com/office/drawing/2014/main" id="{FD81CCCB-A04D-4205-9E6F-591F97A590D7}"/>
              </a:ext>
            </a:extLst>
          </xdr:cNvPr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3" y="5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44" name="Freeform 1908">
            <a:extLst>
              <a:ext uri="{FF2B5EF4-FFF2-40B4-BE49-F238E27FC236}">
                <a16:creationId xmlns:a16="http://schemas.microsoft.com/office/drawing/2014/main" id="{D465B673-2285-45C0-AFB8-C43828627FE0}"/>
              </a:ext>
            </a:extLst>
          </xdr:cNvPr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19" y="2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1" y="3"/>
                </a:lnTo>
                <a:lnTo>
                  <a:pt x="22" y="4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1" y="3"/>
                </a:lnTo>
                <a:lnTo>
                  <a:pt x="20" y="3"/>
                </a:lnTo>
                <a:lnTo>
                  <a:pt x="20" y="3"/>
                </a:lnTo>
                <a:lnTo>
                  <a:pt x="20" y="3"/>
                </a:lnTo>
                <a:lnTo>
                  <a:pt x="19" y="4"/>
                </a:lnTo>
                <a:lnTo>
                  <a:pt x="19" y="4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4" y="10"/>
                </a:lnTo>
                <a:lnTo>
                  <a:pt x="5" y="10"/>
                </a:lnTo>
                <a:lnTo>
                  <a:pt x="5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  <a:lnTo>
                  <a:pt x="1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527" name="Group 1991">
          <a:extLst>
            <a:ext uri="{FF2B5EF4-FFF2-40B4-BE49-F238E27FC236}">
              <a16:creationId xmlns:a16="http://schemas.microsoft.com/office/drawing/2014/main" id="{B589CE3B-26D0-45D5-9807-3204F8C13BC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8" y="966"/>
          <a:chExt cx="128" cy="124"/>
        </a:xfrm>
      </xdr:grpSpPr>
      <xdr:sp macro="" textlink="">
        <xdr:nvSpPr>
          <xdr:cNvPr id="67460" name="Freeform 1924">
            <a:extLst>
              <a:ext uri="{FF2B5EF4-FFF2-40B4-BE49-F238E27FC236}">
                <a16:creationId xmlns:a16="http://schemas.microsoft.com/office/drawing/2014/main" id="{261CC504-B8AD-480B-8C87-7360F4575CFC}"/>
              </a:ext>
            </a:extLst>
          </xdr:cNvPr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7" y="77"/>
                </a:lnTo>
                <a:lnTo>
                  <a:pt x="96" y="78"/>
                </a:lnTo>
                <a:lnTo>
                  <a:pt x="96" y="78"/>
                </a:lnTo>
                <a:lnTo>
                  <a:pt x="95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1" y="74"/>
                </a:lnTo>
                <a:lnTo>
                  <a:pt x="111" y="74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8" y="75"/>
                </a:lnTo>
                <a:lnTo>
                  <a:pt x="107" y="75"/>
                </a:lnTo>
                <a:lnTo>
                  <a:pt x="107" y="75"/>
                </a:lnTo>
                <a:lnTo>
                  <a:pt x="106" y="74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5"/>
                </a:lnTo>
                <a:lnTo>
                  <a:pt x="104" y="75"/>
                </a:lnTo>
                <a:lnTo>
                  <a:pt x="104" y="74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09" y="73"/>
                </a:lnTo>
                <a:lnTo>
                  <a:pt x="110" y="73"/>
                </a:lnTo>
                <a:lnTo>
                  <a:pt x="110" y="73"/>
                </a:lnTo>
                <a:lnTo>
                  <a:pt x="110" y="73"/>
                </a:lnTo>
                <a:lnTo>
                  <a:pt x="110" y="73"/>
                </a:lnTo>
                <a:lnTo>
                  <a:pt x="111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7" y="55"/>
                </a:lnTo>
                <a:lnTo>
                  <a:pt x="17" y="55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7"/>
                </a:lnTo>
                <a:lnTo>
                  <a:pt x="16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7"/>
                </a:lnTo>
                <a:lnTo>
                  <a:pt x="15" y="57"/>
                </a:lnTo>
                <a:lnTo>
                  <a:pt x="14" y="58"/>
                </a:lnTo>
                <a:lnTo>
                  <a:pt x="14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7" y="48"/>
                </a:lnTo>
                <a:lnTo>
                  <a:pt x="57" y="48"/>
                </a:lnTo>
                <a:lnTo>
                  <a:pt x="56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1" y="48"/>
                </a:lnTo>
                <a:lnTo>
                  <a:pt x="61" y="48"/>
                </a:lnTo>
                <a:lnTo>
                  <a:pt x="62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1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5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7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7"/>
                </a:lnTo>
                <a:lnTo>
                  <a:pt x="82" y="87"/>
                </a:lnTo>
                <a:lnTo>
                  <a:pt x="82" y="87"/>
                </a:lnTo>
                <a:lnTo>
                  <a:pt x="82" y="86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3" y="85"/>
                </a:lnTo>
                <a:lnTo>
                  <a:pt x="84" y="85"/>
                </a:lnTo>
                <a:lnTo>
                  <a:pt x="84" y="85"/>
                </a:lnTo>
                <a:lnTo>
                  <a:pt x="84" y="84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2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5"/>
                </a:lnTo>
                <a:lnTo>
                  <a:pt x="89" y="85"/>
                </a:lnTo>
                <a:lnTo>
                  <a:pt x="89" y="86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9"/>
                </a:lnTo>
                <a:lnTo>
                  <a:pt x="87" y="89"/>
                </a:lnTo>
                <a:lnTo>
                  <a:pt x="87" y="88"/>
                </a:lnTo>
                <a:lnTo>
                  <a:pt x="87" y="88"/>
                </a:lnTo>
                <a:lnTo>
                  <a:pt x="86" y="87"/>
                </a:lnTo>
                <a:lnTo>
                  <a:pt x="86" y="87"/>
                </a:lnTo>
                <a:lnTo>
                  <a:pt x="86" y="87"/>
                </a:lnTo>
                <a:lnTo>
                  <a:pt x="86" y="86"/>
                </a:lnTo>
                <a:lnTo>
                  <a:pt x="86" y="86"/>
                </a:lnTo>
                <a:lnTo>
                  <a:pt x="85" y="86"/>
                </a:lnTo>
                <a:lnTo>
                  <a:pt x="85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6" y="85"/>
                </a:lnTo>
                <a:lnTo>
                  <a:pt x="87" y="84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6" y="78"/>
                </a:lnTo>
                <a:lnTo>
                  <a:pt x="87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8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2" y="75"/>
                </a:lnTo>
                <a:lnTo>
                  <a:pt x="83" y="75"/>
                </a:lnTo>
                <a:lnTo>
                  <a:pt x="83" y="75"/>
                </a:lnTo>
                <a:lnTo>
                  <a:pt x="83" y="75"/>
                </a:lnTo>
                <a:lnTo>
                  <a:pt x="84" y="76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2" y="77"/>
                </a:lnTo>
                <a:lnTo>
                  <a:pt x="82" y="77"/>
                </a:lnTo>
                <a:lnTo>
                  <a:pt x="82" y="77"/>
                </a:lnTo>
                <a:lnTo>
                  <a:pt x="81" y="76"/>
                </a:lnTo>
                <a:lnTo>
                  <a:pt x="81" y="76"/>
                </a:lnTo>
                <a:lnTo>
                  <a:pt x="81" y="76"/>
                </a:lnTo>
                <a:lnTo>
                  <a:pt x="80" y="75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4"/>
                </a:lnTo>
                <a:lnTo>
                  <a:pt x="75" y="55"/>
                </a:lnTo>
                <a:lnTo>
                  <a:pt x="75" y="55"/>
                </a:lnTo>
                <a:lnTo>
                  <a:pt x="75" y="55"/>
                </a:lnTo>
                <a:lnTo>
                  <a:pt x="75" y="55"/>
                </a:lnTo>
                <a:lnTo>
                  <a:pt x="74" y="54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3" y="53"/>
                </a:lnTo>
                <a:lnTo>
                  <a:pt x="73" y="53"/>
                </a:lnTo>
                <a:lnTo>
                  <a:pt x="73" y="53"/>
                </a:lnTo>
                <a:lnTo>
                  <a:pt x="72" y="53"/>
                </a:lnTo>
                <a:lnTo>
                  <a:pt x="72" y="53"/>
                </a:lnTo>
                <a:lnTo>
                  <a:pt x="72" y="53"/>
                </a:lnTo>
                <a:lnTo>
                  <a:pt x="72" y="53"/>
                </a:lnTo>
                <a:lnTo>
                  <a:pt x="72" y="52"/>
                </a:lnTo>
                <a:lnTo>
                  <a:pt x="72" y="52"/>
                </a:lnTo>
                <a:lnTo>
                  <a:pt x="72" y="51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9" y="59"/>
                </a:lnTo>
                <a:lnTo>
                  <a:pt x="89" y="59"/>
                </a:ln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8" y="58"/>
                </a:lnTo>
                <a:lnTo>
                  <a:pt x="88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lnTo>
                  <a:pt x="87" y="79"/>
                </a:lnTo>
                <a:lnTo>
                  <a:pt x="87" y="79"/>
                </a:ln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7" y="53"/>
                </a:lnTo>
                <a:lnTo>
                  <a:pt x="57" y="53"/>
                </a:lnTo>
                <a:lnTo>
                  <a:pt x="59" y="54"/>
                </a:lnTo>
                <a:lnTo>
                  <a:pt x="59" y="54"/>
                </a:lnTo>
                <a:lnTo>
                  <a:pt x="59" y="54"/>
                </a:lnTo>
                <a:lnTo>
                  <a:pt x="59" y="55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1" y="55"/>
                </a:lnTo>
                <a:lnTo>
                  <a:pt x="62" y="56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0"/>
                </a:lnTo>
                <a:lnTo>
                  <a:pt x="68" y="61"/>
                </a:lnTo>
                <a:lnTo>
                  <a:pt x="68" y="61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3"/>
                </a:lnTo>
                <a:lnTo>
                  <a:pt x="69" y="63"/>
                </a:lnTo>
                <a:lnTo>
                  <a:pt x="69" y="64"/>
                </a:lnTo>
                <a:lnTo>
                  <a:pt x="69" y="64"/>
                </a:lnTo>
                <a:lnTo>
                  <a:pt x="69" y="64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5"/>
                </a:lnTo>
                <a:lnTo>
                  <a:pt x="70" y="65"/>
                </a:lnTo>
                <a:lnTo>
                  <a:pt x="70" y="66"/>
                </a:lnTo>
                <a:lnTo>
                  <a:pt x="70" y="66"/>
                </a:lnTo>
                <a:lnTo>
                  <a:pt x="71" y="66"/>
                </a:lnTo>
                <a:lnTo>
                  <a:pt x="71" y="66"/>
                </a:lnTo>
                <a:lnTo>
                  <a:pt x="71" y="66"/>
                </a:lnTo>
                <a:lnTo>
                  <a:pt x="72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2" y="69"/>
                </a:lnTo>
                <a:lnTo>
                  <a:pt x="72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0" y="69"/>
                </a:lnTo>
                <a:lnTo>
                  <a:pt x="70" y="69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7"/>
                </a:lnTo>
                <a:lnTo>
                  <a:pt x="70" y="67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7"/>
                </a:lnTo>
                <a:lnTo>
                  <a:pt x="68" y="66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7" y="65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3"/>
                </a:lnTo>
                <a:lnTo>
                  <a:pt x="67" y="63"/>
                </a:lnTo>
                <a:lnTo>
                  <a:pt x="66" y="63"/>
                </a:lnTo>
                <a:lnTo>
                  <a:pt x="66" y="63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60" y="60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3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8" y="53"/>
                </a:lnTo>
                <a:lnTo>
                  <a:pt x="49" y="53"/>
                </a:lnTo>
                <a:lnTo>
                  <a:pt x="49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1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3" y="50"/>
                </a:lnTo>
                <a:lnTo>
                  <a:pt x="54" y="50"/>
                </a:lnTo>
                <a:lnTo>
                  <a:pt x="54" y="50"/>
                </a:lnTo>
                <a:lnTo>
                  <a:pt x="55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5"/>
                </a:ln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lnTo>
                  <a:pt x="67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0"/>
                </a:lnTo>
                <a:lnTo>
                  <a:pt x="80" y="40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7"/>
                </a:lnTo>
                <a:lnTo>
                  <a:pt x="128" y="98"/>
                </a:lnTo>
                <a:lnTo>
                  <a:pt x="128" y="98"/>
                </a:lnTo>
                <a:lnTo>
                  <a:pt x="128" y="98"/>
                </a:lnTo>
                <a:lnTo>
                  <a:pt x="128" y="98"/>
                </a:lnTo>
                <a:lnTo>
                  <a:pt x="128" y="99"/>
                </a:lnTo>
                <a:lnTo>
                  <a:pt x="128" y="99"/>
                </a:lnTo>
                <a:lnTo>
                  <a:pt x="128" y="99"/>
                </a:lnTo>
                <a:lnTo>
                  <a:pt x="128" y="100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1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4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5" y="104"/>
                </a:lnTo>
                <a:lnTo>
                  <a:pt x="124" y="105"/>
                </a:lnTo>
                <a:lnTo>
                  <a:pt x="124" y="105"/>
                </a:lnTo>
                <a:lnTo>
                  <a:pt x="123" y="106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1" y="104"/>
                </a:lnTo>
                <a:lnTo>
                  <a:pt x="120" y="103"/>
                </a:lnTo>
                <a:lnTo>
                  <a:pt x="120" y="103"/>
                </a:lnTo>
                <a:lnTo>
                  <a:pt x="120" y="103"/>
                </a:lnTo>
                <a:lnTo>
                  <a:pt x="120" y="103"/>
                </a:lnTo>
                <a:lnTo>
                  <a:pt x="121" y="102"/>
                </a:lnTo>
                <a:lnTo>
                  <a:pt x="121" y="102"/>
                </a:lnTo>
                <a:lnTo>
                  <a:pt x="121" y="102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2" y="101"/>
                </a:lnTo>
                <a:lnTo>
                  <a:pt x="123" y="100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3" y="99"/>
                </a:lnTo>
                <a:lnTo>
                  <a:pt x="92" y="99"/>
                </a:lnTo>
                <a:lnTo>
                  <a:pt x="92" y="99"/>
                </a:lnTo>
                <a:lnTo>
                  <a:pt x="91" y="99"/>
                </a:lnTo>
                <a:lnTo>
                  <a:pt x="91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7" y="99"/>
                </a:lnTo>
                <a:lnTo>
                  <a:pt x="86" y="99"/>
                </a:lnTo>
                <a:lnTo>
                  <a:pt x="86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8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lnTo>
                  <a:pt x="86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6"/>
                </a:ln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8" y="117"/>
                </a:lnTo>
                <a:lnTo>
                  <a:pt x="108" y="117"/>
                </a:lnTo>
                <a:lnTo>
                  <a:pt x="109" y="116"/>
                </a:lnTo>
                <a:lnTo>
                  <a:pt x="109" y="116"/>
                </a:lnTo>
                <a:lnTo>
                  <a:pt x="110" y="116"/>
                </a:lnTo>
                <a:lnTo>
                  <a:pt x="110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6" y="99"/>
                </a:lnTo>
                <a:lnTo>
                  <a:pt x="115" y="98"/>
                </a:lnTo>
                <a:lnTo>
                  <a:pt x="115" y="98"/>
                </a:lnTo>
                <a:lnTo>
                  <a:pt x="115" y="98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6" y="98"/>
                </a:lnTo>
                <a:lnTo>
                  <a:pt x="116" y="98"/>
                </a:lnTo>
                <a:lnTo>
                  <a:pt x="116" y="98"/>
                </a:lnTo>
                <a:lnTo>
                  <a:pt x="116" y="98"/>
                </a:lnTo>
                <a:lnTo>
                  <a:pt x="117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3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2" y="114"/>
                </a:lnTo>
                <a:lnTo>
                  <a:pt x="111" y="113"/>
                </a:lnTo>
                <a:lnTo>
                  <a:pt x="111" y="113"/>
                </a:lnTo>
                <a:lnTo>
                  <a:pt x="111" y="113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9" y="102"/>
                </a:lnTo>
                <a:lnTo>
                  <a:pt x="119" y="102"/>
                </a:lnTo>
                <a:lnTo>
                  <a:pt x="119" y="102"/>
                </a:lnTo>
                <a:lnTo>
                  <a:pt x="118" y="102"/>
                </a:lnTo>
                <a:lnTo>
                  <a:pt x="118" y="102"/>
                </a:lnTo>
                <a:lnTo>
                  <a:pt x="118" y="101"/>
                </a:lnTo>
                <a:lnTo>
                  <a:pt x="118" y="101"/>
                </a:lnTo>
                <a:lnTo>
                  <a:pt x="119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50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20" y="49"/>
                </a:lnTo>
                <a:lnTo>
                  <a:pt x="20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2" y="50"/>
                </a:lnTo>
                <a:lnTo>
                  <a:pt x="22" y="49"/>
                </a:lnTo>
                <a:lnTo>
                  <a:pt x="22" y="49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2"/>
                </a:lnTo>
                <a:lnTo>
                  <a:pt x="22" y="53"/>
                </a:lnTo>
                <a:lnTo>
                  <a:pt x="22" y="53"/>
                </a:lnTo>
                <a:lnTo>
                  <a:pt x="21" y="52"/>
                </a:lnTo>
                <a:lnTo>
                  <a:pt x="21" y="52"/>
                </a:lnTo>
                <a:lnTo>
                  <a:pt x="21" y="52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8" y="55"/>
                </a:lnTo>
                <a:lnTo>
                  <a:pt x="18" y="55"/>
                </a:lnTo>
                <a:lnTo>
                  <a:pt x="18" y="55"/>
                </a:lnTo>
                <a:lnTo>
                  <a:pt x="19" y="54"/>
                </a:lnTo>
                <a:lnTo>
                  <a:pt x="19" y="54"/>
                </a:lnTo>
                <a:lnTo>
                  <a:pt x="19" y="54"/>
                </a:lnTo>
                <a:lnTo>
                  <a:pt x="19" y="55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1" y="59"/>
                </a:lnTo>
                <a:lnTo>
                  <a:pt x="21" y="59"/>
                </a:lnTo>
                <a:lnTo>
                  <a:pt x="22" y="59"/>
                </a:lnTo>
                <a:lnTo>
                  <a:pt x="22" y="59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3" y="63"/>
                </a:lnTo>
                <a:lnTo>
                  <a:pt x="23" y="63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5" y="60"/>
                </a:lnTo>
                <a:lnTo>
                  <a:pt x="26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7" y="62"/>
                </a:lnTo>
                <a:lnTo>
                  <a:pt x="27" y="62"/>
                </a:lnTo>
                <a:lnTo>
                  <a:pt x="28" y="62"/>
                </a:lnTo>
                <a:lnTo>
                  <a:pt x="28" y="62"/>
                </a:lnTo>
                <a:lnTo>
                  <a:pt x="28" y="62"/>
                </a:lnTo>
                <a:lnTo>
                  <a:pt x="28" y="62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30" y="62"/>
                </a:lnTo>
                <a:lnTo>
                  <a:pt x="30" y="62"/>
                </a:lnTo>
                <a:lnTo>
                  <a:pt x="30" y="62"/>
                </a:lnTo>
                <a:lnTo>
                  <a:pt x="31" y="62"/>
                </a:lnTo>
                <a:lnTo>
                  <a:pt x="31" y="62"/>
                </a:lnTo>
                <a:lnTo>
                  <a:pt x="32" y="63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3" y="62"/>
                </a:lnTo>
                <a:lnTo>
                  <a:pt x="33" y="62"/>
                </a:lnTo>
                <a:lnTo>
                  <a:pt x="34" y="62"/>
                </a:lnTo>
                <a:lnTo>
                  <a:pt x="34" y="62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2"/>
                </a:lnTo>
                <a:lnTo>
                  <a:pt x="38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1" y="62"/>
                </a:lnTo>
                <a:lnTo>
                  <a:pt x="42" y="61"/>
                </a:lnTo>
                <a:lnTo>
                  <a:pt x="42" y="61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3" y="62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4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6" y="62"/>
                </a:lnTo>
                <a:lnTo>
                  <a:pt x="46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49" y="65"/>
                </a:lnTo>
                <a:lnTo>
                  <a:pt x="49" y="65"/>
                </a:lnTo>
                <a:lnTo>
                  <a:pt x="50" y="65"/>
                </a:lnTo>
                <a:lnTo>
                  <a:pt x="50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4" y="66"/>
                </a:lnTo>
                <a:lnTo>
                  <a:pt x="53" y="66"/>
                </a:lnTo>
                <a:lnTo>
                  <a:pt x="53" y="66"/>
                </a:lnTo>
                <a:lnTo>
                  <a:pt x="54" y="67"/>
                </a:lnTo>
                <a:lnTo>
                  <a:pt x="54" y="67"/>
                </a:lnTo>
                <a:lnTo>
                  <a:pt x="53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50" y="67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49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8" y="70"/>
                </a:lnTo>
                <a:lnTo>
                  <a:pt x="47" y="69"/>
                </a:lnTo>
                <a:lnTo>
                  <a:pt x="47" y="69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5" y="67"/>
                </a:lnTo>
                <a:lnTo>
                  <a:pt x="44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41" y="66"/>
                </a:lnTo>
                <a:lnTo>
                  <a:pt x="39" y="65"/>
                </a:lnTo>
                <a:lnTo>
                  <a:pt x="39" y="65"/>
                </a:lnTo>
                <a:lnTo>
                  <a:pt x="38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6" y="63"/>
                </a:lnTo>
                <a:lnTo>
                  <a:pt x="35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3"/>
                </a:lnTo>
                <a:lnTo>
                  <a:pt x="32" y="64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5"/>
                </a:lnTo>
                <a:lnTo>
                  <a:pt x="26" y="66"/>
                </a:lnTo>
                <a:lnTo>
                  <a:pt x="26" y="66"/>
                </a:lnTo>
                <a:lnTo>
                  <a:pt x="26" y="67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2" y="71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3"/>
                </a:lnTo>
                <a:lnTo>
                  <a:pt x="25" y="74"/>
                </a:lnTo>
                <a:lnTo>
                  <a:pt x="25" y="74"/>
                </a:lnTo>
                <a:lnTo>
                  <a:pt x="25" y="74"/>
                </a:lnTo>
                <a:lnTo>
                  <a:pt x="25" y="75"/>
                </a:lnTo>
                <a:lnTo>
                  <a:pt x="25" y="75"/>
                </a:lnTo>
                <a:lnTo>
                  <a:pt x="25" y="75"/>
                </a:lnTo>
                <a:lnTo>
                  <a:pt x="26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9"/>
                </a:lnTo>
                <a:lnTo>
                  <a:pt x="31" y="89"/>
                </a:lnTo>
                <a:lnTo>
                  <a:pt x="31" y="89"/>
                </a:lnTo>
                <a:lnTo>
                  <a:pt x="31" y="90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2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4" y="92"/>
                </a:lnTo>
                <a:lnTo>
                  <a:pt x="34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1"/>
                </a:lnTo>
                <a:lnTo>
                  <a:pt x="35" y="90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7"/>
                </a:lnTo>
                <a:lnTo>
                  <a:pt x="38" y="88"/>
                </a:lnTo>
                <a:lnTo>
                  <a:pt x="38" y="88"/>
                </a:lnTo>
                <a:lnTo>
                  <a:pt x="38" y="89"/>
                </a:lnTo>
                <a:lnTo>
                  <a:pt x="38" y="89"/>
                </a:lnTo>
                <a:lnTo>
                  <a:pt x="38" y="89"/>
                </a:lnTo>
                <a:lnTo>
                  <a:pt x="39" y="89"/>
                </a:lnTo>
                <a:lnTo>
                  <a:pt x="39" y="89"/>
                </a:lnTo>
                <a:lnTo>
                  <a:pt x="39" y="90"/>
                </a:lnTo>
                <a:lnTo>
                  <a:pt x="39" y="90"/>
                </a:lnTo>
                <a:lnTo>
                  <a:pt x="39" y="90"/>
                </a:lnTo>
                <a:lnTo>
                  <a:pt x="40" y="90"/>
                </a:lnTo>
                <a:lnTo>
                  <a:pt x="40" y="90"/>
                </a:lnTo>
                <a:lnTo>
                  <a:pt x="40" y="91"/>
                </a:lnTo>
                <a:lnTo>
                  <a:pt x="40" y="91"/>
                </a:lnTo>
                <a:lnTo>
                  <a:pt x="40" y="91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4"/>
                </a:lnTo>
                <a:lnTo>
                  <a:pt x="41" y="94"/>
                </a:lnTo>
                <a:lnTo>
                  <a:pt x="41" y="94"/>
                </a:lnTo>
                <a:lnTo>
                  <a:pt x="41" y="94"/>
                </a:lnTo>
                <a:lnTo>
                  <a:pt x="41" y="95"/>
                </a:lnTo>
                <a:lnTo>
                  <a:pt x="41" y="95"/>
                </a:lnTo>
                <a:lnTo>
                  <a:pt x="41" y="95"/>
                </a:lnTo>
                <a:lnTo>
                  <a:pt x="41" y="95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2" y="97"/>
                </a:lnTo>
                <a:lnTo>
                  <a:pt x="42" y="97"/>
                </a:lnTo>
                <a:lnTo>
                  <a:pt x="43" y="97"/>
                </a:lnTo>
                <a:lnTo>
                  <a:pt x="43" y="97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7"/>
                </a:lnTo>
                <a:lnTo>
                  <a:pt x="43" y="97"/>
                </a:lnTo>
                <a:lnTo>
                  <a:pt x="43" y="97"/>
                </a:lnTo>
                <a:lnTo>
                  <a:pt x="43" y="96"/>
                </a:lnTo>
                <a:lnTo>
                  <a:pt x="43" y="96"/>
                </a:lnTo>
                <a:lnTo>
                  <a:pt x="43" y="95"/>
                </a:lnTo>
                <a:lnTo>
                  <a:pt x="43" y="95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3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4" y="93"/>
                </a:lnTo>
                <a:lnTo>
                  <a:pt x="43" y="93"/>
                </a:lnTo>
                <a:lnTo>
                  <a:pt x="43" y="93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49" y="94"/>
                </a:lnTo>
                <a:lnTo>
                  <a:pt x="50" y="95"/>
                </a:lnTo>
                <a:lnTo>
                  <a:pt x="50" y="95"/>
                </a:lnTo>
                <a:lnTo>
                  <a:pt x="50" y="96"/>
                </a:lnTo>
                <a:lnTo>
                  <a:pt x="50" y="96"/>
                </a:lnTo>
                <a:lnTo>
                  <a:pt x="51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7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4" y="97"/>
                </a:lnTo>
                <a:lnTo>
                  <a:pt x="53" y="97"/>
                </a:lnTo>
                <a:lnTo>
                  <a:pt x="53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3" y="96"/>
                </a:lnTo>
                <a:lnTo>
                  <a:pt x="53" y="96"/>
                </a:lnTo>
                <a:lnTo>
                  <a:pt x="53" y="96"/>
                </a:lnTo>
                <a:lnTo>
                  <a:pt x="52" y="95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2"/>
                </a:lnTo>
                <a:lnTo>
                  <a:pt x="51" y="92"/>
                </a:lnTo>
                <a:lnTo>
                  <a:pt x="51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1" y="88"/>
                </a:lnTo>
                <a:lnTo>
                  <a:pt x="51" y="88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5"/>
                </a:lnTo>
                <a:lnTo>
                  <a:pt x="50" y="85"/>
                </a:lnTo>
                <a:lnTo>
                  <a:pt x="49" y="85"/>
                </a:lnTo>
                <a:lnTo>
                  <a:pt x="49" y="85"/>
                </a:lnTo>
                <a:lnTo>
                  <a:pt x="49" y="85"/>
                </a:lnTo>
                <a:lnTo>
                  <a:pt x="49" y="85"/>
                </a:lnTo>
                <a:lnTo>
                  <a:pt x="49" y="83"/>
                </a:lnTo>
                <a:lnTo>
                  <a:pt x="49" y="83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2"/>
                </a:lnTo>
                <a:lnTo>
                  <a:pt x="48" y="82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7" y="80"/>
                </a:lnTo>
                <a:lnTo>
                  <a:pt x="47" y="80"/>
                </a:lnTo>
                <a:lnTo>
                  <a:pt x="47" y="80"/>
                </a:lnTo>
                <a:lnTo>
                  <a:pt x="47" y="79"/>
                </a:lnTo>
                <a:lnTo>
                  <a:pt x="47" y="79"/>
                </a:lnTo>
                <a:lnTo>
                  <a:pt x="47" y="79"/>
                </a:lnTo>
                <a:lnTo>
                  <a:pt x="47" y="78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7" y="77"/>
                </a:lnTo>
                <a:lnTo>
                  <a:pt x="48" y="77"/>
                </a:lnTo>
                <a:lnTo>
                  <a:pt x="48" y="77"/>
                </a:lnTo>
                <a:lnTo>
                  <a:pt x="48" y="78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49" y="77"/>
                </a:lnTo>
                <a:lnTo>
                  <a:pt x="50" y="78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8"/>
                </a:lnTo>
                <a:lnTo>
                  <a:pt x="51" y="79"/>
                </a:lnTo>
                <a:lnTo>
                  <a:pt x="51" y="79"/>
                </a:lnTo>
                <a:lnTo>
                  <a:pt x="51" y="79"/>
                </a:lnTo>
                <a:lnTo>
                  <a:pt x="52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0"/>
                </a:lnTo>
                <a:lnTo>
                  <a:pt x="52" y="80"/>
                </a:lnTo>
                <a:lnTo>
                  <a:pt x="52" y="80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3" y="81"/>
                </a:lnTo>
                <a:lnTo>
                  <a:pt x="53" y="81"/>
                </a:lnTo>
                <a:lnTo>
                  <a:pt x="53" y="81"/>
                </a:lnTo>
                <a:lnTo>
                  <a:pt x="53" y="82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3" y="81"/>
                </a:lnTo>
                <a:lnTo>
                  <a:pt x="55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4" y="80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8" y="79"/>
                </a:lnTo>
                <a:lnTo>
                  <a:pt x="58" y="79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7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6" y="77"/>
                </a:lnTo>
                <a:lnTo>
                  <a:pt x="55" y="77"/>
                </a:lnTo>
                <a:lnTo>
                  <a:pt x="55" y="77"/>
                </a:lnTo>
                <a:lnTo>
                  <a:pt x="54" y="77"/>
                </a:lnTo>
                <a:lnTo>
                  <a:pt x="54" y="77"/>
                </a:lnTo>
                <a:lnTo>
                  <a:pt x="53" y="76"/>
                </a:lnTo>
                <a:lnTo>
                  <a:pt x="53" y="76"/>
                </a:lnTo>
                <a:lnTo>
                  <a:pt x="53" y="75"/>
                </a:lnTo>
                <a:lnTo>
                  <a:pt x="53" y="75"/>
                </a:lnTo>
                <a:lnTo>
                  <a:pt x="53" y="75"/>
                </a:lnTo>
                <a:lnTo>
                  <a:pt x="53" y="75"/>
                </a:lnTo>
                <a:lnTo>
                  <a:pt x="53" y="74"/>
                </a:lnTo>
                <a:lnTo>
                  <a:pt x="53" y="74"/>
                </a:lnTo>
                <a:lnTo>
                  <a:pt x="53" y="74"/>
                </a:lnTo>
                <a:lnTo>
                  <a:pt x="52" y="74"/>
                </a:lnTo>
                <a:lnTo>
                  <a:pt x="52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1" y="70"/>
                </a:lnTo>
                <a:lnTo>
                  <a:pt x="52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8" y="68"/>
                </a:lnTo>
                <a:lnTo>
                  <a:pt x="59" y="68"/>
                </a:lnTo>
                <a:lnTo>
                  <a:pt x="59" y="68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1" y="70"/>
                </a:lnTo>
                <a:lnTo>
                  <a:pt x="61" y="70"/>
                </a:lnTo>
                <a:lnTo>
                  <a:pt x="61" y="70"/>
                </a:lnTo>
                <a:lnTo>
                  <a:pt x="62" y="71"/>
                </a:lnTo>
                <a:lnTo>
                  <a:pt x="62" y="71"/>
                </a:lnTo>
                <a:lnTo>
                  <a:pt x="62" y="72"/>
                </a:lnTo>
                <a:lnTo>
                  <a:pt x="62" y="72"/>
                </a:lnTo>
                <a:lnTo>
                  <a:pt x="62" y="72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3" y="72"/>
                </a:lnTo>
                <a:lnTo>
                  <a:pt x="63" y="72"/>
                </a:lnTo>
                <a:lnTo>
                  <a:pt x="63" y="72"/>
                </a:lnTo>
                <a:lnTo>
                  <a:pt x="64" y="73"/>
                </a:lnTo>
                <a:lnTo>
                  <a:pt x="64" y="73"/>
                </a:lnTo>
                <a:lnTo>
                  <a:pt x="64" y="73"/>
                </a:lnTo>
                <a:lnTo>
                  <a:pt x="64" y="74"/>
                </a:lnTo>
                <a:lnTo>
                  <a:pt x="64" y="74"/>
                </a:lnTo>
                <a:lnTo>
                  <a:pt x="64" y="74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5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7" y="73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2"/>
                </a:lnTo>
                <a:lnTo>
                  <a:pt x="66" y="72"/>
                </a:lnTo>
                <a:lnTo>
                  <a:pt x="66" y="72"/>
                </a:lnTo>
                <a:lnTo>
                  <a:pt x="66" y="71"/>
                </a:lnTo>
                <a:lnTo>
                  <a:pt x="66" y="71"/>
                </a:lnTo>
                <a:lnTo>
                  <a:pt x="66" y="71"/>
                </a:lnTo>
                <a:lnTo>
                  <a:pt x="66" y="71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6" y="69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5" y="67"/>
                </a:lnTo>
                <a:lnTo>
                  <a:pt x="65" y="67"/>
                </a:lnTo>
                <a:lnTo>
                  <a:pt x="66" y="66"/>
                </a:lnTo>
                <a:lnTo>
                  <a:pt x="66" y="66"/>
                </a:lnTo>
                <a:lnTo>
                  <a:pt x="66" y="66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4" y="63"/>
                </a:lnTo>
                <a:lnTo>
                  <a:pt x="63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9" y="60"/>
                </a:lnTo>
                <a:lnTo>
                  <a:pt x="59" y="60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6"/>
                </a:lnTo>
                <a:lnTo>
                  <a:pt x="53" y="56"/>
                </a:lnTo>
                <a:lnTo>
                  <a:pt x="53" y="57"/>
                </a:lnTo>
                <a:lnTo>
                  <a:pt x="53" y="57"/>
                </a:lnTo>
                <a:lnTo>
                  <a:pt x="53" y="57"/>
                </a:lnTo>
                <a:lnTo>
                  <a:pt x="53" y="57"/>
                </a:lnTo>
                <a:lnTo>
                  <a:pt x="52" y="57"/>
                </a:lnTo>
                <a:lnTo>
                  <a:pt x="52" y="57"/>
                </a:lnTo>
                <a:lnTo>
                  <a:pt x="52" y="57"/>
                </a:lnTo>
                <a:lnTo>
                  <a:pt x="52" y="56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7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4"/>
                </a:lnTo>
                <a:lnTo>
                  <a:pt x="44" y="53"/>
                </a:lnTo>
                <a:lnTo>
                  <a:pt x="44" y="53"/>
                </a:lnTo>
                <a:lnTo>
                  <a:pt x="44" y="53"/>
                </a:lnTo>
                <a:lnTo>
                  <a:pt x="44" y="53"/>
                </a:lnTo>
                <a:lnTo>
                  <a:pt x="43" y="53"/>
                </a:lnTo>
                <a:lnTo>
                  <a:pt x="43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4" y="52"/>
                </a:lnTo>
                <a:lnTo>
                  <a:pt x="45" y="52"/>
                </a:lnTo>
                <a:lnTo>
                  <a:pt x="45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7" y="53"/>
                </a:lnTo>
                <a:lnTo>
                  <a:pt x="47" y="53"/>
                </a:lnTo>
                <a:lnTo>
                  <a:pt x="48" y="52"/>
                </a:lnTo>
                <a:lnTo>
                  <a:pt x="48" y="52"/>
                </a:lnTo>
                <a:lnTo>
                  <a:pt x="48" y="52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50"/>
                </a:lnTo>
                <a:lnTo>
                  <a:pt x="50" y="50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48"/>
                </a:lnTo>
                <a:lnTo>
                  <a:pt x="50" y="48"/>
                </a:lnTo>
                <a:lnTo>
                  <a:pt x="50" y="48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lnTo>
                  <a:pt x="53" y="46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3" y="48"/>
                </a:lnTo>
                <a:lnTo>
                  <a:pt x="53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5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5" y="45"/>
                </a:lnTo>
                <a:lnTo>
                  <a:pt x="54" y="44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1"/>
                </a:lnTo>
                <a:lnTo>
                  <a:pt x="44" y="30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5"/>
                </a:lnTo>
                <a:lnTo>
                  <a:pt x="45" y="24"/>
                </a:lnTo>
                <a:lnTo>
                  <a:pt x="45" y="24"/>
                </a:lnTo>
                <a:lnTo>
                  <a:pt x="44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1"/>
                </a:lnTo>
                <a:lnTo>
                  <a:pt x="48" y="21"/>
                </a:lnTo>
                <a:lnTo>
                  <a:pt x="48" y="21"/>
                </a:lnTo>
                <a:lnTo>
                  <a:pt x="48" y="20"/>
                </a:lnTo>
                <a:lnTo>
                  <a:pt x="48" y="20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4"/>
                </a:lnTo>
                <a:lnTo>
                  <a:pt x="48" y="24"/>
                </a:lnTo>
                <a:lnTo>
                  <a:pt x="49" y="24"/>
                </a:lnTo>
                <a:lnTo>
                  <a:pt x="49" y="24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1" y="26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3" y="27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29"/>
                </a:lnTo>
                <a:lnTo>
                  <a:pt x="55" y="30"/>
                </a:lnTo>
                <a:lnTo>
                  <a:pt x="55" y="30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2" y="33"/>
                </a:lnTo>
                <a:lnTo>
                  <a:pt x="61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9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1"/>
                </a:lnTo>
                <a:lnTo>
                  <a:pt x="63" y="32"/>
                </a:lnTo>
                <a:lnTo>
                  <a:pt x="63" y="32"/>
                </a:lnTo>
                <a:lnTo>
                  <a:pt x="63" y="32"/>
                </a:lnTo>
                <a:lnTo>
                  <a:pt x="64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4" y="33"/>
                </a:lnTo>
                <a:lnTo>
                  <a:pt x="65" y="33"/>
                </a:lnTo>
                <a:lnTo>
                  <a:pt x="65" y="33"/>
                </a:lnTo>
                <a:lnTo>
                  <a:pt x="65" y="32"/>
                </a:lnTo>
                <a:lnTo>
                  <a:pt x="65" y="32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1"/>
                </a:lnTo>
                <a:lnTo>
                  <a:pt x="65" y="30"/>
                </a:lnTo>
                <a:lnTo>
                  <a:pt x="65" y="30"/>
                </a:lnTo>
                <a:lnTo>
                  <a:pt x="65" y="30"/>
                </a:lnTo>
                <a:lnTo>
                  <a:pt x="65" y="30"/>
                </a:lnTo>
                <a:lnTo>
                  <a:pt x="64" y="29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0" y="30"/>
                </a:lnTo>
                <a:lnTo>
                  <a:pt x="71" y="29"/>
                </a:lnTo>
                <a:lnTo>
                  <a:pt x="71" y="29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9" y="26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5"/>
                </a:lnTo>
                <a:lnTo>
                  <a:pt x="66" y="24"/>
                </a:lnTo>
                <a:lnTo>
                  <a:pt x="66" y="24"/>
                </a:lnTo>
                <a:lnTo>
                  <a:pt x="66" y="24"/>
                </a:lnTo>
                <a:lnTo>
                  <a:pt x="66" y="24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5" y="25"/>
                </a:lnTo>
                <a:lnTo>
                  <a:pt x="64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3" y="23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4" y="22"/>
                </a:lnTo>
                <a:lnTo>
                  <a:pt x="64" y="22"/>
                </a:lnTo>
                <a:lnTo>
                  <a:pt x="63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1"/>
                </a:lnTo>
                <a:lnTo>
                  <a:pt x="62" y="20"/>
                </a:lnTo>
                <a:lnTo>
                  <a:pt x="62" y="20"/>
                </a:lnTo>
                <a:lnTo>
                  <a:pt x="62" y="20"/>
                </a:lnTo>
                <a:lnTo>
                  <a:pt x="61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7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1" y="15"/>
                </a:lnTo>
                <a:lnTo>
                  <a:pt x="71" y="15"/>
                </a:lnTo>
                <a:lnTo>
                  <a:pt x="71" y="15"/>
                </a:lnTo>
                <a:lnTo>
                  <a:pt x="72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5" y="16"/>
                </a:lnTo>
                <a:lnTo>
                  <a:pt x="75" y="16"/>
                </a:lnTo>
                <a:lnTo>
                  <a:pt x="75" y="16"/>
                </a:lnTo>
                <a:lnTo>
                  <a:pt x="76" y="16"/>
                </a:lnTo>
                <a:lnTo>
                  <a:pt x="76" y="16"/>
                </a:lnTo>
                <a:lnTo>
                  <a:pt x="77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79" y="15"/>
                </a:lnTo>
                <a:lnTo>
                  <a:pt x="80" y="15"/>
                </a:lnTo>
                <a:lnTo>
                  <a:pt x="80" y="15"/>
                </a:lnTo>
                <a:lnTo>
                  <a:pt x="80" y="14"/>
                </a:lnTo>
                <a:lnTo>
                  <a:pt x="80" y="14"/>
                </a:lnTo>
                <a:lnTo>
                  <a:pt x="81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3" y="14"/>
                </a:lnTo>
                <a:lnTo>
                  <a:pt x="83" y="14"/>
                </a:lnTo>
                <a:lnTo>
                  <a:pt x="82" y="14"/>
                </a:lnTo>
                <a:lnTo>
                  <a:pt x="82" y="14"/>
                </a:lnTo>
                <a:lnTo>
                  <a:pt x="82" y="14"/>
                </a:lnTo>
                <a:lnTo>
                  <a:pt x="84" y="15"/>
                </a:lnTo>
                <a:lnTo>
                  <a:pt x="84" y="15"/>
                </a:lnTo>
                <a:lnTo>
                  <a:pt x="85" y="15"/>
                </a:lnTo>
                <a:lnTo>
                  <a:pt x="85" y="15"/>
                </a:lnTo>
                <a:lnTo>
                  <a:pt x="86" y="15"/>
                </a:lnTo>
                <a:lnTo>
                  <a:pt x="86" y="15"/>
                </a:lnTo>
                <a:lnTo>
                  <a:pt x="88" y="16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6" y="17"/>
                </a:lnTo>
                <a:lnTo>
                  <a:pt x="96" y="17"/>
                </a:lnTo>
                <a:lnTo>
                  <a:pt x="96" y="17"/>
                </a:lnTo>
                <a:lnTo>
                  <a:pt x="96" y="17"/>
                </a:lnTo>
                <a:lnTo>
                  <a:pt x="95" y="17"/>
                </a:lnTo>
                <a:lnTo>
                  <a:pt x="95" y="17"/>
                </a:lnTo>
                <a:lnTo>
                  <a:pt x="96" y="18"/>
                </a:lnTo>
                <a:lnTo>
                  <a:pt x="96" y="18"/>
                </a:lnTo>
                <a:lnTo>
                  <a:pt x="96" y="18"/>
                </a:lnTo>
                <a:lnTo>
                  <a:pt x="96" y="18"/>
                </a:lnTo>
                <a:lnTo>
                  <a:pt x="97" y="18"/>
                </a:lnTo>
                <a:lnTo>
                  <a:pt x="97" y="18"/>
                </a:lnTo>
                <a:lnTo>
                  <a:pt x="97" y="18"/>
                </a:lnTo>
                <a:lnTo>
                  <a:pt x="98" y="17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99" y="15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99" y="15"/>
                </a:lnTo>
                <a:lnTo>
                  <a:pt x="100" y="14"/>
                </a:lnTo>
                <a:lnTo>
                  <a:pt x="100" y="14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10"/>
                </a:lnTo>
                <a:lnTo>
                  <a:pt x="100" y="10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1" y="9"/>
                </a:lnTo>
                <a:lnTo>
                  <a:pt x="101" y="9"/>
                </a:lnTo>
                <a:lnTo>
                  <a:pt x="102" y="8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4"/>
                </a:lnTo>
                <a:lnTo>
                  <a:pt x="104" y="4"/>
                </a:lnTo>
                <a:lnTo>
                  <a:pt x="104" y="3"/>
                </a:lnTo>
                <a:lnTo>
                  <a:pt x="104" y="3"/>
                </a:lnTo>
                <a:lnTo>
                  <a:pt x="104" y="2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3" y="1"/>
                </a:lnTo>
                <a:lnTo>
                  <a:pt x="102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9" y="0"/>
                </a:lnTo>
                <a:lnTo>
                  <a:pt x="98" y="0"/>
                </a:lnTo>
                <a:lnTo>
                  <a:pt x="98" y="0"/>
                </a:lnTo>
                <a:lnTo>
                  <a:pt x="97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6" y="1"/>
                </a:lnTo>
                <a:lnTo>
                  <a:pt x="97" y="2"/>
                </a:lnTo>
                <a:lnTo>
                  <a:pt x="97" y="2"/>
                </a:lnTo>
                <a:lnTo>
                  <a:pt x="97" y="2"/>
                </a:lnTo>
                <a:lnTo>
                  <a:pt x="97" y="3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4"/>
                </a:lnTo>
                <a:lnTo>
                  <a:pt x="98" y="4"/>
                </a:lnTo>
                <a:lnTo>
                  <a:pt x="98" y="5"/>
                </a:lnTo>
                <a:lnTo>
                  <a:pt x="98" y="5"/>
                </a:lnTo>
                <a:lnTo>
                  <a:pt x="98" y="5"/>
                </a:lnTo>
                <a:lnTo>
                  <a:pt x="98" y="5"/>
                </a:lnTo>
                <a:lnTo>
                  <a:pt x="98" y="6"/>
                </a:lnTo>
                <a:lnTo>
                  <a:pt x="98" y="6"/>
                </a:lnTo>
                <a:lnTo>
                  <a:pt x="98" y="6"/>
                </a:lnTo>
                <a:lnTo>
                  <a:pt x="97" y="7"/>
                </a:lnTo>
                <a:lnTo>
                  <a:pt x="97" y="7"/>
                </a:lnTo>
                <a:lnTo>
                  <a:pt x="97" y="7"/>
                </a:lnTo>
                <a:lnTo>
                  <a:pt x="96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3" y="7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4" y="9"/>
                </a:lnTo>
                <a:lnTo>
                  <a:pt x="83" y="8"/>
                </a:lnTo>
                <a:lnTo>
                  <a:pt x="83" y="8"/>
                </a:lnTo>
                <a:lnTo>
                  <a:pt x="82" y="7"/>
                </a:lnTo>
                <a:lnTo>
                  <a:pt x="82" y="7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8" y="6"/>
                </a:lnTo>
                <a:lnTo>
                  <a:pt x="77" y="7"/>
                </a:lnTo>
                <a:lnTo>
                  <a:pt x="77" y="7"/>
                </a:lnTo>
                <a:lnTo>
                  <a:pt x="76" y="6"/>
                </a:lnTo>
                <a:lnTo>
                  <a:pt x="76" y="6"/>
                </a:lnTo>
                <a:lnTo>
                  <a:pt x="76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4" y="5"/>
                </a:lnTo>
                <a:lnTo>
                  <a:pt x="74" y="5"/>
                </a:lnTo>
                <a:lnTo>
                  <a:pt x="74" y="5"/>
                </a:lnTo>
                <a:lnTo>
                  <a:pt x="74" y="4"/>
                </a:lnTo>
                <a:lnTo>
                  <a:pt x="74" y="4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3" y="3"/>
                </a:lnTo>
                <a:lnTo>
                  <a:pt x="73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2" y="4"/>
                </a:lnTo>
                <a:lnTo>
                  <a:pt x="71" y="4"/>
                </a:lnTo>
                <a:lnTo>
                  <a:pt x="71" y="4"/>
                </a:lnTo>
                <a:lnTo>
                  <a:pt x="71" y="4"/>
                </a:lnTo>
                <a:lnTo>
                  <a:pt x="70" y="4"/>
                </a:lnTo>
                <a:lnTo>
                  <a:pt x="70" y="4"/>
                </a:lnTo>
                <a:lnTo>
                  <a:pt x="70" y="4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6" y="5"/>
                </a:lnTo>
                <a:lnTo>
                  <a:pt x="66" y="5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9" y="6"/>
                </a:lnTo>
                <a:lnTo>
                  <a:pt x="58" y="6"/>
                </a:lnTo>
                <a:lnTo>
                  <a:pt x="58" y="6"/>
                </a:lnTo>
                <a:lnTo>
                  <a:pt x="57" y="6"/>
                </a:lnTo>
                <a:lnTo>
                  <a:pt x="57" y="6"/>
                </a:lnTo>
                <a:lnTo>
                  <a:pt x="56" y="7"/>
                </a:lnTo>
                <a:lnTo>
                  <a:pt x="56" y="7"/>
                </a:lnTo>
                <a:lnTo>
                  <a:pt x="55" y="6"/>
                </a:lnTo>
                <a:lnTo>
                  <a:pt x="55" y="6"/>
                </a:lnTo>
                <a:lnTo>
                  <a:pt x="54" y="7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8" y="7"/>
                </a:lnTo>
                <a:lnTo>
                  <a:pt x="47" y="8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2" y="11"/>
                </a:lnTo>
                <a:lnTo>
                  <a:pt x="41" y="11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39" y="10"/>
                </a:lnTo>
                <a:lnTo>
                  <a:pt x="39" y="10"/>
                </a:lnTo>
                <a:lnTo>
                  <a:pt x="39" y="10"/>
                </a:lnTo>
                <a:lnTo>
                  <a:pt x="38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7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4" y="13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1" y="15"/>
                </a:lnTo>
                <a:lnTo>
                  <a:pt x="31" y="15"/>
                </a:lnTo>
                <a:lnTo>
                  <a:pt x="31" y="15"/>
                </a:lnTo>
                <a:lnTo>
                  <a:pt x="30" y="16"/>
                </a:lnTo>
                <a:lnTo>
                  <a:pt x="30" y="16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6"/>
                </a:lnTo>
                <a:lnTo>
                  <a:pt x="23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0" y="18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1" y="22"/>
                </a:lnTo>
                <a:lnTo>
                  <a:pt x="21" y="22"/>
                </a:lnTo>
                <a:lnTo>
                  <a:pt x="21" y="22"/>
                </a:lnTo>
                <a:lnTo>
                  <a:pt x="20" y="22"/>
                </a:lnTo>
                <a:lnTo>
                  <a:pt x="20" y="22"/>
                </a:lnTo>
                <a:lnTo>
                  <a:pt x="20" y="23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9" y="23"/>
                </a:lnTo>
                <a:lnTo>
                  <a:pt x="19" y="23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5"/>
                </a:lnTo>
                <a:lnTo>
                  <a:pt x="18" y="25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7" y="28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2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11" y="32"/>
                </a:lnTo>
                <a:lnTo>
                  <a:pt x="11" y="33"/>
                </a:lnTo>
                <a:lnTo>
                  <a:pt x="11" y="33"/>
                </a:lnTo>
                <a:lnTo>
                  <a:pt x="11" y="34"/>
                </a:lnTo>
                <a:lnTo>
                  <a:pt x="11" y="34"/>
                </a:lnTo>
                <a:lnTo>
                  <a:pt x="12" y="35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10" y="38"/>
                </a:lnTo>
                <a:lnTo>
                  <a:pt x="9" y="38"/>
                </a:lnTo>
                <a:lnTo>
                  <a:pt x="9" y="38"/>
                </a:lnTo>
                <a:lnTo>
                  <a:pt x="9" y="39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6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9" y="39"/>
                </a:lnTo>
                <a:lnTo>
                  <a:pt x="9" y="39"/>
                </a:lnTo>
                <a:lnTo>
                  <a:pt x="8" y="40"/>
                </a:lnTo>
                <a:lnTo>
                  <a:pt x="8" y="40"/>
                </a:lnTo>
                <a:lnTo>
                  <a:pt x="8" y="40"/>
                </a:lnTo>
                <a:lnTo>
                  <a:pt x="8" y="40"/>
                </a:lnTo>
                <a:lnTo>
                  <a:pt x="8" y="41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10" y="41"/>
                </a:lnTo>
                <a:lnTo>
                  <a:pt x="10" y="41"/>
                </a:lnTo>
                <a:lnTo>
                  <a:pt x="9" y="41"/>
                </a:lnTo>
                <a:lnTo>
                  <a:pt x="9" y="41"/>
                </a:lnTo>
                <a:lnTo>
                  <a:pt x="10" y="42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3"/>
                </a:lnTo>
                <a:lnTo>
                  <a:pt x="10" y="44"/>
                </a:lnTo>
                <a:lnTo>
                  <a:pt x="10" y="44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3" y="45"/>
                </a:lnTo>
                <a:lnTo>
                  <a:pt x="13" y="45"/>
                </a:lnTo>
                <a:lnTo>
                  <a:pt x="13" y="45"/>
                </a:lnTo>
                <a:lnTo>
                  <a:pt x="13" y="46"/>
                </a:lnTo>
                <a:lnTo>
                  <a:pt x="13" y="46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8" y="51"/>
                </a:lnTo>
                <a:lnTo>
                  <a:pt x="18" y="51"/>
                </a:lnTo>
                <a:lnTo>
                  <a:pt x="18" y="51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19" y="50"/>
                </a:lnTo>
                <a:lnTo>
                  <a:pt x="19" y="50"/>
                </a:lnTo>
                <a:lnTo>
                  <a:pt x="19" y="50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3"/>
                </a:lnTo>
                <a:lnTo>
                  <a:pt x="99" y="122"/>
                </a:lnTo>
                <a:lnTo>
                  <a:pt x="99" y="122"/>
                </a:lnTo>
                <a:lnTo>
                  <a:pt x="99" y="121"/>
                </a:lnTo>
                <a:lnTo>
                  <a:pt x="99" y="121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8"/>
                </a:lnTo>
                <a:lnTo>
                  <a:pt x="99" y="118"/>
                </a:lnTo>
                <a:lnTo>
                  <a:pt x="99" y="119"/>
                </a:lnTo>
                <a:lnTo>
                  <a:pt x="99" y="119"/>
                </a:lnTo>
                <a:lnTo>
                  <a:pt x="99" y="119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8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6" y="120"/>
                </a:lnTo>
                <a:lnTo>
                  <a:pt x="96" y="120"/>
                </a:lnTo>
                <a:lnTo>
                  <a:pt x="96" y="120"/>
                </a:lnTo>
                <a:lnTo>
                  <a:pt x="95" y="120"/>
                </a:lnTo>
                <a:lnTo>
                  <a:pt x="95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1"/>
                </a:lnTo>
                <a:lnTo>
                  <a:pt x="91" y="120"/>
                </a:lnTo>
                <a:lnTo>
                  <a:pt x="91" y="120"/>
                </a:lnTo>
                <a:lnTo>
                  <a:pt x="91" y="120"/>
                </a:lnTo>
                <a:lnTo>
                  <a:pt x="91" y="120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8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6" y="118"/>
                </a:lnTo>
                <a:lnTo>
                  <a:pt x="86" y="118"/>
                </a:lnTo>
                <a:lnTo>
                  <a:pt x="83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7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80" y="116"/>
                </a:lnTo>
                <a:lnTo>
                  <a:pt x="80" y="116"/>
                </a:lnTo>
                <a:lnTo>
                  <a:pt x="80" y="116"/>
                </a:lnTo>
                <a:lnTo>
                  <a:pt x="79" y="116"/>
                </a:lnTo>
                <a:lnTo>
                  <a:pt x="79" y="116"/>
                </a:lnTo>
                <a:lnTo>
                  <a:pt x="78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2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6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6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2"/>
                </a:lnTo>
                <a:lnTo>
                  <a:pt x="61" y="113"/>
                </a:lnTo>
                <a:lnTo>
                  <a:pt x="61" y="113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1" y="115"/>
                </a:lnTo>
                <a:lnTo>
                  <a:pt x="60" y="115"/>
                </a:lnTo>
                <a:lnTo>
                  <a:pt x="60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3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5"/>
                </a:lnTo>
                <a:lnTo>
                  <a:pt x="59" y="115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7"/>
                </a:lnTo>
                <a:lnTo>
                  <a:pt x="59" y="117"/>
                </a:lnTo>
                <a:lnTo>
                  <a:pt x="59" y="117"/>
                </a:lnTo>
                <a:lnTo>
                  <a:pt x="59" y="118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1" y="120"/>
                </a:lnTo>
                <a:lnTo>
                  <a:pt x="62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5" y="120"/>
                </a:lnTo>
                <a:lnTo>
                  <a:pt x="66" y="120"/>
                </a:lnTo>
                <a:lnTo>
                  <a:pt x="66" y="120"/>
                </a:lnTo>
                <a:lnTo>
                  <a:pt x="66" y="120"/>
                </a:lnTo>
                <a:lnTo>
                  <a:pt x="66" y="120"/>
                </a:lnTo>
                <a:lnTo>
                  <a:pt x="67" y="120"/>
                </a:lnTo>
                <a:lnTo>
                  <a:pt x="67" y="120"/>
                </a:lnTo>
                <a:lnTo>
                  <a:pt x="67" y="120"/>
                </a:lnTo>
                <a:lnTo>
                  <a:pt x="67" y="120"/>
                </a:lnTo>
                <a:lnTo>
                  <a:pt x="68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1" y="121"/>
                </a:lnTo>
                <a:lnTo>
                  <a:pt x="72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4" y="122"/>
                </a:lnTo>
                <a:lnTo>
                  <a:pt x="74" y="122"/>
                </a:lnTo>
                <a:lnTo>
                  <a:pt x="76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77" y="124"/>
                </a:lnTo>
                <a:lnTo>
                  <a:pt x="86" y="124"/>
                </a:lnTo>
                <a:lnTo>
                  <a:pt x="86" y="124"/>
                </a:lnTo>
                <a:lnTo>
                  <a:pt x="89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7" y="124"/>
                </a:lnTo>
                <a:lnTo>
                  <a:pt x="98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8" y="59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1"/>
                </a:lnTo>
                <a:lnTo>
                  <a:pt x="97" y="62"/>
                </a:lnTo>
                <a:lnTo>
                  <a:pt x="97" y="62"/>
                </a:lnTo>
                <a:lnTo>
                  <a:pt x="98" y="63"/>
                </a:lnTo>
                <a:lnTo>
                  <a:pt x="98" y="63"/>
                </a:lnTo>
                <a:lnTo>
                  <a:pt x="97" y="64"/>
                </a:lnTo>
                <a:lnTo>
                  <a:pt x="97" y="64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5" y="66"/>
                </a:lnTo>
                <a:lnTo>
                  <a:pt x="95" y="66"/>
                </a:lnTo>
                <a:lnTo>
                  <a:pt x="95" y="66"/>
                </a:lnTo>
                <a:lnTo>
                  <a:pt x="94" y="65"/>
                </a:lnTo>
                <a:lnTo>
                  <a:pt x="94" y="65"/>
                </a:lnTo>
                <a:lnTo>
                  <a:pt x="94" y="65"/>
                </a:lnTo>
                <a:lnTo>
                  <a:pt x="94" y="65"/>
                </a:lnTo>
                <a:lnTo>
                  <a:pt x="93" y="64"/>
                </a:lnTo>
                <a:lnTo>
                  <a:pt x="93" y="64"/>
                </a:lnTo>
                <a:lnTo>
                  <a:pt x="93" y="64"/>
                </a:lnTo>
                <a:lnTo>
                  <a:pt x="94" y="63"/>
                </a:lnTo>
                <a:lnTo>
                  <a:pt x="94" y="63"/>
                </a:lnTo>
                <a:lnTo>
                  <a:pt x="94" y="63"/>
                </a:lnTo>
                <a:lnTo>
                  <a:pt x="95" y="63"/>
                </a:lnTo>
                <a:lnTo>
                  <a:pt x="95" y="63"/>
                </a:lnTo>
                <a:lnTo>
                  <a:pt x="95" y="62"/>
                </a:lnTo>
                <a:lnTo>
                  <a:pt x="95" y="62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9"/>
                </a:lnTo>
                <a:lnTo>
                  <a:pt x="97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09" y="79"/>
                </a:lnTo>
                <a:lnTo>
                  <a:pt x="109" y="79"/>
                </a:lnTo>
                <a:lnTo>
                  <a:pt x="109" y="79"/>
                </a:lnTo>
                <a:lnTo>
                  <a:pt x="110" y="79"/>
                </a:lnTo>
                <a:lnTo>
                  <a:pt x="110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5"/>
                </a:lnTo>
                <a:lnTo>
                  <a:pt x="100" y="96"/>
                </a:lnTo>
                <a:lnTo>
                  <a:pt x="100" y="96"/>
                </a:lnTo>
                <a:lnTo>
                  <a:pt x="100" y="96"/>
                </a:lnTo>
                <a:lnTo>
                  <a:pt x="100" y="96"/>
                </a:lnTo>
                <a:lnTo>
                  <a:pt x="99" y="96"/>
                </a:lnTo>
                <a:lnTo>
                  <a:pt x="99" y="96"/>
                </a:lnTo>
                <a:lnTo>
                  <a:pt x="99" y="96"/>
                </a:lnTo>
                <a:lnTo>
                  <a:pt x="99" y="95"/>
                </a:lnTo>
                <a:lnTo>
                  <a:pt x="99" y="95"/>
                </a:lnTo>
                <a:lnTo>
                  <a:pt x="99" y="95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0" y="95"/>
                </a:lnTo>
                <a:lnTo>
                  <a:pt x="101" y="95"/>
                </a:lnTo>
                <a:lnTo>
                  <a:pt x="101" y="95"/>
                </a:lnTo>
                <a:lnTo>
                  <a:pt x="101" y="94"/>
                </a:lnTo>
                <a:lnTo>
                  <a:pt x="101" y="94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5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3" y="90"/>
                </a:lnTo>
                <a:lnTo>
                  <a:pt x="95" y="89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1" y="88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8" y="86"/>
                </a:lnTo>
                <a:lnTo>
                  <a:pt x="108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7"/>
                </a:lnTo>
                <a:lnTo>
                  <a:pt x="110" y="87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4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10" y="92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3" y="89"/>
                </a:lnTo>
                <a:lnTo>
                  <a:pt x="114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2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5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2" y="95"/>
                </a:lnTo>
                <a:lnTo>
                  <a:pt x="122" y="95"/>
                </a:lnTo>
                <a:lnTo>
                  <a:pt x="122" y="95"/>
                </a:lnTo>
                <a:lnTo>
                  <a:pt x="121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3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1" y="74"/>
                </a:lnTo>
                <a:lnTo>
                  <a:pt x="21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9" y="75"/>
                </a:lnTo>
                <a:lnTo>
                  <a:pt x="18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4"/>
                </a:lnTo>
                <a:lnTo>
                  <a:pt x="16" y="73"/>
                </a:lnTo>
                <a:lnTo>
                  <a:pt x="16" y="73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1"/>
                </a:lnTo>
                <a:lnTo>
                  <a:pt x="15" y="71"/>
                </a:lnTo>
                <a:lnTo>
                  <a:pt x="15" y="71"/>
                </a:lnTo>
                <a:lnTo>
                  <a:pt x="16" y="70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5" y="42"/>
                </a:lnTo>
                <a:lnTo>
                  <a:pt x="6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5" y="42"/>
                </a:lnTo>
                <a:lnTo>
                  <a:pt x="4" y="42"/>
                </a:lnTo>
                <a:lnTo>
                  <a:pt x="4" y="42"/>
                </a:lnTo>
                <a:lnTo>
                  <a:pt x="4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8"/>
                </a:lnTo>
                <a:lnTo>
                  <a:pt x="1" y="38"/>
                </a:lnTo>
                <a:lnTo>
                  <a:pt x="1" y="37"/>
                </a:lnTo>
                <a:lnTo>
                  <a:pt x="1" y="37"/>
                </a:lnTo>
                <a:lnTo>
                  <a:pt x="1" y="37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7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3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5" y="61"/>
                </a:lnTo>
                <a:lnTo>
                  <a:pt x="15" y="61"/>
                </a:lnTo>
                <a:lnTo>
                  <a:pt x="15" y="61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5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8" y="81"/>
                </a:lnTo>
                <a:lnTo>
                  <a:pt x="58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8" y="78"/>
                </a:lnTo>
                <a:lnTo>
                  <a:pt x="57" y="78"/>
                </a:lnTo>
                <a:lnTo>
                  <a:pt x="57" y="78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4"/>
                </a:lnTo>
                <a:lnTo>
                  <a:pt x="73" y="84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2" y="85"/>
                </a:lnTo>
                <a:lnTo>
                  <a:pt x="72" y="85"/>
                </a:lnTo>
                <a:lnTo>
                  <a:pt x="72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4"/>
                </a:lnTo>
                <a:lnTo>
                  <a:pt x="72" y="84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lnTo>
                  <a:pt x="73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1" y="87"/>
                </a:lnTo>
                <a:lnTo>
                  <a:pt x="81" y="87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0"/>
                </a:ln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lnTo>
                  <a:pt x="74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2"/>
                </a:lnTo>
                <a:lnTo>
                  <a:pt x="75" y="92"/>
                </a:lnTo>
                <a:lnTo>
                  <a:pt x="75" y="91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79" y="94"/>
                </a:ln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3"/>
                </a:lnTo>
                <a:lnTo>
                  <a:pt x="59" y="74"/>
                </a:lnTo>
                <a:lnTo>
                  <a:pt x="59" y="74"/>
                </a:lnTo>
                <a:lnTo>
                  <a:pt x="58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4"/>
                </a:lnTo>
                <a:lnTo>
                  <a:pt x="57" y="73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8" y="69"/>
                </a:lnTo>
                <a:lnTo>
                  <a:pt x="57" y="70"/>
                </a:lnTo>
                <a:lnTo>
                  <a:pt x="57" y="70"/>
                </a:lnTo>
                <a:lnTo>
                  <a:pt x="57" y="69"/>
                </a:lnTo>
                <a:lnTo>
                  <a:pt x="57" y="69"/>
                </a:lnTo>
                <a:lnTo>
                  <a:pt x="58" y="69"/>
                </a:lnTo>
                <a:lnTo>
                  <a:pt x="58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7" y="88"/>
                </a:lnTo>
                <a:lnTo>
                  <a:pt x="76" y="89"/>
                </a:lnTo>
                <a:lnTo>
                  <a:pt x="76" y="89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8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6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2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3"/>
                </a:lnTo>
                <a:lnTo>
                  <a:pt x="72" y="92"/>
                </a:lnTo>
                <a:lnTo>
                  <a:pt x="72" y="92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1" y="100"/>
                </a:lnTo>
                <a:lnTo>
                  <a:pt x="51" y="100"/>
                </a:lnTo>
                <a:lnTo>
                  <a:pt x="51" y="100"/>
                </a:lnTo>
                <a:lnTo>
                  <a:pt x="52" y="101"/>
                </a:lnTo>
                <a:lnTo>
                  <a:pt x="52" y="101"/>
                </a:lnTo>
                <a:lnTo>
                  <a:pt x="52" y="101"/>
                </a:lnTo>
                <a:lnTo>
                  <a:pt x="52" y="101"/>
                </a:lnTo>
                <a:lnTo>
                  <a:pt x="51" y="102"/>
                </a:lnTo>
                <a:lnTo>
                  <a:pt x="51" y="102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0" y="103"/>
                </a:lnTo>
                <a:lnTo>
                  <a:pt x="50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1"/>
                </a:lnTo>
                <a:lnTo>
                  <a:pt x="49" y="101"/>
                </a:lnTo>
                <a:lnTo>
                  <a:pt x="49" y="100"/>
                </a:lnTo>
                <a:lnTo>
                  <a:pt x="49" y="100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79" y="79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9" y="80"/>
                </a:lnTo>
                <a:lnTo>
                  <a:pt x="79" y="80"/>
                </a:lnTo>
                <a:lnTo>
                  <a:pt x="78" y="80"/>
                </a:lnTo>
                <a:lnTo>
                  <a:pt x="78" y="80"/>
                </a:lnTo>
                <a:lnTo>
                  <a:pt x="78" y="79"/>
                </a:lnTo>
                <a:lnTo>
                  <a:pt x="78" y="79"/>
                </a:lnTo>
                <a:lnTo>
                  <a:pt x="79" y="79"/>
                </a:lnTo>
                <a:lnTo>
                  <a:pt x="79" y="79"/>
                </a:lnTo>
                <a:lnTo>
                  <a:pt x="79" y="79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3"/>
                </a:lnTo>
                <a:lnTo>
                  <a:pt x="80" y="73"/>
                </a:lnTo>
                <a:lnTo>
                  <a:pt x="80" y="74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7" y="71"/>
                </a:lnTo>
                <a:lnTo>
                  <a:pt x="77" y="71"/>
                </a:lnTo>
                <a:lnTo>
                  <a:pt x="76" y="71"/>
                </a:lnTo>
                <a:lnTo>
                  <a:pt x="76" y="71"/>
                </a:lnTo>
                <a:lnTo>
                  <a:pt x="76" y="71"/>
                </a:lnTo>
                <a:lnTo>
                  <a:pt x="76" y="71"/>
                </a:lnTo>
                <a:lnTo>
                  <a:pt x="76" y="70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6" y="69"/>
                </a:lnTo>
                <a:lnTo>
                  <a:pt x="77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79"/>
                </a:lnTo>
                <a:lnTo>
                  <a:pt x="72" y="79"/>
                </a:lnTo>
                <a:lnTo>
                  <a:pt x="72" y="79"/>
                </a:lnTo>
                <a:lnTo>
                  <a:pt x="72" y="80"/>
                </a:lnTo>
                <a:lnTo>
                  <a:pt x="72" y="80"/>
                </a:lnTo>
                <a:lnTo>
                  <a:pt x="72" y="80"/>
                </a:lnTo>
                <a:lnTo>
                  <a:pt x="72" y="80"/>
                </a:lnTo>
                <a:lnTo>
                  <a:pt x="72" y="81"/>
                </a:lnTo>
                <a:lnTo>
                  <a:pt x="72" y="81"/>
                </a:lnTo>
                <a:lnTo>
                  <a:pt x="72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0"/>
                </a:lnTo>
                <a:lnTo>
                  <a:pt x="71" y="80"/>
                </a:lnTo>
                <a:lnTo>
                  <a:pt x="71" y="80"/>
                </a:lnTo>
                <a:lnTo>
                  <a:pt x="71" y="80"/>
                </a:lnTo>
                <a:lnTo>
                  <a:pt x="71" y="79"/>
                </a:lnTo>
                <a:lnTo>
                  <a:pt x="71" y="79"/>
                </a:lnTo>
                <a:lnTo>
                  <a:pt x="71" y="79"/>
                </a:lnTo>
                <a:lnTo>
                  <a:pt x="72" y="78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5"/>
                </a:lnTo>
                <a:lnTo>
                  <a:pt x="71" y="75"/>
                </a:lnTo>
                <a:lnTo>
                  <a:pt x="71" y="76"/>
                </a:lnTo>
                <a:lnTo>
                  <a:pt x="71" y="76"/>
                </a:lnTo>
                <a:lnTo>
                  <a:pt x="70" y="77"/>
                </a:lnTo>
                <a:lnTo>
                  <a:pt x="70" y="77"/>
                </a:lnTo>
                <a:lnTo>
                  <a:pt x="70" y="78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1" y="75"/>
                </a:lnTo>
                <a:lnTo>
                  <a:pt x="71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70" y="69"/>
                </a:lnTo>
                <a:lnTo>
                  <a:pt x="70" y="69"/>
                </a:lnTo>
                <a:lnTo>
                  <a:pt x="69" y="69"/>
                </a:lnTo>
                <a:lnTo>
                  <a:pt x="69" y="69"/>
                </a:lnTo>
                <a:lnTo>
                  <a:pt x="69" y="68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2"/>
                </a:lnTo>
                <a:lnTo>
                  <a:pt x="15" y="63"/>
                </a:lnTo>
                <a:lnTo>
                  <a:pt x="15" y="63"/>
                </a:lnTo>
                <a:lnTo>
                  <a:pt x="15" y="63"/>
                </a:lnTo>
                <a:lnTo>
                  <a:pt x="15" y="64"/>
                </a:lnTo>
                <a:lnTo>
                  <a:pt x="15" y="64"/>
                </a:lnTo>
                <a:lnTo>
                  <a:pt x="16" y="64"/>
                </a:lnTo>
                <a:lnTo>
                  <a:pt x="16" y="64"/>
                </a:lnTo>
                <a:lnTo>
                  <a:pt x="16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8" y="67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3" y="67"/>
                </a:lnTo>
                <a:lnTo>
                  <a:pt x="13" y="67"/>
                </a:lnTo>
                <a:lnTo>
                  <a:pt x="13" y="66"/>
                </a:lnTo>
                <a:lnTo>
                  <a:pt x="13" y="66"/>
                </a:lnTo>
                <a:lnTo>
                  <a:pt x="13" y="65"/>
                </a:lnTo>
                <a:lnTo>
                  <a:pt x="13" y="65"/>
                </a:lnTo>
                <a:lnTo>
                  <a:pt x="13" y="66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5"/>
                </a:lnTo>
                <a:lnTo>
                  <a:pt x="11" y="65"/>
                </a:lnTo>
                <a:lnTo>
                  <a:pt x="11" y="64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2"/>
                </a:lnTo>
                <a:lnTo>
                  <a:pt x="12" y="62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4" y="62"/>
                </a:lnTo>
                <a:lnTo>
                  <a:pt x="14" y="62"/>
                </a:lnTo>
                <a:lnTo>
                  <a:pt x="14" y="62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6" y="18"/>
                </a:lnTo>
                <a:lnTo>
                  <a:pt x="77" y="18"/>
                </a:lnTo>
                <a:lnTo>
                  <a:pt x="77" y="18"/>
                </a:lnTo>
                <a:lnTo>
                  <a:pt x="77" y="18"/>
                </a:lnTo>
                <a:lnTo>
                  <a:pt x="77" y="19"/>
                </a:lnTo>
                <a:lnTo>
                  <a:pt x="77" y="19"/>
                </a:lnTo>
                <a:lnTo>
                  <a:pt x="77" y="19"/>
                </a:lnTo>
                <a:lnTo>
                  <a:pt x="77" y="19"/>
                </a:lnTo>
                <a:lnTo>
                  <a:pt x="77" y="20"/>
                </a:lnTo>
                <a:lnTo>
                  <a:pt x="77" y="20"/>
                </a:lnTo>
                <a:lnTo>
                  <a:pt x="77" y="20"/>
                </a:lnTo>
                <a:lnTo>
                  <a:pt x="77" y="21"/>
                </a:lnTo>
                <a:lnTo>
                  <a:pt x="77" y="21"/>
                </a:lnTo>
                <a:lnTo>
                  <a:pt x="76" y="21"/>
                </a:lnTo>
                <a:lnTo>
                  <a:pt x="76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4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4" y="18"/>
                </a:lnTo>
                <a:lnTo>
                  <a:pt x="74" y="18"/>
                </a:lnTo>
                <a:lnTo>
                  <a:pt x="74" y="18"/>
                </a:lnTo>
                <a:lnTo>
                  <a:pt x="75" y="17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5"/>
                </a:lnTo>
                <a:lnTo>
                  <a:pt x="101" y="46"/>
                </a:lnTo>
                <a:lnTo>
                  <a:pt x="101" y="46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4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8"/>
                </a:lnTo>
                <a:lnTo>
                  <a:pt x="102" y="49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3" y="51"/>
                </a:lnTo>
                <a:lnTo>
                  <a:pt x="103" y="51"/>
                </a:lnTo>
                <a:lnTo>
                  <a:pt x="103" y="51"/>
                </a:lnTo>
                <a:lnTo>
                  <a:pt x="101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6" y="49"/>
                </a:lnTo>
                <a:lnTo>
                  <a:pt x="97" y="49"/>
                </a:lnTo>
                <a:lnTo>
                  <a:pt x="97" y="49"/>
                </a:lnTo>
                <a:lnTo>
                  <a:pt x="97" y="49"/>
                </a:lnTo>
                <a:lnTo>
                  <a:pt x="98" y="48"/>
                </a:lnTo>
                <a:lnTo>
                  <a:pt x="98" y="48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9" y="47"/>
                </a:lnTo>
                <a:lnTo>
                  <a:pt x="98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7" y="48"/>
                </a:lnTo>
                <a:lnTo>
                  <a:pt x="96" y="49"/>
                </a:lnTo>
                <a:lnTo>
                  <a:pt x="96" y="49"/>
                </a:lnTo>
                <a:lnTo>
                  <a:pt x="95" y="48"/>
                </a:lnTo>
                <a:lnTo>
                  <a:pt x="95" y="48"/>
                </a:lnTo>
                <a:lnTo>
                  <a:pt x="94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7"/>
                </a:lnTo>
                <a:lnTo>
                  <a:pt x="93" y="47"/>
                </a:lnTo>
                <a:lnTo>
                  <a:pt x="93" y="47"/>
                </a:lnTo>
                <a:lnTo>
                  <a:pt x="93" y="46"/>
                </a:lnTo>
                <a:lnTo>
                  <a:pt x="93" y="46"/>
                </a:lnTo>
                <a:lnTo>
                  <a:pt x="93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4" y="45"/>
                </a:lnTo>
                <a:lnTo>
                  <a:pt x="94" y="45"/>
                </a:lnTo>
                <a:lnTo>
                  <a:pt x="95" y="45"/>
                </a:lnTo>
                <a:lnTo>
                  <a:pt x="95" y="45"/>
                </a:lnTo>
                <a:lnTo>
                  <a:pt x="95" y="45"/>
                </a:lnTo>
                <a:lnTo>
                  <a:pt x="96" y="45"/>
                </a:lnTo>
                <a:lnTo>
                  <a:pt x="96" y="45"/>
                </a:lnTo>
                <a:lnTo>
                  <a:pt x="96" y="45"/>
                </a:lnTo>
                <a:lnTo>
                  <a:pt x="97" y="45"/>
                </a:lnTo>
                <a:lnTo>
                  <a:pt x="97" y="45"/>
                </a:lnTo>
                <a:lnTo>
                  <a:pt x="98" y="44"/>
                </a:lnTo>
                <a:lnTo>
                  <a:pt x="98" y="44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3"/>
                </a:lnTo>
                <a:lnTo>
                  <a:pt x="100" y="43"/>
                </a:lnTo>
                <a:lnTo>
                  <a:pt x="100" y="44"/>
                </a:lnTo>
                <a:lnTo>
                  <a:pt x="100" y="44"/>
                </a:lnTo>
                <a:lnTo>
                  <a:pt x="101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3"/>
                </a:lnTo>
                <a:lnTo>
                  <a:pt x="86" y="33"/>
                </a:lnTo>
                <a:lnTo>
                  <a:pt x="86" y="33"/>
                </a:lnTo>
                <a:lnTo>
                  <a:pt x="86" y="34"/>
                </a:lnTo>
                <a:lnTo>
                  <a:pt x="86" y="34"/>
                </a:lnTo>
                <a:lnTo>
                  <a:pt x="85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5" y="35"/>
                </a:lnTo>
                <a:lnTo>
                  <a:pt x="86" y="35"/>
                </a:lnTo>
                <a:lnTo>
                  <a:pt x="86" y="35"/>
                </a:lnTo>
                <a:lnTo>
                  <a:pt x="86" y="36"/>
                </a:lnTo>
                <a:lnTo>
                  <a:pt x="86" y="36"/>
                </a:lnTo>
                <a:lnTo>
                  <a:pt x="85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4"/>
                </a:lnTo>
                <a:lnTo>
                  <a:pt x="84" y="34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6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2" y="35"/>
                </a:lnTo>
                <a:lnTo>
                  <a:pt x="82" y="35"/>
                </a:lnTo>
                <a:lnTo>
                  <a:pt x="82" y="35"/>
                </a:lnTo>
                <a:lnTo>
                  <a:pt x="82" y="35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1" y="34"/>
                </a:lnTo>
                <a:lnTo>
                  <a:pt x="81" y="34"/>
                </a:lnTo>
                <a:lnTo>
                  <a:pt x="81" y="34"/>
                </a:lnTo>
                <a:lnTo>
                  <a:pt x="81" y="34"/>
                </a:lnTo>
                <a:lnTo>
                  <a:pt x="81" y="33"/>
                </a:lnTo>
                <a:lnTo>
                  <a:pt x="81" y="33"/>
                </a:lnTo>
                <a:lnTo>
                  <a:pt x="81" y="33"/>
                </a:lnTo>
                <a:lnTo>
                  <a:pt x="81" y="33"/>
                </a:lnTo>
                <a:lnTo>
                  <a:pt x="81" y="32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3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3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6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lnTo>
                  <a:pt x="87" y="32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5" y="45"/>
                </a:lnTo>
                <a:lnTo>
                  <a:pt x="64" y="47"/>
                </a:lnTo>
                <a:lnTo>
                  <a:pt x="64" y="47"/>
                </a:lnTo>
                <a:lnTo>
                  <a:pt x="63" y="48"/>
                </a:lnTo>
                <a:lnTo>
                  <a:pt x="63" y="48"/>
                </a:lnTo>
                <a:lnTo>
                  <a:pt x="63" y="48"/>
                </a:lnTo>
                <a:lnTo>
                  <a:pt x="63" y="48"/>
                </a:lnTo>
                <a:lnTo>
                  <a:pt x="63" y="47"/>
                </a:lnTo>
                <a:lnTo>
                  <a:pt x="63" y="47"/>
                </a:lnTo>
                <a:lnTo>
                  <a:pt x="63" y="47"/>
                </a:lnTo>
                <a:lnTo>
                  <a:pt x="64" y="46"/>
                </a:lnTo>
                <a:lnTo>
                  <a:pt x="64" y="46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461" name="Freeform 1925">
            <a:extLst>
              <a:ext uri="{FF2B5EF4-FFF2-40B4-BE49-F238E27FC236}">
                <a16:creationId xmlns:a16="http://schemas.microsoft.com/office/drawing/2014/main" id="{25EF32AD-BA67-44BE-BAFF-0E23968573D4}"/>
              </a:ext>
            </a:extLst>
          </xdr:cNvPr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2" name="Freeform 1926">
            <a:extLst>
              <a:ext uri="{FF2B5EF4-FFF2-40B4-BE49-F238E27FC236}">
                <a16:creationId xmlns:a16="http://schemas.microsoft.com/office/drawing/2014/main" id="{2FAB4555-8102-4C1A-A2E5-86FC743A1270}"/>
              </a:ext>
            </a:extLst>
          </xdr:cNvPr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3" name="Freeform 1927">
            <a:extLst>
              <a:ext uri="{FF2B5EF4-FFF2-40B4-BE49-F238E27FC236}">
                <a16:creationId xmlns:a16="http://schemas.microsoft.com/office/drawing/2014/main" id="{14380E85-DFBB-4297-BA56-7C135A604CAC}"/>
              </a:ext>
            </a:extLst>
          </xdr:cNvPr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h 1"/>
              <a:gd name="T1" fmla="*/ 1 h 1"/>
              <a:gd name="T2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4" name="Freeform 1928">
            <a:extLst>
              <a:ext uri="{FF2B5EF4-FFF2-40B4-BE49-F238E27FC236}">
                <a16:creationId xmlns:a16="http://schemas.microsoft.com/office/drawing/2014/main" id="{40047337-6ACF-46E7-9927-85ACFED4D13E}"/>
              </a:ext>
            </a:extLst>
          </xdr:cNvPr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5" name="Freeform 1929">
            <a:extLst>
              <a:ext uri="{FF2B5EF4-FFF2-40B4-BE49-F238E27FC236}">
                <a16:creationId xmlns:a16="http://schemas.microsoft.com/office/drawing/2014/main" id="{D2412089-FCF3-40F7-B13E-0F33F0C22C2B}"/>
              </a:ext>
            </a:extLst>
          </xdr:cNvPr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6" name="Freeform 1930">
            <a:extLst>
              <a:ext uri="{FF2B5EF4-FFF2-40B4-BE49-F238E27FC236}">
                <a16:creationId xmlns:a16="http://schemas.microsoft.com/office/drawing/2014/main" id="{C503222C-009B-4A7D-BFFB-93B4DF896DB1}"/>
              </a:ext>
            </a:extLst>
          </xdr:cNvPr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7" name="Freeform 1931">
            <a:extLst>
              <a:ext uri="{FF2B5EF4-FFF2-40B4-BE49-F238E27FC236}">
                <a16:creationId xmlns:a16="http://schemas.microsoft.com/office/drawing/2014/main" id="{79C3292D-05ED-4596-B23B-D00FD183B4E1}"/>
              </a:ext>
            </a:extLst>
          </xdr:cNvPr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8" name="Freeform 1932">
            <a:extLst>
              <a:ext uri="{FF2B5EF4-FFF2-40B4-BE49-F238E27FC236}">
                <a16:creationId xmlns:a16="http://schemas.microsoft.com/office/drawing/2014/main" id="{D50515F4-C9E0-47F0-9763-B1627B72756E}"/>
              </a:ext>
            </a:extLst>
          </xdr:cNvPr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69" name="Freeform 1933">
            <a:extLst>
              <a:ext uri="{FF2B5EF4-FFF2-40B4-BE49-F238E27FC236}">
                <a16:creationId xmlns:a16="http://schemas.microsoft.com/office/drawing/2014/main" id="{FB81BBFC-43F3-4DE8-B1F3-F37D5974C0BC}"/>
              </a:ext>
            </a:extLst>
          </xdr:cNvPr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0" name="Freeform 1934">
            <a:extLst>
              <a:ext uri="{FF2B5EF4-FFF2-40B4-BE49-F238E27FC236}">
                <a16:creationId xmlns:a16="http://schemas.microsoft.com/office/drawing/2014/main" id="{9BE87E69-C87A-460C-BADF-4429B5E8D190}"/>
              </a:ext>
            </a:extLst>
          </xdr:cNvPr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1" name="Freeform 1935">
            <a:extLst>
              <a:ext uri="{FF2B5EF4-FFF2-40B4-BE49-F238E27FC236}">
                <a16:creationId xmlns:a16="http://schemas.microsoft.com/office/drawing/2014/main" id="{68BC1055-FFA0-400D-88A4-6A7709C4577A}"/>
              </a:ext>
            </a:extLst>
          </xdr:cNvPr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2" name="Freeform 1936">
            <a:extLst>
              <a:ext uri="{FF2B5EF4-FFF2-40B4-BE49-F238E27FC236}">
                <a16:creationId xmlns:a16="http://schemas.microsoft.com/office/drawing/2014/main" id="{A17C8890-5080-4218-A8DA-032C55A5B236}"/>
              </a:ext>
            </a:extLst>
          </xdr:cNvPr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3" name="Freeform 1937">
            <a:extLst>
              <a:ext uri="{FF2B5EF4-FFF2-40B4-BE49-F238E27FC236}">
                <a16:creationId xmlns:a16="http://schemas.microsoft.com/office/drawing/2014/main" id="{E4A2FDD1-688D-4DE7-BF70-F51D3980F87C}"/>
              </a:ext>
            </a:extLst>
          </xdr:cNvPr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4" name="Rectangle 1938">
            <a:extLst>
              <a:ext uri="{FF2B5EF4-FFF2-40B4-BE49-F238E27FC236}">
                <a16:creationId xmlns:a16="http://schemas.microsoft.com/office/drawing/2014/main" id="{FE85EC13-FBAC-4674-BCC9-8E3DB26C483F}"/>
              </a:ext>
            </a:extLst>
          </xdr:cNvPr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5" name="Freeform 1939">
            <a:extLst>
              <a:ext uri="{FF2B5EF4-FFF2-40B4-BE49-F238E27FC236}">
                <a16:creationId xmlns:a16="http://schemas.microsoft.com/office/drawing/2014/main" id="{957FC3E4-5904-4372-9D58-BBB595BF7E44}"/>
              </a:ext>
            </a:extLst>
          </xdr:cNvPr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3" y="5"/>
                </a:lnTo>
                <a:lnTo>
                  <a:pt x="14" y="6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3"/>
                </a:lnTo>
                <a:lnTo>
                  <a:pt x="21" y="13"/>
                </a:lnTo>
                <a:lnTo>
                  <a:pt x="21" y="14"/>
                </a:lnTo>
                <a:lnTo>
                  <a:pt x="21" y="14"/>
                </a:lnTo>
                <a:lnTo>
                  <a:pt x="21" y="14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5"/>
                </a:lnTo>
                <a:lnTo>
                  <a:pt x="22" y="15"/>
                </a:lnTo>
                <a:lnTo>
                  <a:pt x="22" y="16"/>
                </a:lnTo>
                <a:lnTo>
                  <a:pt x="22" y="16"/>
                </a:lnTo>
                <a:lnTo>
                  <a:pt x="23" y="16"/>
                </a:lnTo>
                <a:lnTo>
                  <a:pt x="23" y="16"/>
                </a:lnTo>
                <a:lnTo>
                  <a:pt x="23" y="16"/>
                </a:lnTo>
                <a:lnTo>
                  <a:pt x="24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2" y="19"/>
                </a:lnTo>
                <a:lnTo>
                  <a:pt x="22" y="19"/>
                </a:lnTo>
                <a:lnTo>
                  <a:pt x="22" y="18"/>
                </a:lnTo>
                <a:lnTo>
                  <a:pt x="22" y="18"/>
                </a:lnTo>
                <a:lnTo>
                  <a:pt x="22" y="18"/>
                </a:lnTo>
                <a:lnTo>
                  <a:pt x="22" y="17"/>
                </a:lnTo>
                <a:lnTo>
                  <a:pt x="22" y="17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7"/>
                </a:lnTo>
                <a:lnTo>
                  <a:pt x="20" y="16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19" y="15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3"/>
                </a:lnTo>
                <a:lnTo>
                  <a:pt x="19" y="13"/>
                </a:lnTo>
                <a:lnTo>
                  <a:pt x="18" y="13"/>
                </a:lnTo>
                <a:lnTo>
                  <a:pt x="18" y="13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2" y="10"/>
                </a:lnTo>
                <a:lnTo>
                  <a:pt x="11" y="10"/>
                </a:lnTo>
                <a:lnTo>
                  <a:pt x="11" y="10"/>
                </a:lnTo>
                <a:lnTo>
                  <a:pt x="12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6" name="Freeform 1940">
            <a:extLst>
              <a:ext uri="{FF2B5EF4-FFF2-40B4-BE49-F238E27FC236}">
                <a16:creationId xmlns:a16="http://schemas.microsoft.com/office/drawing/2014/main" id="{444DF6D8-9079-4C31-BA70-9C05C74F2622}"/>
              </a:ext>
            </a:extLst>
          </xdr:cNvPr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7" name="Freeform 1941">
            <a:extLst>
              <a:ext uri="{FF2B5EF4-FFF2-40B4-BE49-F238E27FC236}">
                <a16:creationId xmlns:a16="http://schemas.microsoft.com/office/drawing/2014/main" id="{CE896712-DA01-4C07-B13F-3EFF7A9F4526}"/>
              </a:ext>
            </a:extLst>
          </xdr:cNvPr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8" name="Freeform 1942">
            <a:extLst>
              <a:ext uri="{FF2B5EF4-FFF2-40B4-BE49-F238E27FC236}">
                <a16:creationId xmlns:a16="http://schemas.microsoft.com/office/drawing/2014/main" id="{69457AFD-334F-4021-A394-F77F4372359C}"/>
              </a:ext>
            </a:extLst>
          </xdr:cNvPr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7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79" name="Freeform 1943">
            <a:extLst>
              <a:ext uri="{FF2B5EF4-FFF2-40B4-BE49-F238E27FC236}">
                <a16:creationId xmlns:a16="http://schemas.microsoft.com/office/drawing/2014/main" id="{8B8F8FB9-3821-40CE-8930-BC96595E4017}"/>
              </a:ext>
            </a:extLst>
          </xdr:cNvPr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0" name="Freeform 1944">
            <a:extLst>
              <a:ext uri="{FF2B5EF4-FFF2-40B4-BE49-F238E27FC236}">
                <a16:creationId xmlns:a16="http://schemas.microsoft.com/office/drawing/2014/main" id="{1CBF71E7-1AE9-4488-AD20-A2B5CEBC04D1}"/>
              </a:ext>
            </a:extLst>
          </xdr:cNvPr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1" name="Freeform 1945">
            <a:extLst>
              <a:ext uri="{FF2B5EF4-FFF2-40B4-BE49-F238E27FC236}">
                <a16:creationId xmlns:a16="http://schemas.microsoft.com/office/drawing/2014/main" id="{7CACD450-B572-45CE-8AB7-8833641B1A0C}"/>
              </a:ext>
            </a:extLst>
          </xdr:cNvPr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2" name="Freeform 1946">
            <a:extLst>
              <a:ext uri="{FF2B5EF4-FFF2-40B4-BE49-F238E27FC236}">
                <a16:creationId xmlns:a16="http://schemas.microsoft.com/office/drawing/2014/main" id="{2F25F32E-BE63-42DA-BA81-2E987DBFC540}"/>
              </a:ext>
            </a:extLst>
          </xdr:cNvPr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3" name="Freeform 1947">
            <a:extLst>
              <a:ext uri="{FF2B5EF4-FFF2-40B4-BE49-F238E27FC236}">
                <a16:creationId xmlns:a16="http://schemas.microsoft.com/office/drawing/2014/main" id="{74A77A56-9A44-4DA1-A770-2032EE18E813}"/>
              </a:ext>
            </a:extLst>
          </xdr:cNvPr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4" name="Freeform 1948">
            <a:extLst>
              <a:ext uri="{FF2B5EF4-FFF2-40B4-BE49-F238E27FC236}">
                <a16:creationId xmlns:a16="http://schemas.microsoft.com/office/drawing/2014/main" id="{C4EA5F42-E8D4-4FE4-AC03-5B764B66EE2E}"/>
              </a:ext>
            </a:extLst>
          </xdr:cNvPr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5" name="Freeform 1949">
            <a:extLst>
              <a:ext uri="{FF2B5EF4-FFF2-40B4-BE49-F238E27FC236}">
                <a16:creationId xmlns:a16="http://schemas.microsoft.com/office/drawing/2014/main" id="{02D9EFFA-F0A1-4EA7-A3A4-4B40B74927E6}"/>
              </a:ext>
            </a:extLst>
          </xdr:cNvPr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50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4" y="50"/>
                </a:lnTo>
                <a:lnTo>
                  <a:pt x="15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5" y="50"/>
                </a:lnTo>
                <a:lnTo>
                  <a:pt x="16" y="50"/>
                </a:lnTo>
                <a:lnTo>
                  <a:pt x="16" y="50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2"/>
                </a:lnTo>
                <a:lnTo>
                  <a:pt x="16" y="53"/>
                </a:lnTo>
                <a:lnTo>
                  <a:pt x="16" y="53"/>
                </a:lnTo>
                <a:lnTo>
                  <a:pt x="15" y="52"/>
                </a:lnTo>
                <a:lnTo>
                  <a:pt x="15" y="52"/>
                </a:lnTo>
                <a:lnTo>
                  <a:pt x="15" y="52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1" y="51"/>
                </a:lnTo>
                <a:lnTo>
                  <a:pt x="11" y="51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3"/>
                </a:lnTo>
                <a:lnTo>
                  <a:pt x="11" y="54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3" y="54"/>
                </a:lnTo>
                <a:lnTo>
                  <a:pt x="13" y="54"/>
                </a:lnTo>
                <a:lnTo>
                  <a:pt x="13" y="55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6" y="59"/>
                </a:lnTo>
                <a:lnTo>
                  <a:pt x="16" y="59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7" y="63"/>
                </a:lnTo>
                <a:lnTo>
                  <a:pt x="17" y="63"/>
                </a:lnTo>
                <a:lnTo>
                  <a:pt x="17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19" y="62"/>
                </a:lnTo>
                <a:lnTo>
                  <a:pt x="19" y="62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19" y="60"/>
                </a:lnTo>
                <a:lnTo>
                  <a:pt x="20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6" y="63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7" y="62"/>
                </a:lnTo>
                <a:lnTo>
                  <a:pt x="27" y="62"/>
                </a:lnTo>
                <a:lnTo>
                  <a:pt x="28" y="62"/>
                </a:lnTo>
                <a:lnTo>
                  <a:pt x="28" y="62"/>
                </a:lnTo>
                <a:lnTo>
                  <a:pt x="29" y="61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3" y="62"/>
                </a:lnTo>
                <a:lnTo>
                  <a:pt x="33" y="62"/>
                </a:lnTo>
                <a:lnTo>
                  <a:pt x="34" y="62"/>
                </a:lnTo>
                <a:lnTo>
                  <a:pt x="34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6" y="61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7" y="62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1" y="64"/>
                </a:lnTo>
                <a:lnTo>
                  <a:pt x="41" y="64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3" y="65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8" y="66"/>
                </a:lnTo>
                <a:lnTo>
                  <a:pt x="47" y="66"/>
                </a:lnTo>
                <a:lnTo>
                  <a:pt x="47" y="66"/>
                </a:lnTo>
                <a:lnTo>
                  <a:pt x="48" y="67"/>
                </a:lnTo>
                <a:lnTo>
                  <a:pt x="48" y="67"/>
                </a:lnTo>
                <a:lnTo>
                  <a:pt x="47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4" y="67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3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2" y="70"/>
                </a:lnTo>
                <a:lnTo>
                  <a:pt x="41" y="69"/>
                </a:lnTo>
                <a:lnTo>
                  <a:pt x="41" y="69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9" y="67"/>
                </a:lnTo>
                <a:lnTo>
                  <a:pt x="38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30" y="63"/>
                </a:lnTo>
                <a:lnTo>
                  <a:pt x="29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3"/>
                </a:lnTo>
                <a:lnTo>
                  <a:pt x="26" y="64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5"/>
                </a:lnTo>
                <a:lnTo>
                  <a:pt x="20" y="66"/>
                </a:lnTo>
                <a:lnTo>
                  <a:pt x="20" y="66"/>
                </a:lnTo>
                <a:lnTo>
                  <a:pt x="20" y="67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9" y="69"/>
                </a:lnTo>
                <a:lnTo>
                  <a:pt x="19" y="69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7" y="70"/>
                </a:lnTo>
                <a:lnTo>
                  <a:pt x="17" y="70"/>
                </a:lnTo>
                <a:lnTo>
                  <a:pt x="16" y="71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3"/>
                </a:lnTo>
                <a:lnTo>
                  <a:pt x="19" y="74"/>
                </a:lnTo>
                <a:lnTo>
                  <a:pt x="19" y="74"/>
                </a:lnTo>
                <a:lnTo>
                  <a:pt x="19" y="74"/>
                </a:lnTo>
                <a:lnTo>
                  <a:pt x="19" y="75"/>
                </a:lnTo>
                <a:lnTo>
                  <a:pt x="19" y="75"/>
                </a:lnTo>
                <a:lnTo>
                  <a:pt x="19" y="75"/>
                </a:lnTo>
                <a:lnTo>
                  <a:pt x="20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9"/>
                </a:lnTo>
                <a:lnTo>
                  <a:pt x="25" y="89"/>
                </a:lnTo>
                <a:lnTo>
                  <a:pt x="25" y="89"/>
                </a:lnTo>
                <a:lnTo>
                  <a:pt x="25" y="90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6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8" y="92"/>
                </a:lnTo>
                <a:lnTo>
                  <a:pt x="28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1"/>
                </a:lnTo>
                <a:lnTo>
                  <a:pt x="29" y="90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7"/>
                </a:lnTo>
                <a:lnTo>
                  <a:pt x="32" y="88"/>
                </a:lnTo>
                <a:lnTo>
                  <a:pt x="32" y="88"/>
                </a:lnTo>
                <a:lnTo>
                  <a:pt x="32" y="89"/>
                </a:lnTo>
                <a:lnTo>
                  <a:pt x="32" y="89"/>
                </a:lnTo>
                <a:lnTo>
                  <a:pt x="32" y="89"/>
                </a:lnTo>
                <a:lnTo>
                  <a:pt x="33" y="89"/>
                </a:lnTo>
                <a:lnTo>
                  <a:pt x="33" y="89"/>
                </a:lnTo>
                <a:lnTo>
                  <a:pt x="33" y="90"/>
                </a:lnTo>
                <a:lnTo>
                  <a:pt x="33" y="90"/>
                </a:lnTo>
                <a:lnTo>
                  <a:pt x="33" y="90"/>
                </a:lnTo>
                <a:lnTo>
                  <a:pt x="34" y="90"/>
                </a:lnTo>
                <a:lnTo>
                  <a:pt x="34" y="90"/>
                </a:lnTo>
                <a:lnTo>
                  <a:pt x="34" y="91"/>
                </a:lnTo>
                <a:lnTo>
                  <a:pt x="34" y="91"/>
                </a:lnTo>
                <a:lnTo>
                  <a:pt x="34" y="91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4"/>
                </a:lnTo>
                <a:lnTo>
                  <a:pt x="35" y="94"/>
                </a:lnTo>
                <a:lnTo>
                  <a:pt x="35" y="94"/>
                </a:lnTo>
                <a:lnTo>
                  <a:pt x="35" y="94"/>
                </a:lnTo>
                <a:lnTo>
                  <a:pt x="35" y="95"/>
                </a:lnTo>
                <a:lnTo>
                  <a:pt x="35" y="95"/>
                </a:lnTo>
                <a:lnTo>
                  <a:pt x="35" y="95"/>
                </a:lnTo>
                <a:lnTo>
                  <a:pt x="35" y="95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6" y="97"/>
                </a:lnTo>
                <a:lnTo>
                  <a:pt x="36" y="97"/>
                </a:lnTo>
                <a:lnTo>
                  <a:pt x="37" y="97"/>
                </a:lnTo>
                <a:lnTo>
                  <a:pt x="37" y="97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7"/>
                </a:lnTo>
                <a:lnTo>
                  <a:pt x="37" y="97"/>
                </a:lnTo>
                <a:lnTo>
                  <a:pt x="37" y="97"/>
                </a:lnTo>
                <a:lnTo>
                  <a:pt x="37" y="96"/>
                </a:lnTo>
                <a:lnTo>
                  <a:pt x="37" y="96"/>
                </a:lnTo>
                <a:lnTo>
                  <a:pt x="37" y="95"/>
                </a:lnTo>
                <a:lnTo>
                  <a:pt x="37" y="95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3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8" y="93"/>
                </a:lnTo>
                <a:lnTo>
                  <a:pt x="37" y="93"/>
                </a:lnTo>
                <a:lnTo>
                  <a:pt x="37" y="93"/>
                </a:lnTo>
                <a:lnTo>
                  <a:pt x="38" y="92"/>
                </a:lnTo>
                <a:lnTo>
                  <a:pt x="38" y="92"/>
                </a:lnTo>
                <a:lnTo>
                  <a:pt x="38" y="91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2" y="93"/>
                </a:lnTo>
                <a:lnTo>
                  <a:pt x="42" y="93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3" y="94"/>
                </a:lnTo>
                <a:lnTo>
                  <a:pt x="44" y="95"/>
                </a:lnTo>
                <a:lnTo>
                  <a:pt x="44" y="95"/>
                </a:lnTo>
                <a:lnTo>
                  <a:pt x="44" y="96"/>
                </a:lnTo>
                <a:lnTo>
                  <a:pt x="44" y="96"/>
                </a:lnTo>
                <a:lnTo>
                  <a:pt x="45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7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8" y="97"/>
                </a:lnTo>
                <a:lnTo>
                  <a:pt x="47" y="97"/>
                </a:lnTo>
                <a:lnTo>
                  <a:pt x="47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7" y="96"/>
                </a:lnTo>
                <a:lnTo>
                  <a:pt x="47" y="96"/>
                </a:lnTo>
                <a:lnTo>
                  <a:pt x="47" y="96"/>
                </a:lnTo>
                <a:lnTo>
                  <a:pt x="46" y="95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2"/>
                </a:lnTo>
                <a:lnTo>
                  <a:pt x="45" y="92"/>
                </a:lnTo>
                <a:lnTo>
                  <a:pt x="45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90"/>
                </a:lnTo>
                <a:lnTo>
                  <a:pt x="45" y="90"/>
                </a:lnTo>
                <a:lnTo>
                  <a:pt x="45" y="88"/>
                </a:lnTo>
                <a:lnTo>
                  <a:pt x="45" y="88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5"/>
                </a:lnTo>
                <a:lnTo>
                  <a:pt x="44" y="85"/>
                </a:lnTo>
                <a:lnTo>
                  <a:pt x="43" y="85"/>
                </a:lnTo>
                <a:lnTo>
                  <a:pt x="43" y="85"/>
                </a:lnTo>
                <a:lnTo>
                  <a:pt x="43" y="85"/>
                </a:lnTo>
                <a:lnTo>
                  <a:pt x="43" y="85"/>
                </a:lnTo>
                <a:lnTo>
                  <a:pt x="43" y="83"/>
                </a:lnTo>
                <a:lnTo>
                  <a:pt x="43" y="83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2"/>
                </a:lnTo>
                <a:lnTo>
                  <a:pt x="42" y="82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79"/>
                </a:lnTo>
                <a:lnTo>
                  <a:pt x="41" y="79"/>
                </a:lnTo>
                <a:lnTo>
                  <a:pt x="41" y="79"/>
                </a:lnTo>
                <a:lnTo>
                  <a:pt x="41" y="78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1" y="77"/>
                </a:lnTo>
                <a:lnTo>
                  <a:pt x="42" y="77"/>
                </a:lnTo>
                <a:lnTo>
                  <a:pt x="42" y="77"/>
                </a:lnTo>
                <a:lnTo>
                  <a:pt x="42" y="78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3" y="77"/>
                </a:lnTo>
                <a:lnTo>
                  <a:pt x="44" y="78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8"/>
                </a:lnTo>
                <a:lnTo>
                  <a:pt x="45" y="79"/>
                </a:lnTo>
                <a:lnTo>
                  <a:pt x="45" y="79"/>
                </a:lnTo>
                <a:lnTo>
                  <a:pt x="45" y="79"/>
                </a:lnTo>
                <a:lnTo>
                  <a:pt x="46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0"/>
                </a:lnTo>
                <a:lnTo>
                  <a:pt x="46" y="80"/>
                </a:lnTo>
                <a:lnTo>
                  <a:pt x="46" y="80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7" y="81"/>
                </a:lnTo>
                <a:lnTo>
                  <a:pt x="47" y="81"/>
                </a:lnTo>
                <a:lnTo>
                  <a:pt x="47" y="81"/>
                </a:lnTo>
                <a:lnTo>
                  <a:pt x="47" y="82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7" y="81"/>
                </a:lnTo>
                <a:lnTo>
                  <a:pt x="49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8" y="80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2" y="79"/>
                </a:lnTo>
                <a:lnTo>
                  <a:pt x="52" y="79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7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50" y="77"/>
                </a:lnTo>
                <a:lnTo>
                  <a:pt x="49" y="77"/>
                </a:lnTo>
                <a:lnTo>
                  <a:pt x="49" y="77"/>
                </a:lnTo>
                <a:lnTo>
                  <a:pt x="48" y="77"/>
                </a:lnTo>
                <a:lnTo>
                  <a:pt x="48" y="77"/>
                </a:lnTo>
                <a:lnTo>
                  <a:pt x="47" y="76"/>
                </a:lnTo>
                <a:lnTo>
                  <a:pt x="47" y="76"/>
                </a:lnTo>
                <a:lnTo>
                  <a:pt x="47" y="75"/>
                </a:lnTo>
                <a:lnTo>
                  <a:pt x="47" y="75"/>
                </a:lnTo>
                <a:lnTo>
                  <a:pt x="47" y="75"/>
                </a:lnTo>
                <a:lnTo>
                  <a:pt x="47" y="75"/>
                </a:lnTo>
                <a:lnTo>
                  <a:pt x="47" y="74"/>
                </a:lnTo>
                <a:lnTo>
                  <a:pt x="47" y="74"/>
                </a:lnTo>
                <a:lnTo>
                  <a:pt x="47" y="74"/>
                </a:lnTo>
                <a:lnTo>
                  <a:pt x="46" y="74"/>
                </a:lnTo>
                <a:lnTo>
                  <a:pt x="46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5" y="70"/>
                </a:lnTo>
                <a:lnTo>
                  <a:pt x="46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2" y="68"/>
                </a:lnTo>
                <a:lnTo>
                  <a:pt x="53" y="68"/>
                </a:lnTo>
                <a:lnTo>
                  <a:pt x="53" y="68"/>
                </a:lnTo>
                <a:lnTo>
                  <a:pt x="53" y="68"/>
                </a:lnTo>
                <a:lnTo>
                  <a:pt x="53" y="68"/>
                </a:lnTo>
                <a:lnTo>
                  <a:pt x="53" y="69"/>
                </a:lnTo>
                <a:lnTo>
                  <a:pt x="53" y="69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5" y="70"/>
                </a:lnTo>
                <a:lnTo>
                  <a:pt x="55" y="70"/>
                </a:lnTo>
                <a:lnTo>
                  <a:pt x="55" y="70"/>
                </a:lnTo>
                <a:lnTo>
                  <a:pt x="56" y="71"/>
                </a:lnTo>
                <a:lnTo>
                  <a:pt x="56" y="71"/>
                </a:lnTo>
                <a:lnTo>
                  <a:pt x="56" y="72"/>
                </a:lnTo>
                <a:lnTo>
                  <a:pt x="56" y="72"/>
                </a:lnTo>
                <a:lnTo>
                  <a:pt x="56" y="72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8" y="73"/>
                </a:lnTo>
                <a:lnTo>
                  <a:pt x="58" y="73"/>
                </a:lnTo>
                <a:lnTo>
                  <a:pt x="58" y="73"/>
                </a:lnTo>
                <a:lnTo>
                  <a:pt x="58" y="74"/>
                </a:lnTo>
                <a:lnTo>
                  <a:pt x="58" y="74"/>
                </a:lnTo>
                <a:lnTo>
                  <a:pt x="58" y="74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5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1" y="73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2"/>
                </a:lnTo>
                <a:lnTo>
                  <a:pt x="60" y="72"/>
                </a:lnTo>
                <a:lnTo>
                  <a:pt x="60" y="72"/>
                </a:lnTo>
                <a:lnTo>
                  <a:pt x="60" y="71"/>
                </a:lnTo>
                <a:lnTo>
                  <a:pt x="60" y="71"/>
                </a:lnTo>
                <a:lnTo>
                  <a:pt x="60" y="71"/>
                </a:lnTo>
                <a:lnTo>
                  <a:pt x="60" y="71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69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59" y="67"/>
                </a:lnTo>
                <a:lnTo>
                  <a:pt x="59" y="67"/>
                </a:lnTo>
                <a:lnTo>
                  <a:pt x="60" y="66"/>
                </a:lnTo>
                <a:lnTo>
                  <a:pt x="60" y="66"/>
                </a:lnTo>
                <a:lnTo>
                  <a:pt x="60" y="66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8" y="63"/>
                </a:lnTo>
                <a:lnTo>
                  <a:pt x="57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1"/>
                </a:lnTo>
                <a:lnTo>
                  <a:pt x="53" y="61"/>
                </a:lnTo>
                <a:lnTo>
                  <a:pt x="53" y="60"/>
                </a:lnTo>
                <a:lnTo>
                  <a:pt x="53" y="60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6"/>
                </a:lnTo>
                <a:lnTo>
                  <a:pt x="47" y="56"/>
                </a:lnTo>
                <a:lnTo>
                  <a:pt x="47" y="57"/>
                </a:lnTo>
                <a:lnTo>
                  <a:pt x="47" y="57"/>
                </a:lnTo>
                <a:lnTo>
                  <a:pt x="47" y="57"/>
                </a:lnTo>
                <a:lnTo>
                  <a:pt x="47" y="57"/>
                </a:lnTo>
                <a:lnTo>
                  <a:pt x="46" y="57"/>
                </a:lnTo>
                <a:lnTo>
                  <a:pt x="46" y="57"/>
                </a:lnTo>
                <a:lnTo>
                  <a:pt x="46" y="57"/>
                </a:lnTo>
                <a:lnTo>
                  <a:pt x="46" y="56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1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4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7" y="53"/>
                </a:lnTo>
                <a:lnTo>
                  <a:pt x="37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39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2"/>
                </a:lnTo>
                <a:lnTo>
                  <a:pt x="42" y="52"/>
                </a:lnTo>
                <a:lnTo>
                  <a:pt x="42" y="52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50"/>
                </a:lnTo>
                <a:lnTo>
                  <a:pt x="44" y="50"/>
                </a:lnTo>
                <a:lnTo>
                  <a:pt x="44" y="49"/>
                </a:lnTo>
                <a:lnTo>
                  <a:pt x="44" y="49"/>
                </a:lnTo>
                <a:lnTo>
                  <a:pt x="44" y="49"/>
                </a:lnTo>
                <a:lnTo>
                  <a:pt x="44" y="49"/>
                </a:lnTo>
                <a:lnTo>
                  <a:pt x="44" y="48"/>
                </a:lnTo>
                <a:lnTo>
                  <a:pt x="44" y="48"/>
                </a:lnTo>
                <a:lnTo>
                  <a:pt x="44" y="48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6" y="45"/>
                </a:lnTo>
                <a:lnTo>
                  <a:pt x="46" y="45"/>
                </a:lnTo>
                <a:lnTo>
                  <a:pt x="47" y="46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7" y="48"/>
                </a:lnTo>
                <a:lnTo>
                  <a:pt x="47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9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9" y="45"/>
                </a:lnTo>
                <a:lnTo>
                  <a:pt x="48" y="44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1" y="34"/>
                </a:lnTo>
                <a:lnTo>
                  <a:pt x="40" y="33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1"/>
                </a:lnTo>
                <a:lnTo>
                  <a:pt x="38" y="30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5"/>
                </a:lnTo>
                <a:lnTo>
                  <a:pt x="39" y="24"/>
                </a:lnTo>
                <a:lnTo>
                  <a:pt x="39" y="24"/>
                </a:lnTo>
                <a:lnTo>
                  <a:pt x="38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0"/>
                </a:lnTo>
                <a:lnTo>
                  <a:pt x="42" y="20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1"/>
                </a:lnTo>
                <a:lnTo>
                  <a:pt x="44" y="22"/>
                </a:lnTo>
                <a:lnTo>
                  <a:pt x="44" y="22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3"/>
                </a:lnTo>
                <a:lnTo>
                  <a:pt x="42" y="23"/>
                </a:lnTo>
                <a:lnTo>
                  <a:pt x="42" y="24"/>
                </a:lnTo>
                <a:lnTo>
                  <a:pt x="42" y="24"/>
                </a:lnTo>
                <a:lnTo>
                  <a:pt x="43" y="24"/>
                </a:lnTo>
                <a:lnTo>
                  <a:pt x="43" y="24"/>
                </a:lnTo>
                <a:lnTo>
                  <a:pt x="43" y="25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7" y="27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6" y="33"/>
                </a:lnTo>
                <a:lnTo>
                  <a:pt x="55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9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5" y="29"/>
                </a:lnTo>
                <a:lnTo>
                  <a:pt x="56" y="30"/>
                </a:lnTo>
                <a:lnTo>
                  <a:pt x="56" y="30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1"/>
                </a:lnTo>
                <a:lnTo>
                  <a:pt x="57" y="32"/>
                </a:lnTo>
                <a:lnTo>
                  <a:pt x="57" y="32"/>
                </a:lnTo>
                <a:lnTo>
                  <a:pt x="57" y="32"/>
                </a:lnTo>
                <a:lnTo>
                  <a:pt x="58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3"/>
                </a:lnTo>
                <a:lnTo>
                  <a:pt x="59" y="33"/>
                </a:lnTo>
                <a:lnTo>
                  <a:pt x="59" y="32"/>
                </a:lnTo>
                <a:lnTo>
                  <a:pt x="59" y="32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9" y="30"/>
                </a:lnTo>
                <a:lnTo>
                  <a:pt x="59" y="30"/>
                </a:lnTo>
                <a:lnTo>
                  <a:pt x="58" y="29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7" y="25"/>
                </a:lnTo>
                <a:lnTo>
                  <a:pt x="58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4" y="30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3" y="26"/>
                </a:lnTo>
                <a:lnTo>
                  <a:pt x="62" y="26"/>
                </a:lnTo>
                <a:lnTo>
                  <a:pt x="62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5"/>
                </a:lnTo>
                <a:lnTo>
                  <a:pt x="60" y="24"/>
                </a:lnTo>
                <a:lnTo>
                  <a:pt x="60" y="24"/>
                </a:lnTo>
                <a:lnTo>
                  <a:pt x="60" y="24"/>
                </a:lnTo>
                <a:lnTo>
                  <a:pt x="60" y="24"/>
                </a:lnTo>
                <a:lnTo>
                  <a:pt x="59" y="24"/>
                </a:lnTo>
                <a:lnTo>
                  <a:pt x="59" y="24"/>
                </a:lnTo>
                <a:lnTo>
                  <a:pt x="59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9" y="25"/>
                </a:lnTo>
                <a:lnTo>
                  <a:pt x="58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4"/>
                </a:lnTo>
                <a:lnTo>
                  <a:pt x="57" y="24"/>
                </a:lnTo>
                <a:lnTo>
                  <a:pt x="57" y="23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8" y="22"/>
                </a:lnTo>
                <a:lnTo>
                  <a:pt x="58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1"/>
                </a:lnTo>
                <a:lnTo>
                  <a:pt x="56" y="20"/>
                </a:lnTo>
                <a:lnTo>
                  <a:pt x="56" y="20"/>
                </a:lnTo>
                <a:lnTo>
                  <a:pt x="56" y="20"/>
                </a:lnTo>
                <a:lnTo>
                  <a:pt x="55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7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5" y="15"/>
                </a:lnTo>
                <a:lnTo>
                  <a:pt x="65" y="15"/>
                </a:lnTo>
                <a:lnTo>
                  <a:pt x="65" y="15"/>
                </a:lnTo>
                <a:lnTo>
                  <a:pt x="66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4"/>
                </a:lnTo>
                <a:lnTo>
                  <a:pt x="68" y="15"/>
                </a:lnTo>
                <a:lnTo>
                  <a:pt x="68" y="15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69" y="16"/>
                </a:lnTo>
                <a:lnTo>
                  <a:pt x="69" y="16"/>
                </a:lnTo>
                <a:lnTo>
                  <a:pt x="69" y="16"/>
                </a:lnTo>
                <a:lnTo>
                  <a:pt x="70" y="16"/>
                </a:lnTo>
                <a:lnTo>
                  <a:pt x="70" y="16"/>
                </a:lnTo>
                <a:lnTo>
                  <a:pt x="71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3" y="15"/>
                </a:lnTo>
                <a:lnTo>
                  <a:pt x="74" y="15"/>
                </a:lnTo>
                <a:lnTo>
                  <a:pt x="74" y="15"/>
                </a:lnTo>
                <a:lnTo>
                  <a:pt x="74" y="14"/>
                </a:lnTo>
                <a:lnTo>
                  <a:pt x="74" y="14"/>
                </a:lnTo>
                <a:lnTo>
                  <a:pt x="75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7" y="14"/>
                </a:lnTo>
                <a:lnTo>
                  <a:pt x="77" y="14"/>
                </a:lnTo>
                <a:lnTo>
                  <a:pt x="76" y="14"/>
                </a:lnTo>
                <a:lnTo>
                  <a:pt x="76" y="14"/>
                </a:lnTo>
                <a:lnTo>
                  <a:pt x="76" y="14"/>
                </a:lnTo>
                <a:lnTo>
                  <a:pt x="78" y="15"/>
                </a:lnTo>
                <a:lnTo>
                  <a:pt x="78" y="15"/>
                </a:lnTo>
                <a:lnTo>
                  <a:pt x="79" y="15"/>
                </a:lnTo>
                <a:lnTo>
                  <a:pt x="79" y="15"/>
                </a:lnTo>
                <a:lnTo>
                  <a:pt x="80" y="15"/>
                </a:lnTo>
                <a:lnTo>
                  <a:pt x="80" y="15"/>
                </a:lnTo>
                <a:lnTo>
                  <a:pt x="82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90" y="17"/>
                </a:lnTo>
                <a:lnTo>
                  <a:pt x="90" y="17"/>
                </a:lnTo>
                <a:lnTo>
                  <a:pt x="90" y="17"/>
                </a:lnTo>
                <a:lnTo>
                  <a:pt x="90" y="17"/>
                </a:lnTo>
                <a:lnTo>
                  <a:pt x="89" y="17"/>
                </a:lnTo>
                <a:lnTo>
                  <a:pt x="89" y="17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1" y="18"/>
                </a:lnTo>
                <a:lnTo>
                  <a:pt x="91" y="18"/>
                </a:lnTo>
                <a:lnTo>
                  <a:pt x="91" y="18"/>
                </a:lnTo>
                <a:lnTo>
                  <a:pt x="92" y="17"/>
                </a:lnTo>
                <a:lnTo>
                  <a:pt x="92" y="17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3" y="16"/>
                </a:lnTo>
                <a:lnTo>
                  <a:pt x="93" y="16"/>
                </a:lnTo>
                <a:lnTo>
                  <a:pt x="93" y="15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3" y="15"/>
                </a:lnTo>
                <a:lnTo>
                  <a:pt x="94" y="14"/>
                </a:lnTo>
                <a:lnTo>
                  <a:pt x="94" y="14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2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10"/>
                </a:lnTo>
                <a:lnTo>
                  <a:pt x="94" y="10"/>
                </a:lnTo>
                <a:lnTo>
                  <a:pt x="94" y="9"/>
                </a:lnTo>
                <a:lnTo>
                  <a:pt x="94" y="9"/>
                </a:lnTo>
                <a:lnTo>
                  <a:pt x="94" y="9"/>
                </a:lnTo>
                <a:lnTo>
                  <a:pt x="94" y="9"/>
                </a:lnTo>
                <a:lnTo>
                  <a:pt x="95" y="9"/>
                </a:lnTo>
                <a:lnTo>
                  <a:pt x="95" y="9"/>
                </a:lnTo>
                <a:lnTo>
                  <a:pt x="96" y="8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4"/>
                </a:lnTo>
                <a:lnTo>
                  <a:pt x="98" y="4"/>
                </a:lnTo>
                <a:lnTo>
                  <a:pt x="98" y="3"/>
                </a:lnTo>
                <a:lnTo>
                  <a:pt x="98" y="3"/>
                </a:lnTo>
                <a:lnTo>
                  <a:pt x="98" y="2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7" y="1"/>
                </a:lnTo>
                <a:lnTo>
                  <a:pt x="96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3" y="0"/>
                </a:lnTo>
                <a:lnTo>
                  <a:pt x="92" y="0"/>
                </a:lnTo>
                <a:lnTo>
                  <a:pt x="92" y="0"/>
                </a:lnTo>
                <a:lnTo>
                  <a:pt x="91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0" y="1"/>
                </a:lnTo>
                <a:lnTo>
                  <a:pt x="91" y="2"/>
                </a:lnTo>
                <a:lnTo>
                  <a:pt x="91" y="2"/>
                </a:lnTo>
                <a:lnTo>
                  <a:pt x="91" y="2"/>
                </a:lnTo>
                <a:lnTo>
                  <a:pt x="91" y="3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4"/>
                </a:lnTo>
                <a:lnTo>
                  <a:pt x="92" y="4"/>
                </a:lnTo>
                <a:lnTo>
                  <a:pt x="92" y="5"/>
                </a:lnTo>
                <a:lnTo>
                  <a:pt x="92" y="5"/>
                </a:lnTo>
                <a:lnTo>
                  <a:pt x="92" y="5"/>
                </a:lnTo>
                <a:lnTo>
                  <a:pt x="92" y="5"/>
                </a:lnTo>
                <a:lnTo>
                  <a:pt x="92" y="6"/>
                </a:lnTo>
                <a:lnTo>
                  <a:pt x="92" y="6"/>
                </a:lnTo>
                <a:lnTo>
                  <a:pt x="92" y="6"/>
                </a:lnTo>
                <a:lnTo>
                  <a:pt x="91" y="7"/>
                </a:lnTo>
                <a:lnTo>
                  <a:pt x="91" y="7"/>
                </a:lnTo>
                <a:lnTo>
                  <a:pt x="91" y="7"/>
                </a:lnTo>
                <a:lnTo>
                  <a:pt x="90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8" y="9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3" y="6"/>
                </a:lnTo>
                <a:lnTo>
                  <a:pt x="72" y="6"/>
                </a:lnTo>
                <a:lnTo>
                  <a:pt x="72" y="6"/>
                </a:lnTo>
                <a:lnTo>
                  <a:pt x="71" y="7"/>
                </a:lnTo>
                <a:lnTo>
                  <a:pt x="71" y="7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7" y="3"/>
                </a:lnTo>
                <a:lnTo>
                  <a:pt x="67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6" y="4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4"/>
                </a:lnTo>
                <a:lnTo>
                  <a:pt x="63" y="3"/>
                </a:lnTo>
                <a:lnTo>
                  <a:pt x="63" y="3"/>
                </a:lnTo>
                <a:lnTo>
                  <a:pt x="63" y="3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2" y="4"/>
                </a:lnTo>
                <a:lnTo>
                  <a:pt x="62" y="4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3" y="6"/>
                </a:lnTo>
                <a:lnTo>
                  <a:pt x="52" y="6"/>
                </a:lnTo>
                <a:lnTo>
                  <a:pt x="52" y="6"/>
                </a:lnTo>
                <a:lnTo>
                  <a:pt x="51" y="6"/>
                </a:lnTo>
                <a:lnTo>
                  <a:pt x="51" y="6"/>
                </a:lnTo>
                <a:lnTo>
                  <a:pt x="50" y="7"/>
                </a:lnTo>
                <a:lnTo>
                  <a:pt x="50" y="7"/>
                </a:lnTo>
                <a:lnTo>
                  <a:pt x="49" y="6"/>
                </a:lnTo>
                <a:lnTo>
                  <a:pt x="49" y="6"/>
                </a:lnTo>
                <a:lnTo>
                  <a:pt x="48" y="7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2" y="7"/>
                </a:lnTo>
                <a:lnTo>
                  <a:pt x="41" y="8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6" y="11"/>
                </a:lnTo>
                <a:lnTo>
                  <a:pt x="35" y="11"/>
                </a:lnTo>
                <a:lnTo>
                  <a:pt x="35" y="11"/>
                </a:lnTo>
                <a:lnTo>
                  <a:pt x="34" y="11"/>
                </a:lnTo>
                <a:lnTo>
                  <a:pt x="34" y="11"/>
                </a:lnTo>
                <a:lnTo>
                  <a:pt x="34" y="11"/>
                </a:lnTo>
                <a:lnTo>
                  <a:pt x="33" y="10"/>
                </a:lnTo>
                <a:lnTo>
                  <a:pt x="33" y="10"/>
                </a:lnTo>
                <a:lnTo>
                  <a:pt x="33" y="10"/>
                </a:lnTo>
                <a:lnTo>
                  <a:pt x="32" y="11"/>
                </a:lnTo>
                <a:lnTo>
                  <a:pt x="32" y="11"/>
                </a:lnTo>
                <a:lnTo>
                  <a:pt x="32" y="11"/>
                </a:lnTo>
                <a:lnTo>
                  <a:pt x="31" y="11"/>
                </a:lnTo>
                <a:lnTo>
                  <a:pt x="31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8" y="13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5" y="15"/>
                </a:lnTo>
                <a:lnTo>
                  <a:pt x="25" y="15"/>
                </a:lnTo>
                <a:lnTo>
                  <a:pt x="25" y="15"/>
                </a:lnTo>
                <a:lnTo>
                  <a:pt x="24" y="16"/>
                </a:lnTo>
                <a:lnTo>
                  <a:pt x="24" y="16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8" y="16"/>
                </a:lnTo>
                <a:lnTo>
                  <a:pt x="17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4" y="18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5" y="22"/>
                </a:lnTo>
                <a:lnTo>
                  <a:pt x="15" y="22"/>
                </a:lnTo>
                <a:lnTo>
                  <a:pt x="15" y="22"/>
                </a:lnTo>
                <a:lnTo>
                  <a:pt x="14" y="22"/>
                </a:lnTo>
                <a:lnTo>
                  <a:pt x="14" y="22"/>
                </a:lnTo>
                <a:lnTo>
                  <a:pt x="14" y="23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3" y="23"/>
                </a:lnTo>
                <a:lnTo>
                  <a:pt x="13" y="23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5"/>
                </a:lnTo>
                <a:lnTo>
                  <a:pt x="12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11" y="28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1"/>
                </a:lnTo>
                <a:lnTo>
                  <a:pt x="6" y="32"/>
                </a:lnTo>
                <a:lnTo>
                  <a:pt x="6" y="32"/>
                </a:lnTo>
                <a:lnTo>
                  <a:pt x="5" y="32"/>
                </a:lnTo>
                <a:lnTo>
                  <a:pt x="5" y="32"/>
                </a:lnTo>
                <a:lnTo>
                  <a:pt x="5" y="33"/>
                </a:lnTo>
                <a:lnTo>
                  <a:pt x="5" y="33"/>
                </a:lnTo>
                <a:lnTo>
                  <a:pt x="5" y="34"/>
                </a:lnTo>
                <a:lnTo>
                  <a:pt x="5" y="34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4" y="38"/>
                </a:lnTo>
                <a:lnTo>
                  <a:pt x="3" y="38"/>
                </a:lnTo>
                <a:lnTo>
                  <a:pt x="3" y="38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0" y="38"/>
                </a:lnTo>
                <a:lnTo>
                  <a:pt x="1" y="38"/>
                </a:lnTo>
                <a:lnTo>
                  <a:pt x="1" y="38"/>
                </a:lnTo>
                <a:lnTo>
                  <a:pt x="1" y="38"/>
                </a:lnTo>
                <a:lnTo>
                  <a:pt x="1" y="38"/>
                </a:lnTo>
                <a:lnTo>
                  <a:pt x="3" y="39"/>
                </a:lnTo>
                <a:lnTo>
                  <a:pt x="3" y="39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2" y="41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4" y="42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3"/>
                </a:lnTo>
                <a:lnTo>
                  <a:pt x="4" y="44"/>
                </a:lnTo>
                <a:lnTo>
                  <a:pt x="4" y="44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7" y="45"/>
                </a:lnTo>
                <a:lnTo>
                  <a:pt x="7" y="45"/>
                </a:lnTo>
                <a:lnTo>
                  <a:pt x="7" y="45"/>
                </a:lnTo>
                <a:lnTo>
                  <a:pt x="7" y="46"/>
                </a:lnTo>
                <a:lnTo>
                  <a:pt x="7" y="46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49"/>
                </a:lnTo>
                <a:lnTo>
                  <a:pt x="10" y="50"/>
                </a:lnTo>
                <a:lnTo>
                  <a:pt x="10" y="50"/>
                </a:lnTo>
                <a:lnTo>
                  <a:pt x="10" y="50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2" y="51"/>
                </a:lnTo>
                <a:lnTo>
                  <a:pt x="12" y="51"/>
                </a:lnTo>
                <a:lnTo>
                  <a:pt x="12" y="51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6" name="Freeform 1950">
            <a:extLst>
              <a:ext uri="{FF2B5EF4-FFF2-40B4-BE49-F238E27FC236}">
                <a16:creationId xmlns:a16="http://schemas.microsoft.com/office/drawing/2014/main" id="{903C70F5-3EFC-47DE-B71E-5E4DE935D444}"/>
              </a:ext>
            </a:extLst>
          </xdr:cNvPr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2"/>
                </a:lnTo>
                <a:lnTo>
                  <a:pt x="41" y="11"/>
                </a:lnTo>
                <a:lnTo>
                  <a:pt x="41" y="11"/>
                </a:lnTo>
                <a:lnTo>
                  <a:pt x="41" y="10"/>
                </a:lnTo>
                <a:lnTo>
                  <a:pt x="41" y="10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7"/>
                </a:lnTo>
                <a:lnTo>
                  <a:pt x="41" y="7"/>
                </a:lnTo>
                <a:lnTo>
                  <a:pt x="41" y="8"/>
                </a:lnTo>
                <a:lnTo>
                  <a:pt x="41" y="8"/>
                </a:lnTo>
                <a:lnTo>
                  <a:pt x="41" y="8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40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8" y="9"/>
                </a:lnTo>
                <a:lnTo>
                  <a:pt x="38" y="9"/>
                </a:lnTo>
                <a:lnTo>
                  <a:pt x="38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1"/>
                </a:lnTo>
                <a:lnTo>
                  <a:pt x="33" y="10"/>
                </a:lnTo>
                <a:lnTo>
                  <a:pt x="33" y="10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7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5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1" y="5"/>
                </a:lnTo>
                <a:lnTo>
                  <a:pt x="21" y="5"/>
                </a:lnTo>
                <a:lnTo>
                  <a:pt x="20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6"/>
                </a:lnTo>
                <a:lnTo>
                  <a:pt x="11" y="5"/>
                </a:lnTo>
                <a:lnTo>
                  <a:pt x="11" y="5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3" y="9"/>
                </a:lnTo>
                <a:lnTo>
                  <a:pt x="4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7" y="9"/>
                </a:lnTo>
                <a:lnTo>
                  <a:pt x="8" y="9"/>
                </a:lnTo>
                <a:lnTo>
                  <a:pt x="8" y="9"/>
                </a:lnTo>
                <a:lnTo>
                  <a:pt x="8" y="9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9" y="9"/>
                </a:lnTo>
                <a:lnTo>
                  <a:pt x="9" y="9"/>
                </a:lnTo>
                <a:lnTo>
                  <a:pt x="10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3" y="10"/>
                </a:lnTo>
                <a:lnTo>
                  <a:pt x="14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6" y="11"/>
                </a:lnTo>
                <a:lnTo>
                  <a:pt x="16" y="11"/>
                </a:lnTo>
                <a:lnTo>
                  <a:pt x="18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19" y="13"/>
                </a:lnTo>
                <a:lnTo>
                  <a:pt x="28" y="13"/>
                </a:lnTo>
                <a:lnTo>
                  <a:pt x="28" y="13"/>
                </a:lnTo>
                <a:lnTo>
                  <a:pt x="31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39" y="13"/>
                </a:lnTo>
                <a:lnTo>
                  <a:pt x="40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7" name="Freeform 1951">
            <a:extLst>
              <a:ext uri="{FF2B5EF4-FFF2-40B4-BE49-F238E27FC236}">
                <a16:creationId xmlns:a16="http://schemas.microsoft.com/office/drawing/2014/main" id="{D7EC0BA3-3A8F-42D9-92CE-66138D6792E1}"/>
              </a:ext>
            </a:extLst>
          </xdr:cNvPr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8" name="Freeform 1952">
            <a:extLst>
              <a:ext uri="{FF2B5EF4-FFF2-40B4-BE49-F238E27FC236}">
                <a16:creationId xmlns:a16="http://schemas.microsoft.com/office/drawing/2014/main" id="{9082655C-810A-4DDB-86D9-DED99F7C6854}"/>
              </a:ext>
            </a:extLst>
          </xdr:cNvPr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6" y="5"/>
                </a:lnTo>
                <a:lnTo>
                  <a:pt x="6" y="5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2" y="7"/>
                </a:lnTo>
                <a:lnTo>
                  <a:pt x="2" y="7"/>
                </a:lnTo>
                <a:lnTo>
                  <a:pt x="2" y="7"/>
                </a:lnTo>
                <a:lnTo>
                  <a:pt x="2" y="7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89" name="Freeform 1953">
            <a:extLst>
              <a:ext uri="{FF2B5EF4-FFF2-40B4-BE49-F238E27FC236}">
                <a16:creationId xmlns:a16="http://schemas.microsoft.com/office/drawing/2014/main" id="{3DE923F9-81C0-44EA-BFE4-C52B832886DE}"/>
              </a:ext>
            </a:extLst>
          </xdr:cNvPr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1 w 1"/>
              <a:gd name="T7" fmla="*/ 1 w 1"/>
              <a:gd name="T8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0" name="Freeform 1954">
            <a:extLst>
              <a:ext uri="{FF2B5EF4-FFF2-40B4-BE49-F238E27FC236}">
                <a16:creationId xmlns:a16="http://schemas.microsoft.com/office/drawing/2014/main" id="{424075D2-DC7C-4F65-80B0-D834632D0A49}"/>
              </a:ext>
            </a:extLst>
          </xdr:cNvPr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1" name="Freeform 1955">
            <a:extLst>
              <a:ext uri="{FF2B5EF4-FFF2-40B4-BE49-F238E27FC236}">
                <a16:creationId xmlns:a16="http://schemas.microsoft.com/office/drawing/2014/main" id="{C1AE07CB-F913-4264-86DD-2DAE43172580}"/>
              </a:ext>
            </a:extLst>
          </xdr:cNvPr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2" name="Freeform 1956">
            <a:extLst>
              <a:ext uri="{FF2B5EF4-FFF2-40B4-BE49-F238E27FC236}">
                <a16:creationId xmlns:a16="http://schemas.microsoft.com/office/drawing/2014/main" id="{7BFB1D0C-406C-4E2F-A41C-45E1D2347965}"/>
              </a:ext>
            </a:extLst>
          </xdr:cNvPr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3" name="Freeform 1957">
            <a:extLst>
              <a:ext uri="{FF2B5EF4-FFF2-40B4-BE49-F238E27FC236}">
                <a16:creationId xmlns:a16="http://schemas.microsoft.com/office/drawing/2014/main" id="{4E8E3030-96C5-43B9-90F3-3E6682CAB990}"/>
              </a:ext>
            </a:extLst>
          </xdr:cNvPr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4" name="Freeform 1958">
            <a:extLst>
              <a:ext uri="{FF2B5EF4-FFF2-40B4-BE49-F238E27FC236}">
                <a16:creationId xmlns:a16="http://schemas.microsoft.com/office/drawing/2014/main" id="{ADB9B854-0432-4286-BB7E-F83A2035A4B1}"/>
              </a:ext>
            </a:extLst>
          </xdr:cNvPr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5" name="Freeform 1959">
            <a:extLst>
              <a:ext uri="{FF2B5EF4-FFF2-40B4-BE49-F238E27FC236}">
                <a16:creationId xmlns:a16="http://schemas.microsoft.com/office/drawing/2014/main" id="{5E7506D5-BACB-4BB3-BE93-F2A4D4736C9E}"/>
              </a:ext>
            </a:extLst>
          </xdr:cNvPr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6" name="Freeform 1960">
            <a:extLst>
              <a:ext uri="{FF2B5EF4-FFF2-40B4-BE49-F238E27FC236}">
                <a16:creationId xmlns:a16="http://schemas.microsoft.com/office/drawing/2014/main" id="{9080D230-BB36-42CA-8B9C-0C9C0F0EE62E}"/>
              </a:ext>
            </a:extLst>
          </xdr:cNvPr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7" name="Freeform 1961">
            <a:extLst>
              <a:ext uri="{FF2B5EF4-FFF2-40B4-BE49-F238E27FC236}">
                <a16:creationId xmlns:a16="http://schemas.microsoft.com/office/drawing/2014/main" id="{4C604DE3-5C19-4AF9-B605-39D7788603A2}"/>
              </a:ext>
            </a:extLst>
          </xdr:cNvPr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8" name="Freeform 1962">
            <a:extLst>
              <a:ext uri="{FF2B5EF4-FFF2-40B4-BE49-F238E27FC236}">
                <a16:creationId xmlns:a16="http://schemas.microsoft.com/office/drawing/2014/main" id="{79E5F182-8251-4E2D-8475-272BCF489F2A}"/>
              </a:ext>
            </a:extLst>
          </xdr:cNvPr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499" name="Freeform 1963">
            <a:extLst>
              <a:ext uri="{FF2B5EF4-FFF2-40B4-BE49-F238E27FC236}">
                <a16:creationId xmlns:a16="http://schemas.microsoft.com/office/drawing/2014/main" id="{E01AE70E-1063-4910-969E-76AC27E46DC0}"/>
              </a:ext>
            </a:extLst>
          </xdr:cNvPr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0" name="Freeform 1964">
            <a:extLst>
              <a:ext uri="{FF2B5EF4-FFF2-40B4-BE49-F238E27FC236}">
                <a16:creationId xmlns:a16="http://schemas.microsoft.com/office/drawing/2014/main" id="{E91908E4-AA8B-4861-AB86-13FD8730FF10}"/>
              </a:ext>
            </a:extLst>
          </xdr:cNvPr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1 h 2"/>
              <a:gd name="T1" fmla="*/ 1 h 2"/>
              <a:gd name="T2" fmla="*/ 2 h 2"/>
              <a:gd name="T3" fmla="*/ 2 h 2"/>
              <a:gd name="T4" fmla="*/ 2 h 2"/>
              <a:gd name="T5" fmla="*/ 1 h 2"/>
              <a:gd name="T6" fmla="*/ 0 h 2"/>
              <a:gd name="T7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1" name="Freeform 1965">
            <a:extLst>
              <a:ext uri="{FF2B5EF4-FFF2-40B4-BE49-F238E27FC236}">
                <a16:creationId xmlns:a16="http://schemas.microsoft.com/office/drawing/2014/main" id="{B7C4F56E-9C80-404C-84FF-FD503066FEDE}"/>
              </a:ext>
            </a:extLst>
          </xdr:cNvPr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2" name="Freeform 1966">
            <a:extLst>
              <a:ext uri="{FF2B5EF4-FFF2-40B4-BE49-F238E27FC236}">
                <a16:creationId xmlns:a16="http://schemas.microsoft.com/office/drawing/2014/main" id="{75975BEC-9571-4102-A97F-D6586DFBF4B5}"/>
              </a:ext>
            </a:extLst>
          </xdr:cNvPr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3" name="Freeform 1967">
            <a:extLst>
              <a:ext uri="{FF2B5EF4-FFF2-40B4-BE49-F238E27FC236}">
                <a16:creationId xmlns:a16="http://schemas.microsoft.com/office/drawing/2014/main" id="{1C1551E4-14F4-4CD6-8F1A-71EAF630CAA3}"/>
              </a:ext>
            </a:extLst>
          </xdr:cNvPr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4" name="Freeform 1968">
            <a:extLst>
              <a:ext uri="{FF2B5EF4-FFF2-40B4-BE49-F238E27FC236}">
                <a16:creationId xmlns:a16="http://schemas.microsoft.com/office/drawing/2014/main" id="{E39AD107-4E7C-42DE-BD8C-B52E3352ABEB}"/>
              </a:ext>
            </a:extLst>
          </xdr:cNvPr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5" name="Freeform 1969">
            <a:extLst>
              <a:ext uri="{FF2B5EF4-FFF2-40B4-BE49-F238E27FC236}">
                <a16:creationId xmlns:a16="http://schemas.microsoft.com/office/drawing/2014/main" id="{1608438E-4AFB-4B65-A22E-FA423D51A759}"/>
              </a:ext>
            </a:extLst>
          </xdr:cNvPr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6" name="Freeform 1970">
            <a:extLst>
              <a:ext uri="{FF2B5EF4-FFF2-40B4-BE49-F238E27FC236}">
                <a16:creationId xmlns:a16="http://schemas.microsoft.com/office/drawing/2014/main" id="{0FA46D15-C2BE-4694-841E-51F5F72445B4}"/>
              </a:ext>
            </a:extLst>
          </xdr:cNvPr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h 1"/>
              <a:gd name="T1" fmla="*/ 0 h 1"/>
              <a:gd name="T2" fmla="*/ 1 h 1"/>
              <a:gd name="T3" fmla="*/ 1 h 1"/>
              <a:gd name="T4" fmla="*/ 1 h 1"/>
              <a:gd name="T5" fmla="*/ 0 h 1"/>
              <a:gd name="T6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7" name="Freeform 1971">
            <a:extLst>
              <a:ext uri="{FF2B5EF4-FFF2-40B4-BE49-F238E27FC236}">
                <a16:creationId xmlns:a16="http://schemas.microsoft.com/office/drawing/2014/main" id="{E52368BB-4A05-4659-AAA0-568474DF46B7}"/>
              </a:ext>
            </a:extLst>
          </xdr:cNvPr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8" name="Freeform 1972">
            <a:extLst>
              <a:ext uri="{FF2B5EF4-FFF2-40B4-BE49-F238E27FC236}">
                <a16:creationId xmlns:a16="http://schemas.microsoft.com/office/drawing/2014/main" id="{4674EA7E-C1E3-4276-8B36-A247E390E013}"/>
              </a:ext>
            </a:extLst>
          </xdr:cNvPr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09" name="Freeform 1973">
            <a:extLst>
              <a:ext uri="{FF2B5EF4-FFF2-40B4-BE49-F238E27FC236}">
                <a16:creationId xmlns:a16="http://schemas.microsoft.com/office/drawing/2014/main" id="{A63A5BF6-6D25-464A-ABF9-BE519FFC98D0}"/>
              </a:ext>
            </a:extLst>
          </xdr:cNvPr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0" name="Freeform 1974">
            <a:extLst>
              <a:ext uri="{FF2B5EF4-FFF2-40B4-BE49-F238E27FC236}">
                <a16:creationId xmlns:a16="http://schemas.microsoft.com/office/drawing/2014/main" id="{E83DAD3C-62C3-4A1C-9FBD-A446A760D23F}"/>
              </a:ext>
            </a:extLst>
          </xdr:cNvPr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1" name="Freeform 1975">
            <a:extLst>
              <a:ext uri="{FF2B5EF4-FFF2-40B4-BE49-F238E27FC236}">
                <a16:creationId xmlns:a16="http://schemas.microsoft.com/office/drawing/2014/main" id="{450530EA-7739-43B9-BB22-B79217107B42}"/>
              </a:ext>
            </a:extLst>
          </xdr:cNvPr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2" name="Freeform 1976">
            <a:extLst>
              <a:ext uri="{FF2B5EF4-FFF2-40B4-BE49-F238E27FC236}">
                <a16:creationId xmlns:a16="http://schemas.microsoft.com/office/drawing/2014/main" id="{83154391-1EBF-4EF6-853F-253EA6E13564}"/>
              </a:ext>
            </a:extLst>
          </xdr:cNvPr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3" name="Freeform 1977">
            <a:extLst>
              <a:ext uri="{FF2B5EF4-FFF2-40B4-BE49-F238E27FC236}">
                <a16:creationId xmlns:a16="http://schemas.microsoft.com/office/drawing/2014/main" id="{A2ED002D-70ED-48A9-80EB-393E4AC7BAF1}"/>
              </a:ext>
            </a:extLst>
          </xdr:cNvPr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4" name="Freeform 1978">
            <a:extLst>
              <a:ext uri="{FF2B5EF4-FFF2-40B4-BE49-F238E27FC236}">
                <a16:creationId xmlns:a16="http://schemas.microsoft.com/office/drawing/2014/main" id="{380AFDB0-2D4F-4AE8-9E5B-E1991CB0088B}"/>
              </a:ext>
            </a:extLst>
          </xdr:cNvPr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5" name="Freeform 1979">
            <a:extLst>
              <a:ext uri="{FF2B5EF4-FFF2-40B4-BE49-F238E27FC236}">
                <a16:creationId xmlns:a16="http://schemas.microsoft.com/office/drawing/2014/main" id="{4B80D08C-FB40-426A-BEF1-EDF2D168D5DF}"/>
              </a:ext>
            </a:extLst>
          </xdr:cNvPr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6" name="Freeform 1980">
            <a:extLst>
              <a:ext uri="{FF2B5EF4-FFF2-40B4-BE49-F238E27FC236}">
                <a16:creationId xmlns:a16="http://schemas.microsoft.com/office/drawing/2014/main" id="{3F7753C0-D76F-4983-9602-E61773F1F8C1}"/>
              </a:ext>
            </a:extLst>
          </xdr:cNvPr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7" name="Freeform 1981">
            <a:extLst>
              <a:ext uri="{FF2B5EF4-FFF2-40B4-BE49-F238E27FC236}">
                <a16:creationId xmlns:a16="http://schemas.microsoft.com/office/drawing/2014/main" id="{6781A36D-BC4C-45C8-A2F8-BF95A5D281E3}"/>
              </a:ext>
            </a:extLst>
          </xdr:cNvPr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8" name="Freeform 1982">
            <a:extLst>
              <a:ext uri="{FF2B5EF4-FFF2-40B4-BE49-F238E27FC236}">
                <a16:creationId xmlns:a16="http://schemas.microsoft.com/office/drawing/2014/main" id="{CD2799E5-6D07-444E-B445-6B97F8D930D0}"/>
              </a:ext>
            </a:extLst>
          </xdr:cNvPr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19" name="Freeform 1983">
            <a:extLst>
              <a:ext uri="{FF2B5EF4-FFF2-40B4-BE49-F238E27FC236}">
                <a16:creationId xmlns:a16="http://schemas.microsoft.com/office/drawing/2014/main" id="{ED10EB59-54ED-41D5-80C1-9E4484CB141E}"/>
              </a:ext>
            </a:extLst>
          </xdr:cNvPr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  <a:gd name="T6" fmla="*/ 1 w 1"/>
              <a:gd name="T7" fmla="*/ 1 w 1"/>
              <a:gd name="T8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0" name="Freeform 1984">
            <a:extLst>
              <a:ext uri="{FF2B5EF4-FFF2-40B4-BE49-F238E27FC236}">
                <a16:creationId xmlns:a16="http://schemas.microsoft.com/office/drawing/2014/main" id="{5DA4D457-D672-464C-850D-C0016D9A807F}"/>
              </a:ext>
            </a:extLst>
          </xdr:cNvPr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1" name="Freeform 1985">
            <a:extLst>
              <a:ext uri="{FF2B5EF4-FFF2-40B4-BE49-F238E27FC236}">
                <a16:creationId xmlns:a16="http://schemas.microsoft.com/office/drawing/2014/main" id="{34BD38C9-8886-42B6-ADDB-02D1BCBF1405}"/>
              </a:ext>
            </a:extLst>
          </xdr:cNvPr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2" name="Freeform 1986">
            <a:extLst>
              <a:ext uri="{FF2B5EF4-FFF2-40B4-BE49-F238E27FC236}">
                <a16:creationId xmlns:a16="http://schemas.microsoft.com/office/drawing/2014/main" id="{5DB58B21-256F-475D-86FF-76EC8F160170}"/>
              </a:ext>
            </a:extLst>
          </xdr:cNvPr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3" name="Freeform 1987">
            <a:extLst>
              <a:ext uri="{FF2B5EF4-FFF2-40B4-BE49-F238E27FC236}">
                <a16:creationId xmlns:a16="http://schemas.microsoft.com/office/drawing/2014/main" id="{20D765D9-7D37-48D8-8137-391059E25E83}"/>
              </a:ext>
            </a:extLst>
          </xdr:cNvPr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6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0" y="8"/>
                </a:lnTo>
                <a:lnTo>
                  <a:pt x="10" y="8"/>
                </a:lnTo>
                <a:lnTo>
                  <a:pt x="10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3" y="6"/>
                </a:lnTo>
                <a:lnTo>
                  <a:pt x="3" y="6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4" name="Freeform 1988">
            <a:extLst>
              <a:ext uri="{FF2B5EF4-FFF2-40B4-BE49-F238E27FC236}">
                <a16:creationId xmlns:a16="http://schemas.microsoft.com/office/drawing/2014/main" id="{0270CB4A-B608-4D2A-944E-46CE8D54F440}"/>
              </a:ext>
            </a:extLst>
          </xdr:cNvPr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5" name="Freeform 1989">
            <a:extLst>
              <a:ext uri="{FF2B5EF4-FFF2-40B4-BE49-F238E27FC236}">
                <a16:creationId xmlns:a16="http://schemas.microsoft.com/office/drawing/2014/main" id="{22865BAD-182D-4F4D-AA96-2C5CEECACF7A}"/>
              </a:ext>
            </a:extLst>
          </xdr:cNvPr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26" name="Freeform 1990">
            <a:extLst>
              <a:ext uri="{FF2B5EF4-FFF2-40B4-BE49-F238E27FC236}">
                <a16:creationId xmlns:a16="http://schemas.microsoft.com/office/drawing/2014/main" id="{6B46B0AD-7206-47CD-9D19-9F35F6A6DD4F}"/>
              </a:ext>
            </a:extLst>
          </xdr:cNvPr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2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580" name="Group 2044">
          <a:extLst>
            <a:ext uri="{FF2B5EF4-FFF2-40B4-BE49-F238E27FC236}">
              <a16:creationId xmlns:a16="http://schemas.microsoft.com/office/drawing/2014/main" id="{B9C222E4-F5AD-476E-9176-99541D4E84FB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7" y="538"/>
          <a:chExt cx="243" cy="96"/>
        </a:xfrm>
      </xdr:grpSpPr>
      <xdr:sp macro="" textlink="">
        <xdr:nvSpPr>
          <xdr:cNvPr id="67528" name="Freeform 1992">
            <a:extLst>
              <a:ext uri="{FF2B5EF4-FFF2-40B4-BE49-F238E27FC236}">
                <a16:creationId xmlns:a16="http://schemas.microsoft.com/office/drawing/2014/main" id="{9430D3A6-C110-42C3-9F37-D43CFAB9407D}"/>
              </a:ext>
            </a:extLst>
          </xdr:cNvPr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6" y="23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5"/>
                </a:lnTo>
                <a:lnTo>
                  <a:pt x="164" y="14"/>
                </a:lnTo>
                <a:lnTo>
                  <a:pt x="164" y="14"/>
                </a:lnTo>
                <a:lnTo>
                  <a:pt x="164" y="14"/>
                </a:lnTo>
                <a:lnTo>
                  <a:pt x="164" y="14"/>
                </a:lnTo>
                <a:lnTo>
                  <a:pt x="162" y="13"/>
                </a:lnTo>
                <a:lnTo>
                  <a:pt x="162" y="13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9"/>
                </a:lnTo>
                <a:lnTo>
                  <a:pt x="157" y="8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4"/>
                </a:lnTo>
                <a:lnTo>
                  <a:pt x="158" y="4"/>
                </a:lnTo>
                <a:lnTo>
                  <a:pt x="157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150" y="0"/>
                </a:lnTo>
                <a:lnTo>
                  <a:pt x="88" y="0"/>
                </a:lnTo>
                <a:lnTo>
                  <a:pt x="88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5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5" y="3"/>
                </a:lnTo>
                <a:lnTo>
                  <a:pt x="84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7" y="3"/>
                </a:lnTo>
                <a:lnTo>
                  <a:pt x="77" y="3"/>
                </a:lnTo>
                <a:lnTo>
                  <a:pt x="77" y="3"/>
                </a:lnTo>
                <a:lnTo>
                  <a:pt x="76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5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3" y="6"/>
                </a:lnTo>
                <a:lnTo>
                  <a:pt x="72" y="7"/>
                </a:lnTo>
                <a:lnTo>
                  <a:pt x="72" y="7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1" y="9"/>
                </a:lnTo>
                <a:lnTo>
                  <a:pt x="70" y="9"/>
                </a:lnTo>
                <a:lnTo>
                  <a:pt x="70" y="9"/>
                </a:lnTo>
                <a:lnTo>
                  <a:pt x="70" y="10"/>
                </a:lnTo>
                <a:lnTo>
                  <a:pt x="70" y="10"/>
                </a:lnTo>
                <a:lnTo>
                  <a:pt x="69" y="10"/>
                </a:lnTo>
                <a:lnTo>
                  <a:pt x="69" y="10"/>
                </a:lnTo>
                <a:lnTo>
                  <a:pt x="68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2" y="15"/>
                </a:lnTo>
                <a:lnTo>
                  <a:pt x="62" y="15"/>
                </a:lnTo>
                <a:lnTo>
                  <a:pt x="61" y="16"/>
                </a:lnTo>
                <a:lnTo>
                  <a:pt x="61" y="16"/>
                </a:lnTo>
                <a:lnTo>
                  <a:pt x="61" y="16"/>
                </a:lnTo>
                <a:lnTo>
                  <a:pt x="60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7" y="19"/>
                </a:lnTo>
                <a:lnTo>
                  <a:pt x="57" y="19"/>
                </a:lnTo>
                <a:lnTo>
                  <a:pt x="57" y="19"/>
                </a:lnTo>
                <a:lnTo>
                  <a:pt x="58" y="20"/>
                </a:lnTo>
                <a:lnTo>
                  <a:pt x="58" y="20"/>
                </a:lnTo>
                <a:lnTo>
                  <a:pt x="58" y="20"/>
                </a:lnTo>
                <a:lnTo>
                  <a:pt x="57" y="20"/>
                </a:lnTo>
                <a:lnTo>
                  <a:pt x="57" y="20"/>
                </a:lnTo>
                <a:lnTo>
                  <a:pt x="56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4" y="21"/>
                </a:lnTo>
                <a:lnTo>
                  <a:pt x="54" y="21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8" y="25"/>
                </a:lnTo>
                <a:lnTo>
                  <a:pt x="48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7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5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4" y="26"/>
                </a:lnTo>
                <a:lnTo>
                  <a:pt x="43" y="27"/>
                </a:lnTo>
                <a:lnTo>
                  <a:pt x="43" y="27"/>
                </a:lnTo>
                <a:lnTo>
                  <a:pt x="43" y="27"/>
                </a:lnTo>
                <a:lnTo>
                  <a:pt x="43" y="28"/>
                </a:lnTo>
                <a:lnTo>
                  <a:pt x="43" y="28"/>
                </a:lnTo>
                <a:lnTo>
                  <a:pt x="43" y="28"/>
                </a:lnTo>
                <a:lnTo>
                  <a:pt x="43" y="28"/>
                </a:lnTo>
                <a:lnTo>
                  <a:pt x="42" y="28"/>
                </a:lnTo>
                <a:lnTo>
                  <a:pt x="42" y="28"/>
                </a:lnTo>
                <a:lnTo>
                  <a:pt x="42" y="28"/>
                </a:lnTo>
                <a:lnTo>
                  <a:pt x="42" y="27"/>
                </a:lnTo>
                <a:lnTo>
                  <a:pt x="42" y="27"/>
                </a:lnTo>
                <a:lnTo>
                  <a:pt x="41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0"/>
                </a:lnTo>
                <a:lnTo>
                  <a:pt x="42" y="31"/>
                </a:lnTo>
                <a:lnTo>
                  <a:pt x="42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1" y="31"/>
                </a:lnTo>
                <a:lnTo>
                  <a:pt x="40" y="32"/>
                </a:lnTo>
                <a:lnTo>
                  <a:pt x="40" y="32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8" y="32"/>
                </a:lnTo>
                <a:lnTo>
                  <a:pt x="37" y="32"/>
                </a:lnTo>
                <a:lnTo>
                  <a:pt x="37" y="32"/>
                </a:lnTo>
                <a:lnTo>
                  <a:pt x="37" y="33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3"/>
                </a:lnTo>
                <a:lnTo>
                  <a:pt x="35" y="32"/>
                </a:lnTo>
                <a:lnTo>
                  <a:pt x="35" y="32"/>
                </a:lnTo>
                <a:lnTo>
                  <a:pt x="35" y="32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3" y="33"/>
                </a:lnTo>
                <a:lnTo>
                  <a:pt x="32" y="33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29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0" y="35"/>
                </a:lnTo>
                <a:lnTo>
                  <a:pt x="32" y="36"/>
                </a:lnTo>
                <a:lnTo>
                  <a:pt x="32" y="36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30" y="36"/>
                </a:lnTo>
                <a:lnTo>
                  <a:pt x="29" y="35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8" y="37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7" y="39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5" y="40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5"/>
                </a:lnTo>
                <a:lnTo>
                  <a:pt x="24" y="46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4" y="48"/>
                </a:lnTo>
                <a:lnTo>
                  <a:pt x="25" y="48"/>
                </a:lnTo>
                <a:lnTo>
                  <a:pt x="25" y="48"/>
                </a:lnTo>
                <a:lnTo>
                  <a:pt x="25" y="48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8"/>
                </a:lnTo>
                <a:lnTo>
                  <a:pt x="25" y="48"/>
                </a:lnTo>
                <a:lnTo>
                  <a:pt x="25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lnTo>
                  <a:pt x="26" y="49"/>
                </a:lnTo>
                <a:lnTo>
                  <a:pt x="26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1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2"/>
                </a:lnTo>
                <a:lnTo>
                  <a:pt x="27" y="52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6" y="56"/>
                </a:lnTo>
                <a:lnTo>
                  <a:pt x="27" y="56"/>
                </a:lnTo>
                <a:lnTo>
                  <a:pt x="27" y="56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8"/>
                </a:lnTo>
                <a:lnTo>
                  <a:pt x="28" y="58"/>
                </a:lnTo>
                <a:lnTo>
                  <a:pt x="29" y="59"/>
                </a:lnTo>
                <a:lnTo>
                  <a:pt x="29" y="59"/>
                </a:lnTo>
                <a:lnTo>
                  <a:pt x="29" y="60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1" y="61"/>
                </a:lnTo>
                <a:lnTo>
                  <a:pt x="30" y="61"/>
                </a:lnTo>
                <a:lnTo>
                  <a:pt x="30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3"/>
                </a:lnTo>
                <a:lnTo>
                  <a:pt x="29" y="63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30" y="66"/>
                </a:lnTo>
                <a:lnTo>
                  <a:pt x="30" y="66"/>
                </a:lnTo>
                <a:lnTo>
                  <a:pt x="29" y="66"/>
                </a:lnTo>
                <a:lnTo>
                  <a:pt x="29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8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3"/>
                </a:lnTo>
                <a:lnTo>
                  <a:pt x="27" y="73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8" y="76"/>
                </a:lnTo>
                <a:lnTo>
                  <a:pt x="28" y="76"/>
                </a:lnTo>
                <a:lnTo>
                  <a:pt x="27" y="76"/>
                </a:lnTo>
                <a:lnTo>
                  <a:pt x="27" y="76"/>
                </a:lnTo>
                <a:lnTo>
                  <a:pt x="27" y="76"/>
                </a:lnTo>
                <a:lnTo>
                  <a:pt x="27" y="77"/>
                </a:lnTo>
                <a:lnTo>
                  <a:pt x="27" y="77"/>
                </a:lnTo>
                <a:lnTo>
                  <a:pt x="27" y="77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9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8" y="79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9" y="81"/>
                </a:lnTo>
                <a:lnTo>
                  <a:pt x="28" y="81"/>
                </a:lnTo>
                <a:lnTo>
                  <a:pt x="28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1" y="83"/>
                </a:lnTo>
                <a:lnTo>
                  <a:pt x="32" y="82"/>
                </a:lnTo>
                <a:lnTo>
                  <a:pt x="32" y="82"/>
                </a:lnTo>
                <a:lnTo>
                  <a:pt x="32" y="81"/>
                </a:lnTo>
                <a:lnTo>
                  <a:pt x="32" y="81"/>
                </a:lnTo>
                <a:lnTo>
                  <a:pt x="33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1"/>
                </a:lnTo>
                <a:lnTo>
                  <a:pt x="34" y="82"/>
                </a:lnTo>
                <a:lnTo>
                  <a:pt x="34" y="82"/>
                </a:lnTo>
                <a:lnTo>
                  <a:pt x="34" y="83"/>
                </a:lnTo>
                <a:lnTo>
                  <a:pt x="34" y="83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4"/>
                </a:lnTo>
                <a:lnTo>
                  <a:pt x="44" y="85"/>
                </a:lnTo>
                <a:lnTo>
                  <a:pt x="44" y="85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5" y="86"/>
                </a:lnTo>
                <a:lnTo>
                  <a:pt x="45" y="86"/>
                </a:lnTo>
                <a:lnTo>
                  <a:pt x="44" y="87"/>
                </a:lnTo>
                <a:lnTo>
                  <a:pt x="44" y="87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5" y="87"/>
                </a:lnTo>
                <a:lnTo>
                  <a:pt x="46" y="87"/>
                </a:lnTo>
                <a:lnTo>
                  <a:pt x="46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8"/>
                </a:lnTo>
                <a:lnTo>
                  <a:pt x="50" y="89"/>
                </a:lnTo>
                <a:lnTo>
                  <a:pt x="50" y="89"/>
                </a:lnTo>
                <a:lnTo>
                  <a:pt x="50" y="89"/>
                </a:lnTo>
                <a:lnTo>
                  <a:pt x="50" y="89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3" y="92"/>
                </a:lnTo>
                <a:lnTo>
                  <a:pt x="53" y="92"/>
                </a:lnTo>
                <a:lnTo>
                  <a:pt x="53" y="93"/>
                </a:lnTo>
                <a:lnTo>
                  <a:pt x="53" y="93"/>
                </a:lnTo>
                <a:lnTo>
                  <a:pt x="53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5" y="93"/>
                </a:lnTo>
                <a:lnTo>
                  <a:pt x="55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1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60" y="91"/>
                </a:lnTo>
                <a:lnTo>
                  <a:pt x="59" y="92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6" y="92"/>
                </a:lnTo>
                <a:lnTo>
                  <a:pt x="67" y="91"/>
                </a:lnTo>
                <a:lnTo>
                  <a:pt x="67" y="91"/>
                </a:lnTo>
                <a:lnTo>
                  <a:pt x="67" y="92"/>
                </a:lnTo>
                <a:lnTo>
                  <a:pt x="67" y="92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8" y="91"/>
                </a:lnTo>
                <a:lnTo>
                  <a:pt x="68" y="91"/>
                </a:lnTo>
                <a:lnTo>
                  <a:pt x="68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70" y="91"/>
                </a:lnTo>
                <a:lnTo>
                  <a:pt x="70" y="91"/>
                </a:lnTo>
                <a:lnTo>
                  <a:pt x="71" y="91"/>
                </a:lnTo>
                <a:lnTo>
                  <a:pt x="71" y="91"/>
                </a:lnTo>
                <a:lnTo>
                  <a:pt x="71" y="90"/>
                </a:lnTo>
                <a:lnTo>
                  <a:pt x="71" y="90"/>
                </a:lnTo>
                <a:lnTo>
                  <a:pt x="72" y="91"/>
                </a:lnTo>
                <a:lnTo>
                  <a:pt x="72" y="91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2"/>
                </a:lnTo>
                <a:lnTo>
                  <a:pt x="73" y="92"/>
                </a:lnTo>
                <a:lnTo>
                  <a:pt x="74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90"/>
                </a:lnTo>
                <a:lnTo>
                  <a:pt x="75" y="90"/>
                </a:lnTo>
                <a:lnTo>
                  <a:pt x="75" y="89"/>
                </a:lnTo>
                <a:lnTo>
                  <a:pt x="75" y="89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6" y="90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79" y="89"/>
                </a:lnTo>
                <a:lnTo>
                  <a:pt x="79" y="89"/>
                </a:lnTo>
                <a:lnTo>
                  <a:pt x="81" y="89"/>
                </a:lnTo>
                <a:lnTo>
                  <a:pt x="81" y="89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2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7"/>
                </a:lnTo>
                <a:lnTo>
                  <a:pt x="84" y="87"/>
                </a:lnTo>
                <a:lnTo>
                  <a:pt x="86" y="87"/>
                </a:lnTo>
                <a:lnTo>
                  <a:pt x="86" y="87"/>
                </a:lnTo>
                <a:lnTo>
                  <a:pt x="86" y="87"/>
                </a:lnTo>
                <a:lnTo>
                  <a:pt x="87" y="87"/>
                </a:lnTo>
                <a:lnTo>
                  <a:pt x="87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89" y="87"/>
                </a:lnTo>
                <a:lnTo>
                  <a:pt x="89" y="87"/>
                </a:lnTo>
                <a:lnTo>
                  <a:pt x="90" y="86"/>
                </a:lnTo>
                <a:lnTo>
                  <a:pt x="90" y="86"/>
                </a:lnTo>
                <a:lnTo>
                  <a:pt x="89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3" y="87"/>
                </a:lnTo>
                <a:lnTo>
                  <a:pt x="94" y="87"/>
                </a:lnTo>
                <a:lnTo>
                  <a:pt x="94" y="87"/>
                </a:lnTo>
                <a:lnTo>
                  <a:pt x="93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5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5" y="85"/>
                </a:lnTo>
                <a:lnTo>
                  <a:pt x="96" y="85"/>
                </a:lnTo>
                <a:lnTo>
                  <a:pt x="96" y="85"/>
                </a:lnTo>
                <a:lnTo>
                  <a:pt x="96" y="85"/>
                </a:lnTo>
                <a:lnTo>
                  <a:pt x="96" y="85"/>
                </a:lnTo>
                <a:lnTo>
                  <a:pt x="97" y="86"/>
                </a:lnTo>
                <a:lnTo>
                  <a:pt x="97" y="86"/>
                </a:lnTo>
                <a:lnTo>
                  <a:pt x="97" y="86"/>
                </a:lnTo>
                <a:lnTo>
                  <a:pt x="98" y="86"/>
                </a:lnTo>
                <a:lnTo>
                  <a:pt x="98" y="86"/>
                </a:lnTo>
                <a:lnTo>
                  <a:pt x="98" y="86"/>
                </a:lnTo>
                <a:lnTo>
                  <a:pt x="97" y="85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99" y="84"/>
                </a:lnTo>
                <a:lnTo>
                  <a:pt x="99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4"/>
                </a:lnTo>
                <a:lnTo>
                  <a:pt x="101" y="84"/>
                </a:lnTo>
                <a:lnTo>
                  <a:pt x="101" y="85"/>
                </a:lnTo>
                <a:lnTo>
                  <a:pt x="101" y="85"/>
                </a:lnTo>
                <a:lnTo>
                  <a:pt x="102" y="85"/>
                </a:lnTo>
                <a:lnTo>
                  <a:pt x="102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3"/>
                </a:lnTo>
                <a:lnTo>
                  <a:pt x="103" y="83"/>
                </a:lnTo>
                <a:lnTo>
                  <a:pt x="104" y="82"/>
                </a:lnTo>
                <a:lnTo>
                  <a:pt x="104" y="82"/>
                </a:lnTo>
                <a:lnTo>
                  <a:pt x="105" y="81"/>
                </a:lnTo>
                <a:lnTo>
                  <a:pt x="105" y="81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4" y="82"/>
                </a:lnTo>
                <a:lnTo>
                  <a:pt x="103" y="83"/>
                </a:lnTo>
                <a:lnTo>
                  <a:pt x="103" y="83"/>
                </a:lnTo>
                <a:lnTo>
                  <a:pt x="104" y="84"/>
                </a:lnTo>
                <a:lnTo>
                  <a:pt x="104" y="84"/>
                </a:lnTo>
                <a:lnTo>
                  <a:pt x="105" y="84"/>
                </a:lnTo>
                <a:lnTo>
                  <a:pt x="105" y="84"/>
                </a:lnTo>
                <a:lnTo>
                  <a:pt x="106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4"/>
                </a:lnTo>
                <a:lnTo>
                  <a:pt x="107" y="83"/>
                </a:lnTo>
                <a:lnTo>
                  <a:pt x="107" y="83"/>
                </a:lnTo>
                <a:lnTo>
                  <a:pt x="108" y="83"/>
                </a:lnTo>
                <a:lnTo>
                  <a:pt x="108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4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3" y="82"/>
                </a:lnTo>
                <a:lnTo>
                  <a:pt x="113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2"/>
                </a:lnTo>
                <a:lnTo>
                  <a:pt x="114" y="82"/>
                </a:lnTo>
                <a:lnTo>
                  <a:pt x="114" y="81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1" y="83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28" y="78"/>
                </a:lnTo>
                <a:lnTo>
                  <a:pt x="130" y="77"/>
                </a:lnTo>
                <a:lnTo>
                  <a:pt x="130" y="77"/>
                </a:lnTo>
                <a:lnTo>
                  <a:pt x="131" y="76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0" y="49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1" y="48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7"/>
                </a:lnTo>
                <a:lnTo>
                  <a:pt x="173" y="46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6" y="84"/>
                </a:lnTo>
                <a:lnTo>
                  <a:pt x="105" y="84"/>
                </a:lnTo>
                <a:lnTo>
                  <a:pt x="105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1" y="88"/>
                </a:lnTo>
                <a:lnTo>
                  <a:pt x="90" y="88"/>
                </a:lnTo>
                <a:lnTo>
                  <a:pt x="90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7"/>
                </a:lnTo>
                <a:lnTo>
                  <a:pt x="90" y="86"/>
                </a:lnTo>
                <a:lnTo>
                  <a:pt x="90" y="86"/>
                </a:lnTo>
                <a:lnTo>
                  <a:pt x="91" y="87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3" y="0"/>
                </a:lnTo>
                <a:lnTo>
                  <a:pt x="241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6" y="0"/>
                </a:lnTo>
                <a:lnTo>
                  <a:pt x="76" y="0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lnTo>
                  <a:pt x="75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9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8" y="31"/>
                </a:lnTo>
                <a:lnTo>
                  <a:pt x="39" y="31"/>
                </a:lnTo>
                <a:lnTo>
                  <a:pt x="39" y="31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8" y="33"/>
                </a:lnTo>
                <a:lnTo>
                  <a:pt x="28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4"/>
                </a:lnTo>
                <a:lnTo>
                  <a:pt x="26" y="34"/>
                </a:lnTo>
                <a:lnTo>
                  <a:pt x="27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3" y="32"/>
                </a:lnTo>
                <a:lnTo>
                  <a:pt x="23" y="32"/>
                </a:lnTo>
                <a:lnTo>
                  <a:pt x="23" y="32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5" y="33"/>
                </a:lnTo>
                <a:lnTo>
                  <a:pt x="26" y="33"/>
                </a:lnTo>
                <a:lnTo>
                  <a:pt x="26" y="33"/>
                </a:lnTo>
                <a:lnTo>
                  <a:pt x="26" y="33"/>
                </a:lnTo>
                <a:lnTo>
                  <a:pt x="26" y="32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lnTo>
                  <a:pt x="23" y="37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6" y="30"/>
                </a:lnTo>
                <a:lnTo>
                  <a:pt x="27" y="30"/>
                </a:lnTo>
                <a:lnTo>
                  <a:pt x="27" y="30"/>
                </a:lnTo>
                <a:lnTo>
                  <a:pt x="27" y="31"/>
                </a:lnTo>
                <a:lnTo>
                  <a:pt x="27" y="31"/>
                </a:lnTo>
                <a:lnTo>
                  <a:pt x="27" y="31"/>
                </a:lnTo>
                <a:lnTo>
                  <a:pt x="26" y="31"/>
                </a:lnTo>
                <a:lnTo>
                  <a:pt x="26" y="31"/>
                </a:lnTo>
                <a:lnTo>
                  <a:pt x="25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2"/>
                </a:lnTo>
                <a:lnTo>
                  <a:pt x="32" y="32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49" y="22"/>
                </a:lnTo>
                <a:lnTo>
                  <a:pt x="50" y="21"/>
                </a:lnTo>
                <a:lnTo>
                  <a:pt x="50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50" y="21"/>
                </a:lnTo>
                <a:lnTo>
                  <a:pt x="50" y="21"/>
                </a:lnTo>
                <a:lnTo>
                  <a:pt x="50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7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7" y="93"/>
                </a:lnTo>
                <a:lnTo>
                  <a:pt x="58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58" y="93"/>
                </a:lnTo>
                <a:lnTo>
                  <a:pt x="60" y="92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2" y="86"/>
                </a:lnTo>
                <a:lnTo>
                  <a:pt x="43" y="85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8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8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5"/>
                </a:ln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5" y="75"/>
                </a:lnTo>
                <a:lnTo>
                  <a:pt x="26" y="75"/>
                </a:lnTo>
                <a:lnTo>
                  <a:pt x="26" y="75"/>
                </a:lnTo>
                <a:lnTo>
                  <a:pt x="26" y="75"/>
                </a:lnTo>
                <a:lnTo>
                  <a:pt x="26" y="75"/>
                </a:lnTo>
                <a:lnTo>
                  <a:pt x="27" y="75"/>
                </a:lnTo>
                <a:lnTo>
                  <a:pt x="27" y="75"/>
                </a:lnTo>
                <a:lnTo>
                  <a:pt x="26" y="74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8"/>
                </a:lnTo>
                <a:lnTo>
                  <a:pt x="2" y="89"/>
                </a:lnTo>
                <a:lnTo>
                  <a:pt x="2" y="89"/>
                </a:lnTo>
                <a:lnTo>
                  <a:pt x="2" y="89"/>
                </a:lnTo>
                <a:lnTo>
                  <a:pt x="1" y="88"/>
                </a:lnTo>
                <a:lnTo>
                  <a:pt x="1" y="88"/>
                </a:lnTo>
                <a:lnTo>
                  <a:pt x="1" y="89"/>
                </a:lnTo>
                <a:lnTo>
                  <a:pt x="1" y="89"/>
                </a:lnTo>
                <a:lnTo>
                  <a:pt x="0" y="89"/>
                </a:lnTo>
                <a:lnTo>
                  <a:pt x="0" y="89"/>
                </a:lnTo>
                <a:lnTo>
                  <a:pt x="0" y="88"/>
                </a:lnTo>
                <a:lnTo>
                  <a:pt x="0" y="88"/>
                </a:lnTo>
                <a:lnTo>
                  <a:pt x="1" y="87"/>
                </a:lnTo>
                <a:lnTo>
                  <a:pt x="1" y="87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1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1"/>
                </a:lnTo>
                <a:lnTo>
                  <a:pt x="43" y="90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4" y="89"/>
                </a:lnTo>
                <a:lnTo>
                  <a:pt x="34" y="89"/>
                </a:lnTo>
                <a:lnTo>
                  <a:pt x="34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89"/>
                </a:lnTo>
                <a:lnTo>
                  <a:pt x="31" y="89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0" y="90"/>
                </a:lnTo>
                <a:lnTo>
                  <a:pt x="30" y="90"/>
                </a:lnTo>
                <a:lnTo>
                  <a:pt x="29" y="90"/>
                </a:lnTo>
                <a:lnTo>
                  <a:pt x="29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5" y="91"/>
                </a:lnTo>
                <a:lnTo>
                  <a:pt x="14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2" y="87"/>
                </a:lnTo>
                <a:lnTo>
                  <a:pt x="13" y="87"/>
                </a:lnTo>
                <a:lnTo>
                  <a:pt x="13" y="87"/>
                </a:lnTo>
                <a:lnTo>
                  <a:pt x="13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3"/>
                </a:lnTo>
                <a:lnTo>
                  <a:pt x="52" y="94"/>
                </a:lnTo>
                <a:lnTo>
                  <a:pt x="52" y="94"/>
                </a:lnTo>
                <a:lnTo>
                  <a:pt x="52" y="93"/>
                </a:lnTo>
                <a:lnTo>
                  <a:pt x="52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9" y="92"/>
                </a:lnTo>
                <a:lnTo>
                  <a:pt x="49" y="92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8" y="88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7" y="88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6" y="88"/>
                </a:lnTo>
                <a:lnTo>
                  <a:pt x="27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7"/>
                </a:lnTo>
                <a:lnTo>
                  <a:pt x="19" y="88"/>
                </a:lnTo>
                <a:lnTo>
                  <a:pt x="19" y="88"/>
                </a:lnTo>
                <a:lnTo>
                  <a:pt x="19" y="87"/>
                </a:lnTo>
                <a:lnTo>
                  <a:pt x="19" y="87"/>
                </a:lnTo>
                <a:lnTo>
                  <a:pt x="19" y="87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2"/>
                </a:lnTo>
                <a:lnTo>
                  <a:pt x="15" y="92"/>
                </a:lnTo>
                <a:lnTo>
                  <a:pt x="15" y="92"/>
                </a:lnTo>
                <a:lnTo>
                  <a:pt x="15" y="91"/>
                </a:lnTo>
                <a:lnTo>
                  <a:pt x="15" y="91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91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90"/>
                </a:lnTo>
                <a:lnTo>
                  <a:pt x="10" y="89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89"/>
                </a:lnTo>
                <a:lnTo>
                  <a:pt x="11" y="89"/>
                </a:lnTo>
                <a:lnTo>
                  <a:pt x="11" y="89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9" y="90"/>
                </a:lnTo>
                <a:lnTo>
                  <a:pt x="10" y="91"/>
                </a:lnTo>
                <a:lnTo>
                  <a:pt x="10" y="91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9" y="92"/>
                </a:lnTo>
                <a:lnTo>
                  <a:pt x="9" y="92"/>
                </a:lnTo>
                <a:lnTo>
                  <a:pt x="9" y="92"/>
                </a:lnTo>
                <a:lnTo>
                  <a:pt x="8" y="91"/>
                </a:lnTo>
                <a:lnTo>
                  <a:pt x="8" y="91"/>
                </a:lnTo>
                <a:lnTo>
                  <a:pt x="7" y="91"/>
                </a:lnTo>
                <a:lnTo>
                  <a:pt x="7" y="91"/>
                </a:lnTo>
                <a:lnTo>
                  <a:pt x="7" y="90"/>
                </a:lnTo>
                <a:lnTo>
                  <a:pt x="7" y="90"/>
                </a:lnTo>
                <a:lnTo>
                  <a:pt x="8" y="91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1" y="88"/>
                </a:ln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0" y="88"/>
                </a:lnTo>
                <a:lnTo>
                  <a:pt x="40" y="88"/>
                </a:lnTo>
                <a:lnTo>
                  <a:pt x="41" y="87"/>
                </a:lnTo>
                <a:lnTo>
                  <a:pt x="41" y="87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40" y="87"/>
                </a:lnTo>
                <a:lnTo>
                  <a:pt x="40" y="87"/>
                </a:lnTo>
                <a:lnTo>
                  <a:pt x="40" y="87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38" y="87"/>
                </a:lnTo>
                <a:lnTo>
                  <a:pt x="38" y="87"/>
                </a:lnTo>
                <a:lnTo>
                  <a:pt x="38" y="87"/>
                </a:lnTo>
                <a:lnTo>
                  <a:pt x="38" y="86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7" y="83"/>
                </a:lnTo>
                <a:lnTo>
                  <a:pt x="26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5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lnTo>
                  <a:pt x="26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3" y="92"/>
                </a:lnTo>
                <a:lnTo>
                  <a:pt x="53" y="92"/>
                </a:lnTo>
                <a:lnTo>
                  <a:pt x="53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1" y="90"/>
                </a:lnTo>
                <a:lnTo>
                  <a:pt x="50" y="90"/>
                </a:lnTo>
                <a:lnTo>
                  <a:pt x="50" y="90"/>
                </a:lnTo>
                <a:lnTo>
                  <a:pt x="50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2" y="87"/>
                </a:lnTo>
                <a:lnTo>
                  <a:pt x="42" y="87"/>
                </a:lnTo>
                <a:lnTo>
                  <a:pt x="43" y="87"/>
                </a:lnTo>
                <a:lnTo>
                  <a:pt x="43" y="87"/>
                </a:lnTo>
                <a:lnTo>
                  <a:pt x="43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6" y="85"/>
                </a:lnTo>
                <a:lnTo>
                  <a:pt x="37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4"/>
                </a:lnTo>
                <a:lnTo>
                  <a:pt x="34" y="83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lnTo>
                  <a:pt x="33" y="82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6" y="85"/>
                </a:lnTo>
                <a:lnTo>
                  <a:pt x="6" y="85"/>
                </a:ln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9" y="86"/>
                </a:lnTo>
                <a:lnTo>
                  <a:pt x="9" y="86"/>
                </a:lnTo>
                <a:lnTo>
                  <a:pt x="10" y="86"/>
                </a:lnTo>
                <a:lnTo>
                  <a:pt x="10" y="86"/>
                </a:lnTo>
                <a:lnTo>
                  <a:pt x="10" y="86"/>
                </a:lnTo>
                <a:lnTo>
                  <a:pt x="10" y="87"/>
                </a:lnTo>
                <a:lnTo>
                  <a:pt x="10" y="87"/>
                </a:lnTo>
                <a:lnTo>
                  <a:pt x="11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9" y="89"/>
                </a:lnTo>
                <a:lnTo>
                  <a:pt x="8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6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7" y="89"/>
                </a:lnTo>
                <a:lnTo>
                  <a:pt x="7" y="89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0"/>
                </a:lnTo>
                <a:lnTo>
                  <a:pt x="6" y="91"/>
                </a:lnTo>
                <a:lnTo>
                  <a:pt x="6" y="91"/>
                </a:lnTo>
                <a:lnTo>
                  <a:pt x="6" y="91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5" y="90"/>
                </a:lnTo>
                <a:lnTo>
                  <a:pt x="5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3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8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3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7"/>
                </a:lnTo>
                <a:lnTo>
                  <a:pt x="6" y="86"/>
                </a:lnTo>
                <a:lnTo>
                  <a:pt x="6" y="86"/>
                </a:lnTo>
                <a:lnTo>
                  <a:pt x="5" y="86"/>
                </a:lnTo>
                <a:lnTo>
                  <a:pt x="5" y="86"/>
                </a:lnTo>
                <a:lnTo>
                  <a:pt x="5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4" y="85"/>
                </a:lnTo>
                <a:lnTo>
                  <a:pt x="4" y="85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1" y="87"/>
                </a:lnTo>
                <a:lnTo>
                  <a:pt x="50" y="88"/>
                </a:lnTo>
                <a:lnTo>
                  <a:pt x="50" y="88"/>
                </a:lnTo>
                <a:lnTo>
                  <a:pt x="49" y="88"/>
                </a:lnTo>
                <a:lnTo>
                  <a:pt x="49" y="88"/>
                </a:lnTo>
                <a:lnTo>
                  <a:pt x="49" y="89"/>
                </a:lnTo>
                <a:lnTo>
                  <a:pt x="49" y="89"/>
                </a:lnTo>
                <a:lnTo>
                  <a:pt x="49" y="89"/>
                </a:lnTo>
                <a:lnTo>
                  <a:pt x="49" y="89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6" y="91"/>
                </a:lnTo>
                <a:lnTo>
                  <a:pt x="44" y="92"/>
                </a:lnTo>
                <a:lnTo>
                  <a:pt x="44" y="92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9"/>
                </a:lnTo>
                <a:lnTo>
                  <a:pt x="43" y="89"/>
                </a:lnTo>
                <a:lnTo>
                  <a:pt x="43" y="88"/>
                </a:lnTo>
                <a:lnTo>
                  <a:pt x="43" y="88"/>
                </a:lnTo>
                <a:lnTo>
                  <a:pt x="44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6" y="88"/>
                </a:lnTo>
                <a:lnTo>
                  <a:pt x="49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529" name="Freeform 1993">
            <a:extLst>
              <a:ext uri="{FF2B5EF4-FFF2-40B4-BE49-F238E27FC236}">
                <a16:creationId xmlns:a16="http://schemas.microsoft.com/office/drawing/2014/main" id="{17652658-9259-416D-AC2A-02F95E780891}"/>
              </a:ext>
            </a:extLst>
          </xdr:cNvPr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3" y="23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5"/>
                </a:lnTo>
                <a:lnTo>
                  <a:pt x="141" y="14"/>
                </a:lnTo>
                <a:lnTo>
                  <a:pt x="141" y="14"/>
                </a:lnTo>
                <a:lnTo>
                  <a:pt x="141" y="14"/>
                </a:lnTo>
                <a:lnTo>
                  <a:pt x="141" y="14"/>
                </a:lnTo>
                <a:lnTo>
                  <a:pt x="139" y="13"/>
                </a:lnTo>
                <a:lnTo>
                  <a:pt x="139" y="13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9"/>
                </a:lnTo>
                <a:lnTo>
                  <a:pt x="134" y="8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6" y="6"/>
                </a:lnTo>
                <a:lnTo>
                  <a:pt x="135" y="5"/>
                </a:lnTo>
                <a:lnTo>
                  <a:pt x="135" y="5"/>
                </a:lnTo>
                <a:lnTo>
                  <a:pt x="135" y="4"/>
                </a:lnTo>
                <a:lnTo>
                  <a:pt x="135" y="4"/>
                </a:lnTo>
                <a:lnTo>
                  <a:pt x="134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127" y="0"/>
                </a:lnTo>
                <a:lnTo>
                  <a:pt x="65" y="0"/>
                </a:lnTo>
                <a:lnTo>
                  <a:pt x="65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2" y="3"/>
                </a:lnTo>
                <a:lnTo>
                  <a:pt x="61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3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50" y="6"/>
                </a:lnTo>
                <a:lnTo>
                  <a:pt x="49" y="7"/>
                </a:lnTo>
                <a:lnTo>
                  <a:pt x="49" y="7"/>
                </a:lnTo>
                <a:lnTo>
                  <a:pt x="49" y="8"/>
                </a:lnTo>
                <a:lnTo>
                  <a:pt x="49" y="8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8" y="9"/>
                </a:lnTo>
                <a:lnTo>
                  <a:pt x="47" y="9"/>
                </a:lnTo>
                <a:lnTo>
                  <a:pt x="47" y="9"/>
                </a:lnTo>
                <a:lnTo>
                  <a:pt x="47" y="10"/>
                </a:lnTo>
                <a:lnTo>
                  <a:pt x="47" y="10"/>
                </a:lnTo>
                <a:lnTo>
                  <a:pt x="46" y="10"/>
                </a:lnTo>
                <a:lnTo>
                  <a:pt x="46" y="10"/>
                </a:lnTo>
                <a:lnTo>
                  <a:pt x="45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9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8" y="16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8"/>
                </a:lnTo>
                <a:lnTo>
                  <a:pt x="34" y="19"/>
                </a:lnTo>
                <a:lnTo>
                  <a:pt x="34" y="19"/>
                </a:lnTo>
                <a:lnTo>
                  <a:pt x="34" y="19"/>
                </a:lnTo>
                <a:lnTo>
                  <a:pt x="35" y="20"/>
                </a:lnTo>
                <a:lnTo>
                  <a:pt x="35" y="20"/>
                </a:lnTo>
                <a:lnTo>
                  <a:pt x="35" y="20"/>
                </a:lnTo>
                <a:lnTo>
                  <a:pt x="34" y="20"/>
                </a:lnTo>
                <a:lnTo>
                  <a:pt x="34" y="20"/>
                </a:lnTo>
                <a:lnTo>
                  <a:pt x="33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2"/>
                </a:lnTo>
                <a:lnTo>
                  <a:pt x="27" y="22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5" y="25"/>
                </a:lnTo>
                <a:lnTo>
                  <a:pt x="25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4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2" y="25"/>
                </a:lnTo>
                <a:lnTo>
                  <a:pt x="22" y="25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1" y="26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0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8" y="31"/>
                </a:lnTo>
                <a:lnTo>
                  <a:pt x="17" y="32"/>
                </a:lnTo>
                <a:lnTo>
                  <a:pt x="17" y="32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5" y="32"/>
                </a:lnTo>
                <a:lnTo>
                  <a:pt x="14" y="32"/>
                </a:lnTo>
                <a:lnTo>
                  <a:pt x="14" y="32"/>
                </a:lnTo>
                <a:lnTo>
                  <a:pt x="14" y="33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3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9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6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7" y="35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7" y="36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2" y="40"/>
                </a:lnTo>
                <a:lnTo>
                  <a:pt x="1" y="41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1" y="42"/>
                </a:lnTo>
                <a:lnTo>
                  <a:pt x="1" y="42"/>
                </a:lnTo>
                <a:lnTo>
                  <a:pt x="1" y="42"/>
                </a:lnTo>
                <a:lnTo>
                  <a:pt x="0" y="43"/>
                </a:lnTo>
                <a:lnTo>
                  <a:pt x="0" y="43"/>
                </a:lnTo>
                <a:lnTo>
                  <a:pt x="0" y="43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2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5"/>
                </a:lnTo>
                <a:lnTo>
                  <a:pt x="1" y="46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1" y="48"/>
                </a:lnTo>
                <a:lnTo>
                  <a:pt x="2" y="48"/>
                </a:lnTo>
                <a:lnTo>
                  <a:pt x="2" y="48"/>
                </a:lnTo>
                <a:lnTo>
                  <a:pt x="2" y="48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8"/>
                </a:lnTo>
                <a:lnTo>
                  <a:pt x="2" y="48"/>
                </a:lnTo>
                <a:lnTo>
                  <a:pt x="2" y="48"/>
                </a:lnTo>
                <a:lnTo>
                  <a:pt x="3" y="48"/>
                </a:lnTo>
                <a:lnTo>
                  <a:pt x="3" y="48"/>
                </a:lnTo>
                <a:lnTo>
                  <a:pt x="3" y="48"/>
                </a:lnTo>
                <a:lnTo>
                  <a:pt x="3" y="48"/>
                </a:lnTo>
                <a:lnTo>
                  <a:pt x="3" y="49"/>
                </a:lnTo>
                <a:lnTo>
                  <a:pt x="3" y="49"/>
                </a:lnTo>
                <a:lnTo>
                  <a:pt x="4" y="49"/>
                </a:lnTo>
                <a:lnTo>
                  <a:pt x="4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3" y="56"/>
                </a:lnTo>
                <a:lnTo>
                  <a:pt x="4" y="56"/>
                </a:lnTo>
                <a:lnTo>
                  <a:pt x="4" y="56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8"/>
                </a:lnTo>
                <a:lnTo>
                  <a:pt x="5" y="58"/>
                </a:lnTo>
                <a:lnTo>
                  <a:pt x="6" y="59"/>
                </a:lnTo>
                <a:lnTo>
                  <a:pt x="6" y="59"/>
                </a:lnTo>
                <a:lnTo>
                  <a:pt x="6" y="60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8" y="61"/>
                </a:lnTo>
                <a:lnTo>
                  <a:pt x="7" y="61"/>
                </a:lnTo>
                <a:lnTo>
                  <a:pt x="7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3"/>
                </a:lnTo>
                <a:lnTo>
                  <a:pt x="6" y="63"/>
                </a:lnTo>
                <a:lnTo>
                  <a:pt x="6" y="64"/>
                </a:lnTo>
                <a:lnTo>
                  <a:pt x="6" y="64"/>
                </a:lnTo>
                <a:lnTo>
                  <a:pt x="7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7" y="66"/>
                </a:lnTo>
                <a:lnTo>
                  <a:pt x="7" y="66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6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5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3"/>
                </a:lnTo>
                <a:lnTo>
                  <a:pt x="4" y="73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5" y="76"/>
                </a:lnTo>
                <a:lnTo>
                  <a:pt x="5" y="76"/>
                </a:lnTo>
                <a:lnTo>
                  <a:pt x="4" y="76"/>
                </a:lnTo>
                <a:lnTo>
                  <a:pt x="4" y="76"/>
                </a:lnTo>
                <a:lnTo>
                  <a:pt x="4" y="76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6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5" y="79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8" y="83"/>
                </a:lnTo>
                <a:lnTo>
                  <a:pt x="9" y="82"/>
                </a:lnTo>
                <a:lnTo>
                  <a:pt x="9" y="82"/>
                </a:lnTo>
                <a:lnTo>
                  <a:pt x="9" y="81"/>
                </a:lnTo>
                <a:lnTo>
                  <a:pt x="9" y="81"/>
                </a:lnTo>
                <a:lnTo>
                  <a:pt x="10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1" y="83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4"/>
                </a:lnTo>
                <a:lnTo>
                  <a:pt x="21" y="85"/>
                </a:lnTo>
                <a:lnTo>
                  <a:pt x="21" y="85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3" y="85"/>
                </a:lnTo>
                <a:lnTo>
                  <a:pt x="23" y="85"/>
                </a:lnTo>
                <a:lnTo>
                  <a:pt x="23" y="85"/>
                </a:lnTo>
                <a:lnTo>
                  <a:pt x="22" y="86"/>
                </a:lnTo>
                <a:lnTo>
                  <a:pt x="22" y="86"/>
                </a:lnTo>
                <a:lnTo>
                  <a:pt x="21" y="87"/>
                </a:lnTo>
                <a:lnTo>
                  <a:pt x="21" y="87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2" y="87"/>
                </a:lnTo>
                <a:lnTo>
                  <a:pt x="23" y="87"/>
                </a:lnTo>
                <a:lnTo>
                  <a:pt x="23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8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8" y="90"/>
                </a:lnTo>
                <a:lnTo>
                  <a:pt x="28" y="90"/>
                </a:lnTo>
                <a:lnTo>
                  <a:pt x="28" y="90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1"/>
                </a:lnTo>
                <a:lnTo>
                  <a:pt x="32" y="92"/>
                </a:lnTo>
                <a:lnTo>
                  <a:pt x="32" y="92"/>
                </a:lnTo>
                <a:lnTo>
                  <a:pt x="30" y="92"/>
                </a:lnTo>
                <a:lnTo>
                  <a:pt x="30" y="92"/>
                </a:lnTo>
                <a:lnTo>
                  <a:pt x="30" y="93"/>
                </a:lnTo>
                <a:lnTo>
                  <a:pt x="30" y="93"/>
                </a:lnTo>
                <a:lnTo>
                  <a:pt x="30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1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7" y="91"/>
                </a:lnTo>
                <a:lnTo>
                  <a:pt x="36" y="92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3" y="92"/>
                </a:lnTo>
                <a:lnTo>
                  <a:pt x="44" y="91"/>
                </a:lnTo>
                <a:lnTo>
                  <a:pt x="44" y="91"/>
                </a:lnTo>
                <a:lnTo>
                  <a:pt x="44" y="92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5" y="91"/>
                </a:lnTo>
                <a:lnTo>
                  <a:pt x="45" y="91"/>
                </a:lnTo>
                <a:lnTo>
                  <a:pt x="45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7" y="91"/>
                </a:lnTo>
                <a:lnTo>
                  <a:pt x="47" y="91"/>
                </a:lnTo>
                <a:lnTo>
                  <a:pt x="48" y="91"/>
                </a:lnTo>
                <a:lnTo>
                  <a:pt x="48" y="91"/>
                </a:lnTo>
                <a:lnTo>
                  <a:pt x="48" y="90"/>
                </a:lnTo>
                <a:lnTo>
                  <a:pt x="48" y="90"/>
                </a:lnTo>
                <a:lnTo>
                  <a:pt x="49" y="91"/>
                </a:lnTo>
                <a:lnTo>
                  <a:pt x="49" y="91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2"/>
                </a:lnTo>
                <a:lnTo>
                  <a:pt x="50" y="92"/>
                </a:lnTo>
                <a:lnTo>
                  <a:pt x="51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90"/>
                </a:lnTo>
                <a:lnTo>
                  <a:pt x="52" y="90"/>
                </a:lnTo>
                <a:lnTo>
                  <a:pt x="52" y="89"/>
                </a:lnTo>
                <a:lnTo>
                  <a:pt x="52" y="89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3" y="90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6" y="89"/>
                </a:lnTo>
                <a:lnTo>
                  <a:pt x="56" y="89"/>
                </a:lnTo>
                <a:lnTo>
                  <a:pt x="58" y="89"/>
                </a:lnTo>
                <a:lnTo>
                  <a:pt x="58" y="89"/>
                </a:lnTo>
                <a:lnTo>
                  <a:pt x="58" y="88"/>
                </a:lnTo>
                <a:lnTo>
                  <a:pt x="58" y="88"/>
                </a:lnTo>
                <a:lnTo>
                  <a:pt x="58" y="88"/>
                </a:lnTo>
                <a:lnTo>
                  <a:pt x="59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7"/>
                </a:lnTo>
                <a:lnTo>
                  <a:pt x="61" y="87"/>
                </a:lnTo>
                <a:lnTo>
                  <a:pt x="63" y="87"/>
                </a:lnTo>
                <a:lnTo>
                  <a:pt x="63" y="87"/>
                </a:lnTo>
                <a:lnTo>
                  <a:pt x="63" y="87"/>
                </a:lnTo>
                <a:lnTo>
                  <a:pt x="64" y="87"/>
                </a:lnTo>
                <a:lnTo>
                  <a:pt x="64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6" y="87"/>
                </a:lnTo>
                <a:lnTo>
                  <a:pt x="66" y="87"/>
                </a:lnTo>
                <a:lnTo>
                  <a:pt x="67" y="86"/>
                </a:lnTo>
                <a:lnTo>
                  <a:pt x="67" y="86"/>
                </a:lnTo>
                <a:lnTo>
                  <a:pt x="66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0" y="87"/>
                </a:lnTo>
                <a:lnTo>
                  <a:pt x="71" y="87"/>
                </a:lnTo>
                <a:lnTo>
                  <a:pt x="71" y="87"/>
                </a:lnTo>
                <a:lnTo>
                  <a:pt x="70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2" y="87"/>
                </a:lnTo>
                <a:lnTo>
                  <a:pt x="72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6"/>
                </a:lnTo>
                <a:lnTo>
                  <a:pt x="74" y="86"/>
                </a:lnTo>
                <a:lnTo>
                  <a:pt x="74" y="86"/>
                </a:lnTo>
                <a:lnTo>
                  <a:pt x="75" y="86"/>
                </a:lnTo>
                <a:lnTo>
                  <a:pt x="75" y="86"/>
                </a:lnTo>
                <a:lnTo>
                  <a:pt x="75" y="86"/>
                </a:lnTo>
                <a:lnTo>
                  <a:pt x="74" y="85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6" y="84"/>
                </a:lnTo>
                <a:lnTo>
                  <a:pt x="76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8" y="84"/>
                </a:lnTo>
                <a:lnTo>
                  <a:pt x="78" y="84"/>
                </a:lnTo>
                <a:lnTo>
                  <a:pt x="78" y="84"/>
                </a:lnTo>
                <a:lnTo>
                  <a:pt x="78" y="85"/>
                </a:lnTo>
                <a:lnTo>
                  <a:pt x="78" y="85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3"/>
                </a:lnTo>
                <a:lnTo>
                  <a:pt x="80" y="83"/>
                </a:lnTo>
                <a:lnTo>
                  <a:pt x="81" y="82"/>
                </a:lnTo>
                <a:lnTo>
                  <a:pt x="81" y="82"/>
                </a:lnTo>
                <a:lnTo>
                  <a:pt x="82" y="81"/>
                </a:lnTo>
                <a:lnTo>
                  <a:pt x="82" y="81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1" y="82"/>
                </a:lnTo>
                <a:lnTo>
                  <a:pt x="80" y="83"/>
                </a:lnTo>
                <a:lnTo>
                  <a:pt x="80" y="83"/>
                </a:lnTo>
                <a:lnTo>
                  <a:pt x="81" y="84"/>
                </a:lnTo>
                <a:lnTo>
                  <a:pt x="81" y="84"/>
                </a:lnTo>
                <a:lnTo>
                  <a:pt x="82" y="84"/>
                </a:lnTo>
                <a:lnTo>
                  <a:pt x="82" y="84"/>
                </a:lnTo>
                <a:lnTo>
                  <a:pt x="83" y="84"/>
                </a:lnTo>
                <a:lnTo>
                  <a:pt x="83" y="84"/>
                </a:lnTo>
                <a:lnTo>
                  <a:pt x="84" y="84"/>
                </a:lnTo>
                <a:lnTo>
                  <a:pt x="84" y="84"/>
                </a:lnTo>
                <a:lnTo>
                  <a:pt x="84" y="83"/>
                </a:lnTo>
                <a:lnTo>
                  <a:pt x="84" y="83"/>
                </a:lnTo>
                <a:lnTo>
                  <a:pt x="85" y="83"/>
                </a:lnTo>
                <a:lnTo>
                  <a:pt x="85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7" y="83"/>
                </a:lnTo>
                <a:lnTo>
                  <a:pt x="88" y="84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3"/>
                </a:lnTo>
                <a:lnTo>
                  <a:pt x="88" y="82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0" y="82"/>
                </a:lnTo>
                <a:lnTo>
                  <a:pt x="90" y="82"/>
                </a:lnTo>
                <a:lnTo>
                  <a:pt x="90" y="82"/>
                </a:lnTo>
                <a:lnTo>
                  <a:pt x="91" y="82"/>
                </a:lnTo>
                <a:lnTo>
                  <a:pt x="91" y="82"/>
                </a:lnTo>
                <a:lnTo>
                  <a:pt x="91" y="82"/>
                </a:lnTo>
                <a:lnTo>
                  <a:pt x="91" y="81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3"/>
                </a:lnTo>
                <a:lnTo>
                  <a:pt x="97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8" y="83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5" y="78"/>
                </a:lnTo>
                <a:lnTo>
                  <a:pt x="107" y="77"/>
                </a:lnTo>
                <a:lnTo>
                  <a:pt x="107" y="77"/>
                </a:lnTo>
                <a:lnTo>
                  <a:pt x="108" y="76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7" y="49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8" y="48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7"/>
                </a:lnTo>
                <a:lnTo>
                  <a:pt x="150" y="46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0" name="Freeform 1994">
            <a:extLst>
              <a:ext uri="{FF2B5EF4-FFF2-40B4-BE49-F238E27FC236}">
                <a16:creationId xmlns:a16="http://schemas.microsoft.com/office/drawing/2014/main" id="{74F271F5-1CF2-4360-B4B0-C530F97DDB5A}"/>
              </a:ext>
            </a:extLst>
          </xdr:cNvPr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1" name="Freeform 1995">
            <a:extLst>
              <a:ext uri="{FF2B5EF4-FFF2-40B4-BE49-F238E27FC236}">
                <a16:creationId xmlns:a16="http://schemas.microsoft.com/office/drawing/2014/main" id="{CCDE85C8-0E32-4401-A45E-CC5A413C165A}"/>
              </a:ext>
            </a:extLst>
          </xdr:cNvPr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2" name="Freeform 1996">
            <a:extLst>
              <a:ext uri="{FF2B5EF4-FFF2-40B4-BE49-F238E27FC236}">
                <a16:creationId xmlns:a16="http://schemas.microsoft.com/office/drawing/2014/main" id="{371F086B-B1BA-4D7E-BA4B-111D5EC492F8}"/>
              </a:ext>
            </a:extLst>
          </xdr:cNvPr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3" name="Freeform 1997">
            <a:extLst>
              <a:ext uri="{FF2B5EF4-FFF2-40B4-BE49-F238E27FC236}">
                <a16:creationId xmlns:a16="http://schemas.microsoft.com/office/drawing/2014/main" id="{B471767A-9705-4942-B506-B471ED2154DD}"/>
              </a:ext>
            </a:extLst>
          </xdr:cNvPr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4" name="Rectangle 1998">
            <a:extLst>
              <a:ext uri="{FF2B5EF4-FFF2-40B4-BE49-F238E27FC236}">
                <a16:creationId xmlns:a16="http://schemas.microsoft.com/office/drawing/2014/main" id="{812D3548-DC01-406F-B285-97B7AB9E7274}"/>
              </a:ext>
            </a:extLst>
          </xdr:cNvPr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5" name="Freeform 1999">
            <a:extLst>
              <a:ext uri="{FF2B5EF4-FFF2-40B4-BE49-F238E27FC236}">
                <a16:creationId xmlns:a16="http://schemas.microsoft.com/office/drawing/2014/main" id="{3A85CFD8-B598-4F83-8CB5-80A5E822F538}"/>
              </a:ext>
            </a:extLst>
          </xdr:cNvPr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6" name="Freeform 2000">
            <a:extLst>
              <a:ext uri="{FF2B5EF4-FFF2-40B4-BE49-F238E27FC236}">
                <a16:creationId xmlns:a16="http://schemas.microsoft.com/office/drawing/2014/main" id="{EACCB739-DC1E-45D3-87AC-100729D2FBEB}"/>
              </a:ext>
            </a:extLst>
          </xdr:cNvPr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7" name="Freeform 2001">
            <a:extLst>
              <a:ext uri="{FF2B5EF4-FFF2-40B4-BE49-F238E27FC236}">
                <a16:creationId xmlns:a16="http://schemas.microsoft.com/office/drawing/2014/main" id="{69F7CA21-38DB-4E89-B6EC-AF7B0B5F94A0}"/>
              </a:ext>
            </a:extLst>
          </xdr:cNvPr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8" name="Freeform 2002">
            <a:extLst>
              <a:ext uri="{FF2B5EF4-FFF2-40B4-BE49-F238E27FC236}">
                <a16:creationId xmlns:a16="http://schemas.microsoft.com/office/drawing/2014/main" id="{7473AD8D-8AA7-4B06-8C4B-10B05BAD32ED}"/>
              </a:ext>
            </a:extLst>
          </xdr:cNvPr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39" name="Freeform 2003">
            <a:extLst>
              <a:ext uri="{FF2B5EF4-FFF2-40B4-BE49-F238E27FC236}">
                <a16:creationId xmlns:a16="http://schemas.microsoft.com/office/drawing/2014/main" id="{C0F352F4-EE36-4798-91A6-97E8B175640C}"/>
              </a:ext>
            </a:extLst>
          </xdr:cNvPr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0" name="Freeform 2004">
            <a:extLst>
              <a:ext uri="{FF2B5EF4-FFF2-40B4-BE49-F238E27FC236}">
                <a16:creationId xmlns:a16="http://schemas.microsoft.com/office/drawing/2014/main" id="{1F772EA4-77F0-4BDF-B2E4-1404F9991949}"/>
              </a:ext>
            </a:extLst>
          </xdr:cNvPr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1" name="Freeform 2005">
            <a:extLst>
              <a:ext uri="{FF2B5EF4-FFF2-40B4-BE49-F238E27FC236}">
                <a16:creationId xmlns:a16="http://schemas.microsoft.com/office/drawing/2014/main" id="{1640B18B-C453-4961-9988-9600ED366265}"/>
              </a:ext>
            </a:extLst>
          </xdr:cNvPr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2" name="Freeform 2006">
            <a:extLst>
              <a:ext uri="{FF2B5EF4-FFF2-40B4-BE49-F238E27FC236}">
                <a16:creationId xmlns:a16="http://schemas.microsoft.com/office/drawing/2014/main" id="{2D328193-05AF-41A2-BA87-AA9C96662818}"/>
              </a:ext>
            </a:extLst>
          </xdr:cNvPr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1 h 1"/>
              <a:gd name="T1" fmla="*/ 0 h 1"/>
              <a:gd name="T2" fmla="*/ 0 h 1"/>
              <a:gd name="T3" fmla="*/ 0 h 1"/>
              <a:gd name="T4" fmla="*/ 0 h 1"/>
              <a:gd name="T5" fmla="*/ 1 h 1"/>
              <a:gd name="T6" fmla="*/ 1 h 1"/>
              <a:gd name="T7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3" name="Freeform 2007">
            <a:extLst>
              <a:ext uri="{FF2B5EF4-FFF2-40B4-BE49-F238E27FC236}">
                <a16:creationId xmlns:a16="http://schemas.microsoft.com/office/drawing/2014/main" id="{A9E64944-8741-41D3-9A63-9ADFDD1390F3}"/>
              </a:ext>
            </a:extLst>
          </xdr:cNvPr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1 h 1"/>
              <a:gd name="T1" fmla="*/ 1 h 1"/>
              <a:gd name="T2" fmla="*/ 0 h 1"/>
              <a:gd name="T3" fmla="*/ 0 h 1"/>
              <a:gd name="T4" fmla="*/ 0 h 1"/>
              <a:gd name="T5" fmla="*/ 1 h 1"/>
              <a:gd name="T6" fmla="*/ 1 h 1"/>
              <a:gd name="T7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4" name="Freeform 2008">
            <a:extLst>
              <a:ext uri="{FF2B5EF4-FFF2-40B4-BE49-F238E27FC236}">
                <a16:creationId xmlns:a16="http://schemas.microsoft.com/office/drawing/2014/main" id="{F725A0A3-DAD5-4E9E-93C7-AAE477F8E8FB}"/>
              </a:ext>
            </a:extLst>
          </xdr:cNvPr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5" name="Freeform 2009">
            <a:extLst>
              <a:ext uri="{FF2B5EF4-FFF2-40B4-BE49-F238E27FC236}">
                <a16:creationId xmlns:a16="http://schemas.microsoft.com/office/drawing/2014/main" id="{858727F0-EA26-4CD1-9FAE-53DC21E3A753}"/>
              </a:ext>
            </a:extLst>
          </xdr:cNvPr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6" name="Freeform 2010">
            <a:extLst>
              <a:ext uri="{FF2B5EF4-FFF2-40B4-BE49-F238E27FC236}">
                <a16:creationId xmlns:a16="http://schemas.microsoft.com/office/drawing/2014/main" id="{01C72056-1312-4293-9F8A-277128066DB7}"/>
              </a:ext>
            </a:extLst>
          </xdr:cNvPr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w 2"/>
              <a:gd name="T2" fmla="*/ 0 w 2"/>
              <a:gd name="T3" fmla="*/ 0 w 2"/>
              <a:gd name="T4" fmla="*/ 1 w 2"/>
              <a:gd name="T5" fmla="*/ 2 w 2"/>
              <a:gd name="T6" fmla="*/ 2 w 2"/>
              <a:gd name="T7" fmla="*/ 1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7" name="Freeform 2011">
            <a:extLst>
              <a:ext uri="{FF2B5EF4-FFF2-40B4-BE49-F238E27FC236}">
                <a16:creationId xmlns:a16="http://schemas.microsoft.com/office/drawing/2014/main" id="{52F1AEED-2C97-483E-BEF3-BBD5EFB082F1}"/>
              </a:ext>
            </a:extLst>
          </xdr:cNvPr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8" name="Freeform 2012">
            <a:extLst>
              <a:ext uri="{FF2B5EF4-FFF2-40B4-BE49-F238E27FC236}">
                <a16:creationId xmlns:a16="http://schemas.microsoft.com/office/drawing/2014/main" id="{7ACE16B4-0EA3-43BA-8CCC-1A51C1414CFE}"/>
              </a:ext>
            </a:extLst>
          </xdr:cNvPr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49" name="Freeform 2013">
            <a:extLst>
              <a:ext uri="{FF2B5EF4-FFF2-40B4-BE49-F238E27FC236}">
                <a16:creationId xmlns:a16="http://schemas.microsoft.com/office/drawing/2014/main" id="{DE9DC823-9B9E-4DD1-885D-B5C0FA7654DD}"/>
              </a:ext>
            </a:extLst>
          </xdr:cNvPr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0" name="Freeform 2014">
            <a:extLst>
              <a:ext uri="{FF2B5EF4-FFF2-40B4-BE49-F238E27FC236}">
                <a16:creationId xmlns:a16="http://schemas.microsoft.com/office/drawing/2014/main" id="{10747CF7-067A-4FE9-9E88-FD345F3007B0}"/>
              </a:ext>
            </a:extLst>
          </xdr:cNvPr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1" name="Freeform 2015">
            <a:extLst>
              <a:ext uri="{FF2B5EF4-FFF2-40B4-BE49-F238E27FC236}">
                <a16:creationId xmlns:a16="http://schemas.microsoft.com/office/drawing/2014/main" id="{D240F3C3-8384-45E6-A949-37EC591A06F6}"/>
              </a:ext>
            </a:extLst>
          </xdr:cNvPr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2" name="Freeform 2016">
            <a:extLst>
              <a:ext uri="{FF2B5EF4-FFF2-40B4-BE49-F238E27FC236}">
                <a16:creationId xmlns:a16="http://schemas.microsoft.com/office/drawing/2014/main" id="{E8738C9F-52AD-496E-8B44-3748E225F465}"/>
              </a:ext>
            </a:extLst>
          </xdr:cNvPr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3" name="Freeform 2017">
            <a:extLst>
              <a:ext uri="{FF2B5EF4-FFF2-40B4-BE49-F238E27FC236}">
                <a16:creationId xmlns:a16="http://schemas.microsoft.com/office/drawing/2014/main" id="{F79AF5CC-2601-44A5-80D2-E2C3A6CD89A0}"/>
              </a:ext>
            </a:extLst>
          </xdr:cNvPr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4" name="Freeform 2018">
            <a:extLst>
              <a:ext uri="{FF2B5EF4-FFF2-40B4-BE49-F238E27FC236}">
                <a16:creationId xmlns:a16="http://schemas.microsoft.com/office/drawing/2014/main" id="{8B6CCDB6-8B13-4BC0-B38D-8D2B06D78281}"/>
              </a:ext>
            </a:extLst>
          </xdr:cNvPr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5" name="Freeform 2019">
            <a:extLst>
              <a:ext uri="{FF2B5EF4-FFF2-40B4-BE49-F238E27FC236}">
                <a16:creationId xmlns:a16="http://schemas.microsoft.com/office/drawing/2014/main" id="{936693AB-91AD-439C-937F-324328728D0C}"/>
              </a:ext>
            </a:extLst>
          </xdr:cNvPr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6" name="Freeform 2020">
            <a:extLst>
              <a:ext uri="{FF2B5EF4-FFF2-40B4-BE49-F238E27FC236}">
                <a16:creationId xmlns:a16="http://schemas.microsoft.com/office/drawing/2014/main" id="{92BCFFCE-5DFF-4329-A481-13EE71E49E89}"/>
              </a:ext>
            </a:extLst>
          </xdr:cNvPr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7" name="Freeform 2021">
            <a:extLst>
              <a:ext uri="{FF2B5EF4-FFF2-40B4-BE49-F238E27FC236}">
                <a16:creationId xmlns:a16="http://schemas.microsoft.com/office/drawing/2014/main" id="{19F60AC7-9BF0-4B88-AB47-2AEBBB5E9476}"/>
              </a:ext>
            </a:extLst>
          </xdr:cNvPr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8" name="Freeform 2022">
            <a:extLst>
              <a:ext uri="{FF2B5EF4-FFF2-40B4-BE49-F238E27FC236}">
                <a16:creationId xmlns:a16="http://schemas.microsoft.com/office/drawing/2014/main" id="{C244CFED-364C-46CC-9F5D-1EC1CFBBC747}"/>
              </a:ext>
            </a:extLst>
          </xdr:cNvPr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59" name="Freeform 2023">
            <a:extLst>
              <a:ext uri="{FF2B5EF4-FFF2-40B4-BE49-F238E27FC236}">
                <a16:creationId xmlns:a16="http://schemas.microsoft.com/office/drawing/2014/main" id="{B039415A-C4B5-47FD-BCB9-F143C7CFAB8A}"/>
              </a:ext>
            </a:extLst>
          </xdr:cNvPr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0" name="Freeform 2024">
            <a:extLst>
              <a:ext uri="{FF2B5EF4-FFF2-40B4-BE49-F238E27FC236}">
                <a16:creationId xmlns:a16="http://schemas.microsoft.com/office/drawing/2014/main" id="{6FF363C5-FDC3-4864-9699-449476F07274}"/>
              </a:ext>
            </a:extLst>
          </xdr:cNvPr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1" name="Freeform 2025">
            <a:extLst>
              <a:ext uri="{FF2B5EF4-FFF2-40B4-BE49-F238E27FC236}">
                <a16:creationId xmlns:a16="http://schemas.microsoft.com/office/drawing/2014/main" id="{44F9D454-B9F4-47FE-952A-A167BACAD108}"/>
              </a:ext>
            </a:extLst>
          </xdr:cNvPr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2" name="Freeform 2026">
            <a:extLst>
              <a:ext uri="{FF2B5EF4-FFF2-40B4-BE49-F238E27FC236}">
                <a16:creationId xmlns:a16="http://schemas.microsoft.com/office/drawing/2014/main" id="{46BEAF02-729C-413F-9EFB-D8A29161DD18}"/>
              </a:ext>
            </a:extLst>
          </xdr:cNvPr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3" name="Freeform 2027">
            <a:extLst>
              <a:ext uri="{FF2B5EF4-FFF2-40B4-BE49-F238E27FC236}">
                <a16:creationId xmlns:a16="http://schemas.microsoft.com/office/drawing/2014/main" id="{5CA45770-FD8B-47B8-944C-C31B6B65287C}"/>
              </a:ext>
            </a:extLst>
          </xdr:cNvPr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4" name="Freeform 2028">
            <a:extLst>
              <a:ext uri="{FF2B5EF4-FFF2-40B4-BE49-F238E27FC236}">
                <a16:creationId xmlns:a16="http://schemas.microsoft.com/office/drawing/2014/main" id="{3C3A7FC2-6101-4B4B-A6BA-339FD00A0756}"/>
              </a:ext>
            </a:extLst>
          </xdr:cNvPr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5" name="Freeform 2029">
            <a:extLst>
              <a:ext uri="{FF2B5EF4-FFF2-40B4-BE49-F238E27FC236}">
                <a16:creationId xmlns:a16="http://schemas.microsoft.com/office/drawing/2014/main" id="{EE50DA8C-1B67-4F52-83D6-B427E7C66221}"/>
              </a:ext>
            </a:extLst>
          </xdr:cNvPr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6" name="Freeform 2030">
            <a:extLst>
              <a:ext uri="{FF2B5EF4-FFF2-40B4-BE49-F238E27FC236}">
                <a16:creationId xmlns:a16="http://schemas.microsoft.com/office/drawing/2014/main" id="{FDB13630-FF52-4EB7-9A73-0B15F54B8360}"/>
              </a:ext>
            </a:extLst>
          </xdr:cNvPr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7" name="Freeform 2031">
            <a:extLst>
              <a:ext uri="{FF2B5EF4-FFF2-40B4-BE49-F238E27FC236}">
                <a16:creationId xmlns:a16="http://schemas.microsoft.com/office/drawing/2014/main" id="{890AB313-AA6B-49A9-8C2C-8717453070D5}"/>
              </a:ext>
            </a:extLst>
          </xdr:cNvPr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8" name="Freeform 2032">
            <a:extLst>
              <a:ext uri="{FF2B5EF4-FFF2-40B4-BE49-F238E27FC236}">
                <a16:creationId xmlns:a16="http://schemas.microsoft.com/office/drawing/2014/main" id="{727B4690-2B95-44D7-906D-FE7D8A458C78}"/>
              </a:ext>
            </a:extLst>
          </xdr:cNvPr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69" name="Freeform 2033">
            <a:extLst>
              <a:ext uri="{FF2B5EF4-FFF2-40B4-BE49-F238E27FC236}">
                <a16:creationId xmlns:a16="http://schemas.microsoft.com/office/drawing/2014/main" id="{044D1B1E-82D0-4017-818B-00317692D732}"/>
              </a:ext>
            </a:extLst>
          </xdr:cNvPr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0" name="Freeform 2034">
            <a:extLst>
              <a:ext uri="{FF2B5EF4-FFF2-40B4-BE49-F238E27FC236}">
                <a16:creationId xmlns:a16="http://schemas.microsoft.com/office/drawing/2014/main" id="{1D9978F4-27B9-4081-8581-E46DFA3CFAC1}"/>
              </a:ext>
            </a:extLst>
          </xdr:cNvPr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1" name="Freeform 2035">
            <a:extLst>
              <a:ext uri="{FF2B5EF4-FFF2-40B4-BE49-F238E27FC236}">
                <a16:creationId xmlns:a16="http://schemas.microsoft.com/office/drawing/2014/main" id="{FDE46013-6874-402F-B5FF-67775295E055}"/>
              </a:ext>
            </a:extLst>
          </xdr:cNvPr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2" name="Freeform 2036">
            <a:extLst>
              <a:ext uri="{FF2B5EF4-FFF2-40B4-BE49-F238E27FC236}">
                <a16:creationId xmlns:a16="http://schemas.microsoft.com/office/drawing/2014/main" id="{488B789D-B983-42D4-86E9-6F4013CC7279}"/>
              </a:ext>
            </a:extLst>
          </xdr:cNvPr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3" name="Freeform 2037">
            <a:extLst>
              <a:ext uri="{FF2B5EF4-FFF2-40B4-BE49-F238E27FC236}">
                <a16:creationId xmlns:a16="http://schemas.microsoft.com/office/drawing/2014/main" id="{D4CA82B7-BBA6-4DB2-97EB-C140935696A8}"/>
              </a:ext>
            </a:extLst>
          </xdr:cNvPr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0 w 1"/>
              <a:gd name="T7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4" name="Freeform 2038">
            <a:extLst>
              <a:ext uri="{FF2B5EF4-FFF2-40B4-BE49-F238E27FC236}">
                <a16:creationId xmlns:a16="http://schemas.microsoft.com/office/drawing/2014/main" id="{BFDB0761-0801-4BE9-859C-26220524B4BE}"/>
              </a:ext>
            </a:extLst>
          </xdr:cNvPr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5" name="Freeform 2039">
            <a:extLst>
              <a:ext uri="{FF2B5EF4-FFF2-40B4-BE49-F238E27FC236}">
                <a16:creationId xmlns:a16="http://schemas.microsoft.com/office/drawing/2014/main" id="{548573A6-F895-45DF-8392-450191200AEA}"/>
              </a:ext>
            </a:extLst>
          </xdr:cNvPr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6" name="Freeform 2040">
            <a:extLst>
              <a:ext uri="{FF2B5EF4-FFF2-40B4-BE49-F238E27FC236}">
                <a16:creationId xmlns:a16="http://schemas.microsoft.com/office/drawing/2014/main" id="{8DD9C18C-F15D-48B4-9C5B-8243DFB682C2}"/>
              </a:ext>
            </a:extLst>
          </xdr:cNvPr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7" name="Freeform 2041">
            <a:extLst>
              <a:ext uri="{FF2B5EF4-FFF2-40B4-BE49-F238E27FC236}">
                <a16:creationId xmlns:a16="http://schemas.microsoft.com/office/drawing/2014/main" id="{B6EE8C27-0C91-422E-B954-506EB0A7CB6B}"/>
              </a:ext>
            </a:extLst>
          </xdr:cNvPr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8" name="Freeform 2042">
            <a:extLst>
              <a:ext uri="{FF2B5EF4-FFF2-40B4-BE49-F238E27FC236}">
                <a16:creationId xmlns:a16="http://schemas.microsoft.com/office/drawing/2014/main" id="{CCE8DBF8-8048-4905-96B6-65EF0BE669CE}"/>
              </a:ext>
            </a:extLst>
          </xdr:cNvPr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7579" name="Freeform 2043">
            <a:extLst>
              <a:ext uri="{FF2B5EF4-FFF2-40B4-BE49-F238E27FC236}">
                <a16:creationId xmlns:a16="http://schemas.microsoft.com/office/drawing/2014/main" id="{6FB20FD8-9FED-4480-A4A9-B851D63A2DEA}"/>
              </a:ext>
            </a:extLst>
          </xdr:cNvPr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8" y="1"/>
                </a:lnTo>
                <a:lnTo>
                  <a:pt x="7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3" y="5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7583" name="Group 2047">
          <a:extLst>
            <a:ext uri="{FF2B5EF4-FFF2-40B4-BE49-F238E27FC236}">
              <a16:creationId xmlns:a16="http://schemas.microsoft.com/office/drawing/2014/main" id="{EE1721C2-33BB-409F-9C51-15A4FD55BD66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21" y="700"/>
          <a:chExt cx="143" cy="91"/>
        </a:xfrm>
      </xdr:grpSpPr>
      <xdr:sp macro="" textlink="">
        <xdr:nvSpPr>
          <xdr:cNvPr id="67581" name="Freeform 2045">
            <a:extLst>
              <a:ext uri="{FF2B5EF4-FFF2-40B4-BE49-F238E27FC236}">
                <a16:creationId xmlns:a16="http://schemas.microsoft.com/office/drawing/2014/main" id="{7BEE94D2-77AA-4A59-A1B1-A7CB40366AED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8"/>
                </a:lnTo>
                <a:lnTo>
                  <a:pt x="138" y="48"/>
                </a:lnTo>
                <a:lnTo>
                  <a:pt x="138" y="47"/>
                </a:lnTo>
                <a:lnTo>
                  <a:pt x="138" y="47"/>
                </a:lnTo>
                <a:lnTo>
                  <a:pt x="138" y="47"/>
                </a:lnTo>
                <a:lnTo>
                  <a:pt x="139" y="46"/>
                </a:lnTo>
                <a:lnTo>
                  <a:pt x="139" y="46"/>
                </a:lnTo>
                <a:lnTo>
                  <a:pt x="139" y="46"/>
                </a:lnTo>
                <a:lnTo>
                  <a:pt x="138" y="45"/>
                </a:lnTo>
                <a:lnTo>
                  <a:pt x="138" y="45"/>
                </a:lnTo>
                <a:lnTo>
                  <a:pt x="137" y="45"/>
                </a:lnTo>
                <a:lnTo>
                  <a:pt x="137" y="45"/>
                </a:lnTo>
                <a:lnTo>
                  <a:pt x="136" y="45"/>
                </a:lnTo>
                <a:lnTo>
                  <a:pt x="136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4" y="44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3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2"/>
                </a:lnTo>
                <a:lnTo>
                  <a:pt x="129" y="41"/>
                </a:lnTo>
                <a:lnTo>
                  <a:pt x="129" y="41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30" y="40"/>
                </a:lnTo>
                <a:lnTo>
                  <a:pt x="129" y="39"/>
                </a:lnTo>
                <a:lnTo>
                  <a:pt x="129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0" y="33"/>
                </a:lnTo>
                <a:lnTo>
                  <a:pt x="120" y="33"/>
                </a:lnTo>
                <a:lnTo>
                  <a:pt x="120" y="33"/>
                </a:lnTo>
                <a:lnTo>
                  <a:pt x="120" y="32"/>
                </a:lnTo>
                <a:lnTo>
                  <a:pt x="120" y="32"/>
                </a:lnTo>
                <a:lnTo>
                  <a:pt x="120" y="32"/>
                </a:lnTo>
                <a:lnTo>
                  <a:pt x="119" y="32"/>
                </a:lnTo>
                <a:lnTo>
                  <a:pt x="119" y="32"/>
                </a:lnTo>
                <a:lnTo>
                  <a:pt x="118" y="31"/>
                </a:lnTo>
                <a:lnTo>
                  <a:pt x="118" y="31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7" y="21"/>
                </a:lnTo>
                <a:lnTo>
                  <a:pt x="116" y="20"/>
                </a:lnTo>
                <a:lnTo>
                  <a:pt x="116" y="20"/>
                </a:lnTo>
                <a:lnTo>
                  <a:pt x="116" y="20"/>
                </a:lnTo>
                <a:lnTo>
                  <a:pt x="117" y="19"/>
                </a:lnTo>
                <a:lnTo>
                  <a:pt x="117" y="19"/>
                </a:lnTo>
                <a:lnTo>
                  <a:pt x="116" y="19"/>
                </a:lnTo>
                <a:lnTo>
                  <a:pt x="116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4" y="16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4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10"/>
                </a:lnTo>
                <a:lnTo>
                  <a:pt x="111" y="9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7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5" y="8"/>
                </a:lnTo>
                <a:lnTo>
                  <a:pt x="94" y="9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2" y="7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3" y="6"/>
                </a:lnTo>
                <a:lnTo>
                  <a:pt x="94" y="5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8" y="3"/>
                </a:lnTo>
                <a:lnTo>
                  <a:pt x="87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2" y="7"/>
                </a:lnTo>
                <a:lnTo>
                  <a:pt x="61" y="7"/>
                </a:lnTo>
                <a:lnTo>
                  <a:pt x="61" y="7"/>
                </a:lnTo>
                <a:lnTo>
                  <a:pt x="59" y="6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2" y="9"/>
                </a:lnTo>
                <a:lnTo>
                  <a:pt x="51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1" y="16"/>
                </a:lnTo>
                <a:lnTo>
                  <a:pt x="51" y="16"/>
                </a:lnTo>
                <a:lnTo>
                  <a:pt x="52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2" y="19"/>
                </a:lnTo>
                <a:lnTo>
                  <a:pt x="51" y="19"/>
                </a:lnTo>
                <a:lnTo>
                  <a:pt x="51" y="19"/>
                </a:lnTo>
                <a:lnTo>
                  <a:pt x="50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7" y="19"/>
                </a:lnTo>
                <a:lnTo>
                  <a:pt x="46" y="20"/>
                </a:lnTo>
                <a:lnTo>
                  <a:pt x="46" y="20"/>
                </a:lnTo>
                <a:lnTo>
                  <a:pt x="46" y="21"/>
                </a:lnTo>
                <a:lnTo>
                  <a:pt x="46" y="21"/>
                </a:lnTo>
                <a:lnTo>
                  <a:pt x="46" y="21"/>
                </a:lnTo>
                <a:lnTo>
                  <a:pt x="45" y="22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4"/>
                </a:lnTo>
                <a:lnTo>
                  <a:pt x="35" y="34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7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39" y="37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6" y="36"/>
                </a:lnTo>
                <a:lnTo>
                  <a:pt x="35" y="35"/>
                </a:lnTo>
                <a:lnTo>
                  <a:pt x="35" y="35"/>
                </a:lnTo>
                <a:lnTo>
                  <a:pt x="35" y="35"/>
                </a:lnTo>
                <a:lnTo>
                  <a:pt x="34" y="35"/>
                </a:lnTo>
                <a:lnTo>
                  <a:pt x="34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4" y="41"/>
                </a:lnTo>
                <a:lnTo>
                  <a:pt x="13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0" y="41"/>
                </a:lnTo>
                <a:lnTo>
                  <a:pt x="10" y="41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6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0" y="55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0" y="57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2"/>
                </a:lnTo>
                <a:lnTo>
                  <a:pt x="0" y="73"/>
                </a:lnTo>
                <a:lnTo>
                  <a:pt x="0" y="73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5" y="74"/>
                </a:lnTo>
                <a:lnTo>
                  <a:pt x="5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7" y="78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6" y="80"/>
                </a:lnTo>
                <a:lnTo>
                  <a:pt x="6" y="80"/>
                </a:lnTo>
                <a:lnTo>
                  <a:pt x="6" y="80"/>
                </a:lnTo>
                <a:lnTo>
                  <a:pt x="7" y="81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5"/>
                </a:lnTo>
                <a:lnTo>
                  <a:pt x="6" y="86"/>
                </a:lnTo>
                <a:lnTo>
                  <a:pt x="6" y="86"/>
                </a:lnTo>
                <a:lnTo>
                  <a:pt x="6" y="86"/>
                </a:lnTo>
                <a:lnTo>
                  <a:pt x="7" y="86"/>
                </a:lnTo>
                <a:lnTo>
                  <a:pt x="7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3" y="79"/>
                </a:lnTo>
                <a:lnTo>
                  <a:pt x="24" y="79"/>
                </a:lnTo>
                <a:lnTo>
                  <a:pt x="24" y="79"/>
                </a:lnTo>
                <a:lnTo>
                  <a:pt x="27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39" y="78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4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1"/>
                </a:lnTo>
                <a:lnTo>
                  <a:pt x="60" y="83"/>
                </a:lnTo>
                <a:lnTo>
                  <a:pt x="60" y="83"/>
                </a:lnTo>
                <a:lnTo>
                  <a:pt x="61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4"/>
                </a:lnTo>
                <a:lnTo>
                  <a:pt x="60" y="84"/>
                </a:lnTo>
                <a:lnTo>
                  <a:pt x="60" y="85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4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6" y="84"/>
                </a:lnTo>
                <a:lnTo>
                  <a:pt x="66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69" y="85"/>
                </a:lnTo>
                <a:lnTo>
                  <a:pt x="69" y="85"/>
                </a:lnTo>
                <a:lnTo>
                  <a:pt x="70" y="84"/>
                </a:lnTo>
                <a:lnTo>
                  <a:pt x="70" y="84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4"/>
                </a:lnTo>
                <a:lnTo>
                  <a:pt x="74" y="84"/>
                </a:lnTo>
                <a:lnTo>
                  <a:pt x="74" y="84"/>
                </a:lnTo>
                <a:lnTo>
                  <a:pt x="76" y="83"/>
                </a:lnTo>
                <a:lnTo>
                  <a:pt x="76" y="83"/>
                </a:lnTo>
                <a:lnTo>
                  <a:pt x="76" y="84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2" y="85"/>
                </a:lnTo>
                <a:lnTo>
                  <a:pt x="82" y="85"/>
                </a:lnTo>
                <a:lnTo>
                  <a:pt x="81" y="86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7"/>
                </a:lnTo>
                <a:lnTo>
                  <a:pt x="83" y="88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4"/>
                </a:lnTo>
                <a:lnTo>
                  <a:pt x="90" y="85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3" y="88"/>
                </a:lnTo>
                <a:lnTo>
                  <a:pt x="94" y="88"/>
                </a:lnTo>
                <a:lnTo>
                  <a:pt x="94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7" y="86"/>
                </a:lnTo>
                <a:lnTo>
                  <a:pt x="98" y="87"/>
                </a:lnTo>
                <a:lnTo>
                  <a:pt x="98" y="87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0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1"/>
                </a:lnTo>
                <a:lnTo>
                  <a:pt x="110" y="90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4"/>
                </a:lnTo>
                <a:lnTo>
                  <a:pt x="110" y="84"/>
                </a:lnTo>
                <a:lnTo>
                  <a:pt x="110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1" y="81"/>
                </a:lnTo>
                <a:lnTo>
                  <a:pt x="112" y="80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9"/>
                </a:lnTo>
                <a:lnTo>
                  <a:pt x="114" y="78"/>
                </a:lnTo>
                <a:lnTo>
                  <a:pt x="114" y="78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5" y="77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2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5"/>
                </a:lnTo>
                <a:lnTo>
                  <a:pt x="128" y="75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6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6" y="70"/>
                </a:lnTo>
                <a:lnTo>
                  <a:pt x="125" y="69"/>
                </a:lnTo>
                <a:lnTo>
                  <a:pt x="125" y="69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6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6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0" y="57"/>
                </a:lnTo>
                <a:lnTo>
                  <a:pt x="131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4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0" y="53"/>
                </a:lnTo>
                <a:lnTo>
                  <a:pt x="140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7582" name="Freeform 2046">
            <a:extLst>
              <a:ext uri="{FF2B5EF4-FFF2-40B4-BE49-F238E27FC236}">
                <a16:creationId xmlns:a16="http://schemas.microsoft.com/office/drawing/2014/main" id="{CE25E9B1-EB5D-4F75-A13A-0F83CE4F41C7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8"/>
                </a:lnTo>
                <a:lnTo>
                  <a:pt x="138" y="48"/>
                </a:lnTo>
                <a:lnTo>
                  <a:pt x="138" y="47"/>
                </a:lnTo>
                <a:lnTo>
                  <a:pt x="138" y="47"/>
                </a:lnTo>
                <a:lnTo>
                  <a:pt x="138" y="47"/>
                </a:lnTo>
                <a:lnTo>
                  <a:pt x="139" y="46"/>
                </a:lnTo>
                <a:lnTo>
                  <a:pt x="139" y="46"/>
                </a:lnTo>
                <a:lnTo>
                  <a:pt x="139" y="46"/>
                </a:lnTo>
                <a:lnTo>
                  <a:pt x="138" y="45"/>
                </a:lnTo>
                <a:lnTo>
                  <a:pt x="138" y="45"/>
                </a:lnTo>
                <a:lnTo>
                  <a:pt x="137" y="45"/>
                </a:lnTo>
                <a:lnTo>
                  <a:pt x="137" y="45"/>
                </a:lnTo>
                <a:lnTo>
                  <a:pt x="136" y="45"/>
                </a:lnTo>
                <a:lnTo>
                  <a:pt x="136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4" y="44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3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2"/>
                </a:lnTo>
                <a:lnTo>
                  <a:pt x="129" y="41"/>
                </a:lnTo>
                <a:lnTo>
                  <a:pt x="129" y="41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30" y="40"/>
                </a:lnTo>
                <a:lnTo>
                  <a:pt x="129" y="39"/>
                </a:lnTo>
                <a:lnTo>
                  <a:pt x="129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0" y="33"/>
                </a:lnTo>
                <a:lnTo>
                  <a:pt x="120" y="33"/>
                </a:lnTo>
                <a:lnTo>
                  <a:pt x="120" y="33"/>
                </a:lnTo>
                <a:lnTo>
                  <a:pt x="120" y="32"/>
                </a:lnTo>
                <a:lnTo>
                  <a:pt x="120" y="32"/>
                </a:lnTo>
                <a:lnTo>
                  <a:pt x="120" y="32"/>
                </a:lnTo>
                <a:lnTo>
                  <a:pt x="119" y="32"/>
                </a:lnTo>
                <a:lnTo>
                  <a:pt x="119" y="32"/>
                </a:lnTo>
                <a:lnTo>
                  <a:pt x="118" y="31"/>
                </a:lnTo>
                <a:lnTo>
                  <a:pt x="118" y="31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7" y="21"/>
                </a:lnTo>
                <a:lnTo>
                  <a:pt x="116" y="20"/>
                </a:lnTo>
                <a:lnTo>
                  <a:pt x="116" y="20"/>
                </a:lnTo>
                <a:lnTo>
                  <a:pt x="116" y="20"/>
                </a:lnTo>
                <a:lnTo>
                  <a:pt x="117" y="19"/>
                </a:lnTo>
                <a:lnTo>
                  <a:pt x="117" y="19"/>
                </a:lnTo>
                <a:lnTo>
                  <a:pt x="116" y="19"/>
                </a:lnTo>
                <a:lnTo>
                  <a:pt x="116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4" y="16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4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10"/>
                </a:lnTo>
                <a:lnTo>
                  <a:pt x="111" y="9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7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5" y="8"/>
                </a:lnTo>
                <a:lnTo>
                  <a:pt x="94" y="9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2" y="7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3" y="6"/>
                </a:lnTo>
                <a:lnTo>
                  <a:pt x="94" y="5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8" y="3"/>
                </a:lnTo>
                <a:lnTo>
                  <a:pt x="87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2" y="7"/>
                </a:lnTo>
                <a:lnTo>
                  <a:pt x="61" y="7"/>
                </a:lnTo>
                <a:lnTo>
                  <a:pt x="61" y="7"/>
                </a:lnTo>
                <a:lnTo>
                  <a:pt x="59" y="6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2" y="9"/>
                </a:lnTo>
                <a:lnTo>
                  <a:pt x="51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1" y="16"/>
                </a:lnTo>
                <a:lnTo>
                  <a:pt x="51" y="16"/>
                </a:lnTo>
                <a:lnTo>
                  <a:pt x="52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2" y="19"/>
                </a:lnTo>
                <a:lnTo>
                  <a:pt x="51" y="19"/>
                </a:lnTo>
                <a:lnTo>
                  <a:pt x="51" y="19"/>
                </a:lnTo>
                <a:lnTo>
                  <a:pt x="50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7" y="19"/>
                </a:lnTo>
                <a:lnTo>
                  <a:pt x="46" y="20"/>
                </a:lnTo>
                <a:lnTo>
                  <a:pt x="46" y="20"/>
                </a:lnTo>
                <a:lnTo>
                  <a:pt x="46" y="21"/>
                </a:lnTo>
                <a:lnTo>
                  <a:pt x="46" y="21"/>
                </a:lnTo>
                <a:lnTo>
                  <a:pt x="46" y="21"/>
                </a:lnTo>
                <a:lnTo>
                  <a:pt x="45" y="22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4"/>
                </a:lnTo>
                <a:lnTo>
                  <a:pt x="35" y="34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7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39" y="37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6" y="36"/>
                </a:lnTo>
                <a:lnTo>
                  <a:pt x="35" y="35"/>
                </a:lnTo>
                <a:lnTo>
                  <a:pt x="35" y="35"/>
                </a:lnTo>
                <a:lnTo>
                  <a:pt x="35" y="35"/>
                </a:lnTo>
                <a:lnTo>
                  <a:pt x="34" y="35"/>
                </a:lnTo>
                <a:lnTo>
                  <a:pt x="34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4" y="41"/>
                </a:lnTo>
                <a:lnTo>
                  <a:pt x="13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0" y="41"/>
                </a:lnTo>
                <a:lnTo>
                  <a:pt x="10" y="41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6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0" y="55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0" y="57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2"/>
                </a:lnTo>
                <a:lnTo>
                  <a:pt x="0" y="73"/>
                </a:lnTo>
                <a:lnTo>
                  <a:pt x="0" y="73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5" y="74"/>
                </a:lnTo>
                <a:lnTo>
                  <a:pt x="5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7" y="78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6" y="80"/>
                </a:lnTo>
                <a:lnTo>
                  <a:pt x="6" y="80"/>
                </a:lnTo>
                <a:lnTo>
                  <a:pt x="6" y="80"/>
                </a:lnTo>
                <a:lnTo>
                  <a:pt x="7" y="81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5"/>
                </a:lnTo>
                <a:lnTo>
                  <a:pt x="6" y="86"/>
                </a:lnTo>
                <a:lnTo>
                  <a:pt x="6" y="86"/>
                </a:lnTo>
                <a:lnTo>
                  <a:pt x="6" y="86"/>
                </a:lnTo>
                <a:lnTo>
                  <a:pt x="7" y="86"/>
                </a:lnTo>
                <a:lnTo>
                  <a:pt x="7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3" y="79"/>
                </a:lnTo>
                <a:lnTo>
                  <a:pt x="24" y="79"/>
                </a:lnTo>
                <a:lnTo>
                  <a:pt x="24" y="79"/>
                </a:lnTo>
                <a:lnTo>
                  <a:pt x="27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39" y="78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4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1"/>
                </a:lnTo>
                <a:lnTo>
                  <a:pt x="60" y="83"/>
                </a:lnTo>
                <a:lnTo>
                  <a:pt x="60" y="83"/>
                </a:lnTo>
                <a:lnTo>
                  <a:pt x="61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4"/>
                </a:lnTo>
                <a:lnTo>
                  <a:pt x="60" y="84"/>
                </a:lnTo>
                <a:lnTo>
                  <a:pt x="60" y="85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4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6" y="84"/>
                </a:lnTo>
                <a:lnTo>
                  <a:pt x="66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69" y="85"/>
                </a:lnTo>
                <a:lnTo>
                  <a:pt x="69" y="85"/>
                </a:lnTo>
                <a:lnTo>
                  <a:pt x="70" y="84"/>
                </a:lnTo>
                <a:lnTo>
                  <a:pt x="70" y="84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4"/>
                </a:lnTo>
                <a:lnTo>
                  <a:pt x="74" y="84"/>
                </a:lnTo>
                <a:lnTo>
                  <a:pt x="74" y="84"/>
                </a:lnTo>
                <a:lnTo>
                  <a:pt x="76" y="83"/>
                </a:lnTo>
                <a:lnTo>
                  <a:pt x="76" y="83"/>
                </a:lnTo>
                <a:lnTo>
                  <a:pt x="76" y="84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2" y="85"/>
                </a:lnTo>
                <a:lnTo>
                  <a:pt x="82" y="85"/>
                </a:lnTo>
                <a:lnTo>
                  <a:pt x="81" y="86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7"/>
                </a:lnTo>
                <a:lnTo>
                  <a:pt x="83" y="88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4"/>
                </a:lnTo>
                <a:lnTo>
                  <a:pt x="90" y="85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3" y="88"/>
                </a:lnTo>
                <a:lnTo>
                  <a:pt x="94" y="88"/>
                </a:lnTo>
                <a:lnTo>
                  <a:pt x="94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7" y="86"/>
                </a:lnTo>
                <a:lnTo>
                  <a:pt x="98" y="87"/>
                </a:lnTo>
                <a:lnTo>
                  <a:pt x="98" y="87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0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1"/>
                </a:lnTo>
                <a:lnTo>
                  <a:pt x="110" y="90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4"/>
                </a:lnTo>
                <a:lnTo>
                  <a:pt x="110" y="84"/>
                </a:lnTo>
                <a:lnTo>
                  <a:pt x="110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1" y="81"/>
                </a:lnTo>
                <a:lnTo>
                  <a:pt x="112" y="80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9"/>
                </a:lnTo>
                <a:lnTo>
                  <a:pt x="114" y="78"/>
                </a:lnTo>
                <a:lnTo>
                  <a:pt x="114" y="78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5" y="77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2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5"/>
                </a:lnTo>
                <a:lnTo>
                  <a:pt x="128" y="75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6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6" y="70"/>
                </a:lnTo>
                <a:lnTo>
                  <a:pt x="125" y="69"/>
                </a:lnTo>
                <a:lnTo>
                  <a:pt x="125" y="69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6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6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0" y="57"/>
                </a:lnTo>
                <a:lnTo>
                  <a:pt x="131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4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0" y="53"/>
                </a:lnTo>
                <a:lnTo>
                  <a:pt x="140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610" name="Group 2050">
          <a:extLst>
            <a:ext uri="{FF2B5EF4-FFF2-40B4-BE49-F238E27FC236}">
              <a16:creationId xmlns:a16="http://schemas.microsoft.com/office/drawing/2014/main" id="{E50DEB36-319E-4BCF-BE9F-CC419C069E02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87" y="725"/>
          <a:chExt cx="148" cy="107"/>
        </a:xfrm>
      </xdr:grpSpPr>
      <xdr:sp macro="" textlink="">
        <xdr:nvSpPr>
          <xdr:cNvPr id="68608" name="Freeform 2048">
            <a:extLst>
              <a:ext uri="{FF2B5EF4-FFF2-40B4-BE49-F238E27FC236}">
                <a16:creationId xmlns:a16="http://schemas.microsoft.com/office/drawing/2014/main" id="{5209B35B-5017-4495-8CF9-872AFEF3CBBD}"/>
              </a:ext>
            </a:extLst>
          </xdr:cNvPr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1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3" y="20"/>
                </a:lnTo>
                <a:lnTo>
                  <a:pt x="2" y="20"/>
                </a:lnTo>
                <a:lnTo>
                  <a:pt x="2" y="20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3"/>
                </a:lnTo>
                <a:lnTo>
                  <a:pt x="2" y="23"/>
                </a:lnTo>
                <a:lnTo>
                  <a:pt x="2" y="24"/>
                </a:lnTo>
                <a:lnTo>
                  <a:pt x="2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6"/>
                </a:lnTo>
                <a:lnTo>
                  <a:pt x="3" y="26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30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5"/>
                </a:lnTo>
                <a:lnTo>
                  <a:pt x="0" y="35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2"/>
                </a:lnTo>
                <a:lnTo>
                  <a:pt x="7" y="42"/>
                </a:lnTo>
                <a:lnTo>
                  <a:pt x="7" y="42"/>
                </a:lnTo>
                <a:lnTo>
                  <a:pt x="7" y="43"/>
                </a:lnTo>
                <a:lnTo>
                  <a:pt x="7" y="43"/>
                </a:lnTo>
                <a:lnTo>
                  <a:pt x="7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9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2"/>
                </a:lnTo>
                <a:lnTo>
                  <a:pt x="8" y="53"/>
                </a:lnTo>
                <a:lnTo>
                  <a:pt x="8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7" y="55"/>
                </a:lnTo>
                <a:lnTo>
                  <a:pt x="7" y="55"/>
                </a:lnTo>
                <a:lnTo>
                  <a:pt x="7" y="56"/>
                </a:lnTo>
                <a:lnTo>
                  <a:pt x="7" y="56"/>
                </a:lnTo>
                <a:lnTo>
                  <a:pt x="7" y="56"/>
                </a:lnTo>
                <a:lnTo>
                  <a:pt x="8" y="57"/>
                </a:lnTo>
                <a:lnTo>
                  <a:pt x="8" y="57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3"/>
                </a:lnTo>
                <a:lnTo>
                  <a:pt x="12" y="63"/>
                </a:lnTo>
                <a:lnTo>
                  <a:pt x="12" y="63"/>
                </a:lnTo>
                <a:lnTo>
                  <a:pt x="12" y="64"/>
                </a:lnTo>
                <a:lnTo>
                  <a:pt x="12" y="64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6"/>
                </a:lnTo>
                <a:lnTo>
                  <a:pt x="13" y="66"/>
                </a:lnTo>
                <a:lnTo>
                  <a:pt x="13" y="67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8"/>
                </a:lnTo>
                <a:lnTo>
                  <a:pt x="12" y="69"/>
                </a:lnTo>
                <a:lnTo>
                  <a:pt x="12" y="69"/>
                </a:lnTo>
                <a:lnTo>
                  <a:pt x="12" y="69"/>
                </a:lnTo>
                <a:lnTo>
                  <a:pt x="12" y="70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0" y="73"/>
                </a:lnTo>
                <a:lnTo>
                  <a:pt x="11" y="73"/>
                </a:lnTo>
                <a:lnTo>
                  <a:pt x="11" y="73"/>
                </a:lnTo>
                <a:lnTo>
                  <a:pt x="11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2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4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1"/>
                </a:lnTo>
                <a:lnTo>
                  <a:pt x="17" y="72"/>
                </a:lnTo>
                <a:lnTo>
                  <a:pt x="17" y="72"/>
                </a:lnTo>
                <a:lnTo>
                  <a:pt x="17" y="73"/>
                </a:lnTo>
                <a:lnTo>
                  <a:pt x="17" y="73"/>
                </a:lnTo>
                <a:lnTo>
                  <a:pt x="18" y="74"/>
                </a:lnTo>
                <a:lnTo>
                  <a:pt x="18" y="74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2" y="75"/>
                </a:lnTo>
                <a:lnTo>
                  <a:pt x="22" y="75"/>
                </a:lnTo>
                <a:lnTo>
                  <a:pt x="23" y="75"/>
                </a:lnTo>
                <a:lnTo>
                  <a:pt x="23" y="75"/>
                </a:lnTo>
                <a:lnTo>
                  <a:pt x="23" y="75"/>
                </a:lnTo>
                <a:lnTo>
                  <a:pt x="24" y="75"/>
                </a:lnTo>
                <a:lnTo>
                  <a:pt x="24" y="75"/>
                </a:lnTo>
                <a:lnTo>
                  <a:pt x="25" y="75"/>
                </a:lnTo>
                <a:lnTo>
                  <a:pt x="25" y="75"/>
                </a:lnTo>
                <a:lnTo>
                  <a:pt x="25" y="76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7" y="78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0" y="77"/>
                </a:lnTo>
                <a:lnTo>
                  <a:pt x="30" y="77"/>
                </a:lnTo>
                <a:lnTo>
                  <a:pt x="31" y="77"/>
                </a:lnTo>
                <a:lnTo>
                  <a:pt x="31" y="77"/>
                </a:lnTo>
                <a:lnTo>
                  <a:pt x="32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8"/>
                </a:lnTo>
                <a:lnTo>
                  <a:pt x="34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79"/>
                </a:lnTo>
                <a:lnTo>
                  <a:pt x="33" y="80"/>
                </a:lnTo>
                <a:lnTo>
                  <a:pt x="33" y="80"/>
                </a:lnTo>
                <a:lnTo>
                  <a:pt x="32" y="80"/>
                </a:lnTo>
                <a:lnTo>
                  <a:pt x="32" y="80"/>
                </a:lnTo>
                <a:lnTo>
                  <a:pt x="32" y="80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2" y="82"/>
                </a:lnTo>
                <a:lnTo>
                  <a:pt x="33" y="82"/>
                </a:lnTo>
                <a:lnTo>
                  <a:pt x="33" y="82"/>
                </a:lnTo>
                <a:lnTo>
                  <a:pt x="33" y="83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39" y="86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1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3" y="85"/>
                </a:lnTo>
                <a:lnTo>
                  <a:pt x="43" y="85"/>
                </a:lnTo>
                <a:lnTo>
                  <a:pt x="43" y="84"/>
                </a:lnTo>
                <a:lnTo>
                  <a:pt x="43" y="84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3"/>
                </a:lnTo>
                <a:lnTo>
                  <a:pt x="41" y="82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1" y="81"/>
                </a:lnTo>
                <a:lnTo>
                  <a:pt x="42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4" y="82"/>
                </a:lnTo>
                <a:lnTo>
                  <a:pt x="45" y="82"/>
                </a:lnTo>
                <a:lnTo>
                  <a:pt x="45" y="82"/>
                </a:lnTo>
                <a:lnTo>
                  <a:pt x="45" y="82"/>
                </a:lnTo>
                <a:lnTo>
                  <a:pt x="45" y="82"/>
                </a:lnTo>
                <a:lnTo>
                  <a:pt x="47" y="83"/>
                </a:lnTo>
                <a:lnTo>
                  <a:pt x="47" y="83"/>
                </a:lnTo>
                <a:lnTo>
                  <a:pt x="47" y="83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9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3" y="83"/>
                </a:lnTo>
                <a:lnTo>
                  <a:pt x="53" y="83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3" y="86"/>
                </a:lnTo>
                <a:lnTo>
                  <a:pt x="51" y="86"/>
                </a:lnTo>
                <a:lnTo>
                  <a:pt x="51" y="86"/>
                </a:lnTo>
                <a:lnTo>
                  <a:pt x="51" y="86"/>
                </a:lnTo>
                <a:lnTo>
                  <a:pt x="52" y="87"/>
                </a:lnTo>
                <a:lnTo>
                  <a:pt x="52" y="87"/>
                </a:lnTo>
                <a:lnTo>
                  <a:pt x="52" y="87"/>
                </a:lnTo>
                <a:lnTo>
                  <a:pt x="53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9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6" y="89"/>
                </a:lnTo>
                <a:lnTo>
                  <a:pt x="57" y="89"/>
                </a:lnTo>
                <a:lnTo>
                  <a:pt x="57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7" y="88"/>
                </a:lnTo>
                <a:lnTo>
                  <a:pt x="58" y="88"/>
                </a:lnTo>
                <a:lnTo>
                  <a:pt x="58" y="88"/>
                </a:lnTo>
                <a:lnTo>
                  <a:pt x="58" y="88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2" y="90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4" y="90"/>
                </a:lnTo>
                <a:lnTo>
                  <a:pt x="65" y="91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1"/>
                </a:lnTo>
                <a:lnTo>
                  <a:pt x="66" y="92"/>
                </a:lnTo>
                <a:lnTo>
                  <a:pt x="66" y="92"/>
                </a:lnTo>
                <a:lnTo>
                  <a:pt x="66" y="92"/>
                </a:lnTo>
                <a:lnTo>
                  <a:pt x="66" y="92"/>
                </a:lnTo>
                <a:lnTo>
                  <a:pt x="67" y="94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8" y="95"/>
                </a:lnTo>
                <a:lnTo>
                  <a:pt x="68" y="95"/>
                </a:lnTo>
                <a:lnTo>
                  <a:pt x="69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7"/>
                </a:lnTo>
                <a:lnTo>
                  <a:pt x="70" y="97"/>
                </a:lnTo>
                <a:lnTo>
                  <a:pt x="70" y="98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99"/>
                </a:lnTo>
                <a:lnTo>
                  <a:pt x="72" y="99"/>
                </a:lnTo>
                <a:lnTo>
                  <a:pt x="72" y="100"/>
                </a:lnTo>
                <a:lnTo>
                  <a:pt x="72" y="100"/>
                </a:lnTo>
                <a:lnTo>
                  <a:pt x="73" y="100"/>
                </a:lnTo>
                <a:lnTo>
                  <a:pt x="73" y="100"/>
                </a:lnTo>
                <a:lnTo>
                  <a:pt x="73" y="100"/>
                </a:lnTo>
                <a:lnTo>
                  <a:pt x="73" y="100"/>
                </a:lnTo>
                <a:lnTo>
                  <a:pt x="74" y="100"/>
                </a:lnTo>
                <a:lnTo>
                  <a:pt x="74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5" y="99"/>
                </a:lnTo>
                <a:lnTo>
                  <a:pt x="75" y="99"/>
                </a:lnTo>
                <a:lnTo>
                  <a:pt x="75" y="99"/>
                </a:lnTo>
                <a:lnTo>
                  <a:pt x="76" y="98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7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1" y="99"/>
                </a:lnTo>
                <a:lnTo>
                  <a:pt x="82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0"/>
                </a:lnTo>
                <a:lnTo>
                  <a:pt x="82" y="100"/>
                </a:lnTo>
                <a:lnTo>
                  <a:pt x="83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2"/>
                </a:lnTo>
                <a:lnTo>
                  <a:pt x="84" y="103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4" y="104"/>
                </a:lnTo>
                <a:lnTo>
                  <a:pt x="84" y="104"/>
                </a:lnTo>
                <a:lnTo>
                  <a:pt x="85" y="104"/>
                </a:lnTo>
                <a:lnTo>
                  <a:pt x="85" y="104"/>
                </a:lnTo>
                <a:lnTo>
                  <a:pt x="86" y="103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7" y="104"/>
                </a:lnTo>
                <a:lnTo>
                  <a:pt x="88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2" y="100"/>
                </a:lnTo>
                <a:lnTo>
                  <a:pt x="92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4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0"/>
                </a:lnTo>
                <a:lnTo>
                  <a:pt x="96" y="100"/>
                </a:lnTo>
                <a:lnTo>
                  <a:pt x="96" y="100"/>
                </a:lnTo>
                <a:lnTo>
                  <a:pt x="97" y="100"/>
                </a:lnTo>
                <a:lnTo>
                  <a:pt x="97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8" y="101"/>
                </a:lnTo>
                <a:lnTo>
                  <a:pt x="98" y="101"/>
                </a:lnTo>
                <a:lnTo>
                  <a:pt x="99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8" y="100"/>
                </a:lnTo>
                <a:lnTo>
                  <a:pt x="109" y="100"/>
                </a:lnTo>
                <a:lnTo>
                  <a:pt x="109" y="100"/>
                </a:lnTo>
                <a:lnTo>
                  <a:pt x="110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2" y="100"/>
                </a:lnTo>
                <a:lnTo>
                  <a:pt x="112" y="100"/>
                </a:lnTo>
                <a:lnTo>
                  <a:pt x="113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6" y="101"/>
                </a:lnTo>
                <a:lnTo>
                  <a:pt x="117" y="102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4"/>
                </a:lnTo>
                <a:lnTo>
                  <a:pt x="120" y="105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5" y="106"/>
                </a:lnTo>
                <a:lnTo>
                  <a:pt x="125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29" y="107"/>
                </a:lnTo>
                <a:lnTo>
                  <a:pt x="129" y="107"/>
                </a:lnTo>
                <a:lnTo>
                  <a:pt x="129" y="107"/>
                </a:lnTo>
                <a:lnTo>
                  <a:pt x="130" y="107"/>
                </a:lnTo>
                <a:lnTo>
                  <a:pt x="130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9" y="105"/>
                </a:lnTo>
                <a:lnTo>
                  <a:pt x="129" y="105"/>
                </a:lnTo>
                <a:lnTo>
                  <a:pt x="128" y="105"/>
                </a:lnTo>
                <a:lnTo>
                  <a:pt x="128" y="105"/>
                </a:lnTo>
                <a:lnTo>
                  <a:pt x="128" y="105"/>
                </a:lnTo>
                <a:lnTo>
                  <a:pt x="128" y="104"/>
                </a:lnTo>
                <a:lnTo>
                  <a:pt x="128" y="104"/>
                </a:lnTo>
                <a:lnTo>
                  <a:pt x="127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7" y="80"/>
                </a:lnTo>
                <a:lnTo>
                  <a:pt x="147" y="80"/>
                </a:lnTo>
                <a:lnTo>
                  <a:pt x="147" y="80"/>
                </a:lnTo>
                <a:lnTo>
                  <a:pt x="148" y="79"/>
                </a:lnTo>
                <a:lnTo>
                  <a:pt x="148" y="79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7" y="75"/>
                </a:lnTo>
                <a:lnTo>
                  <a:pt x="146" y="75"/>
                </a:lnTo>
                <a:lnTo>
                  <a:pt x="146" y="75"/>
                </a:lnTo>
                <a:lnTo>
                  <a:pt x="146" y="74"/>
                </a:lnTo>
                <a:lnTo>
                  <a:pt x="146" y="74"/>
                </a:lnTo>
                <a:lnTo>
                  <a:pt x="146" y="74"/>
                </a:lnTo>
                <a:lnTo>
                  <a:pt x="148" y="74"/>
                </a:lnTo>
                <a:lnTo>
                  <a:pt x="148" y="74"/>
                </a:lnTo>
                <a:lnTo>
                  <a:pt x="148" y="73"/>
                </a:lnTo>
                <a:lnTo>
                  <a:pt x="148" y="73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6" y="71"/>
                </a:lnTo>
                <a:lnTo>
                  <a:pt x="145" y="70"/>
                </a:lnTo>
                <a:lnTo>
                  <a:pt x="145" y="70"/>
                </a:lnTo>
                <a:lnTo>
                  <a:pt x="145" y="70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8"/>
                </a:lnTo>
                <a:lnTo>
                  <a:pt x="144" y="68"/>
                </a:lnTo>
                <a:lnTo>
                  <a:pt x="144" y="67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2"/>
                </a:lnTo>
                <a:lnTo>
                  <a:pt x="141" y="62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8"/>
                </a:lnTo>
                <a:lnTo>
                  <a:pt x="140" y="58"/>
                </a:lnTo>
                <a:lnTo>
                  <a:pt x="140" y="57"/>
                </a:lnTo>
                <a:lnTo>
                  <a:pt x="140" y="57"/>
                </a:lnTo>
                <a:lnTo>
                  <a:pt x="141" y="56"/>
                </a:lnTo>
                <a:lnTo>
                  <a:pt x="141" y="56"/>
                </a:lnTo>
                <a:lnTo>
                  <a:pt x="140" y="55"/>
                </a:lnTo>
                <a:lnTo>
                  <a:pt x="140" y="55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2"/>
                </a:lnTo>
                <a:lnTo>
                  <a:pt x="141" y="52"/>
                </a:lnTo>
                <a:lnTo>
                  <a:pt x="141" y="51"/>
                </a:lnTo>
                <a:lnTo>
                  <a:pt x="141" y="51"/>
                </a:lnTo>
                <a:lnTo>
                  <a:pt x="141" y="51"/>
                </a:lnTo>
                <a:lnTo>
                  <a:pt x="141" y="51"/>
                </a:lnTo>
                <a:lnTo>
                  <a:pt x="140" y="50"/>
                </a:lnTo>
                <a:lnTo>
                  <a:pt x="140" y="50"/>
                </a:lnTo>
                <a:lnTo>
                  <a:pt x="139" y="50"/>
                </a:lnTo>
                <a:lnTo>
                  <a:pt x="139" y="50"/>
                </a:lnTo>
                <a:lnTo>
                  <a:pt x="139" y="49"/>
                </a:lnTo>
                <a:lnTo>
                  <a:pt x="139" y="49"/>
                </a:lnTo>
                <a:lnTo>
                  <a:pt x="139" y="49"/>
                </a:lnTo>
                <a:lnTo>
                  <a:pt x="139" y="49"/>
                </a:lnTo>
                <a:lnTo>
                  <a:pt x="138" y="49"/>
                </a:lnTo>
                <a:lnTo>
                  <a:pt x="138" y="49"/>
                </a:lnTo>
                <a:lnTo>
                  <a:pt x="138" y="49"/>
                </a:lnTo>
                <a:lnTo>
                  <a:pt x="138" y="49"/>
                </a:lnTo>
                <a:lnTo>
                  <a:pt x="137" y="49"/>
                </a:lnTo>
                <a:lnTo>
                  <a:pt x="137" y="49"/>
                </a:lnTo>
                <a:lnTo>
                  <a:pt x="136" y="48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8"/>
                </a:lnTo>
                <a:lnTo>
                  <a:pt x="134" y="48"/>
                </a:lnTo>
                <a:lnTo>
                  <a:pt x="134" y="47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5" y="34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4" y="32"/>
                </a:lnTo>
                <a:lnTo>
                  <a:pt x="145" y="31"/>
                </a:lnTo>
                <a:lnTo>
                  <a:pt x="145" y="31"/>
                </a:lnTo>
                <a:lnTo>
                  <a:pt x="145" y="31"/>
                </a:lnTo>
                <a:lnTo>
                  <a:pt x="144" y="30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20"/>
                </a:lnTo>
                <a:lnTo>
                  <a:pt x="140" y="19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6"/>
                </a:lnTo>
                <a:lnTo>
                  <a:pt x="139" y="16"/>
                </a:lnTo>
                <a:lnTo>
                  <a:pt x="139" y="15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8" y="12"/>
                </a:lnTo>
                <a:lnTo>
                  <a:pt x="137" y="11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3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2" y="9"/>
                </a:lnTo>
                <a:lnTo>
                  <a:pt x="131" y="8"/>
                </a:lnTo>
                <a:lnTo>
                  <a:pt x="131" y="8"/>
                </a:lnTo>
                <a:lnTo>
                  <a:pt x="129" y="8"/>
                </a:lnTo>
                <a:lnTo>
                  <a:pt x="129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3" y="8"/>
                </a:lnTo>
                <a:lnTo>
                  <a:pt x="83" y="8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8" y="11"/>
                </a:lnTo>
                <a:lnTo>
                  <a:pt x="77" y="11"/>
                </a:lnTo>
                <a:lnTo>
                  <a:pt x="77" y="11"/>
                </a:lnTo>
                <a:lnTo>
                  <a:pt x="78" y="10"/>
                </a:lnTo>
                <a:lnTo>
                  <a:pt x="78" y="10"/>
                </a:lnTo>
                <a:lnTo>
                  <a:pt x="76" y="10"/>
                </a:lnTo>
                <a:lnTo>
                  <a:pt x="76" y="10"/>
                </a:lnTo>
                <a:lnTo>
                  <a:pt x="76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6" y="6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4" y="3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8" y="3"/>
                </a:lnTo>
                <a:lnTo>
                  <a:pt x="69" y="4"/>
                </a:lnTo>
                <a:lnTo>
                  <a:pt x="69" y="4"/>
                </a:lnTo>
                <a:lnTo>
                  <a:pt x="69" y="4"/>
                </a:lnTo>
                <a:lnTo>
                  <a:pt x="70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2" y="9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09" name="Freeform 2049">
            <a:extLst>
              <a:ext uri="{FF2B5EF4-FFF2-40B4-BE49-F238E27FC236}">
                <a16:creationId xmlns:a16="http://schemas.microsoft.com/office/drawing/2014/main" id="{489C85BC-4C7F-4B3B-A095-E3C481FEA924}"/>
              </a:ext>
            </a:extLst>
          </xdr:cNvPr>
          <xdr:cNvSpPr>
            <a:spLocks/>
          </xdr:cNvSpPr>
        </xdr:nvSpPr>
        <xdr:spPr bwMode="auto">
          <a:xfrm>
            <a:off x="887" y="725"/>
            <a:ext cx="148" cy="107"/>
          </a:xfrm>
          <a:custGeom>
            <a:avLst/>
            <a:gdLst>
              <a:gd name="T0" fmla="*/ 24 w 148"/>
              <a:gd name="T1" fmla="*/ 11 h 107"/>
              <a:gd name="T2" fmla="*/ 1 w 148"/>
              <a:gd name="T3" fmla="*/ 17 h 107"/>
              <a:gd name="T4" fmla="*/ 3 w 148"/>
              <a:gd name="T5" fmla="*/ 17 h 107"/>
              <a:gd name="T6" fmla="*/ 7 w 148"/>
              <a:gd name="T7" fmla="*/ 18 h 107"/>
              <a:gd name="T8" fmla="*/ 4 w 148"/>
              <a:gd name="T9" fmla="*/ 21 h 107"/>
              <a:gd name="T10" fmla="*/ 2 w 148"/>
              <a:gd name="T11" fmla="*/ 23 h 107"/>
              <a:gd name="T12" fmla="*/ 4 w 148"/>
              <a:gd name="T13" fmla="*/ 29 h 107"/>
              <a:gd name="T14" fmla="*/ 0 w 148"/>
              <a:gd name="T15" fmla="*/ 37 h 107"/>
              <a:gd name="T16" fmla="*/ 6 w 148"/>
              <a:gd name="T17" fmla="*/ 45 h 107"/>
              <a:gd name="T18" fmla="*/ 9 w 148"/>
              <a:gd name="T19" fmla="*/ 51 h 107"/>
              <a:gd name="T20" fmla="*/ 7 w 148"/>
              <a:gd name="T21" fmla="*/ 56 h 107"/>
              <a:gd name="T22" fmla="*/ 12 w 148"/>
              <a:gd name="T23" fmla="*/ 62 h 107"/>
              <a:gd name="T24" fmla="*/ 13 w 148"/>
              <a:gd name="T25" fmla="*/ 68 h 107"/>
              <a:gd name="T26" fmla="*/ 11 w 148"/>
              <a:gd name="T27" fmla="*/ 73 h 107"/>
              <a:gd name="T28" fmla="*/ 13 w 148"/>
              <a:gd name="T29" fmla="*/ 70 h 107"/>
              <a:gd name="T30" fmla="*/ 17 w 148"/>
              <a:gd name="T31" fmla="*/ 71 h 107"/>
              <a:gd name="T32" fmla="*/ 22 w 148"/>
              <a:gd name="T33" fmla="*/ 75 h 107"/>
              <a:gd name="T34" fmla="*/ 28 w 148"/>
              <a:gd name="T35" fmla="*/ 77 h 107"/>
              <a:gd name="T36" fmla="*/ 33 w 148"/>
              <a:gd name="T37" fmla="*/ 78 h 107"/>
              <a:gd name="T38" fmla="*/ 31 w 148"/>
              <a:gd name="T39" fmla="*/ 81 h 107"/>
              <a:gd name="T40" fmla="*/ 36 w 148"/>
              <a:gd name="T41" fmla="*/ 86 h 107"/>
              <a:gd name="T42" fmla="*/ 42 w 148"/>
              <a:gd name="T43" fmla="*/ 85 h 107"/>
              <a:gd name="T44" fmla="*/ 41 w 148"/>
              <a:gd name="T45" fmla="*/ 81 h 107"/>
              <a:gd name="T46" fmla="*/ 48 w 148"/>
              <a:gd name="T47" fmla="*/ 84 h 107"/>
              <a:gd name="T48" fmla="*/ 53 w 148"/>
              <a:gd name="T49" fmla="*/ 83 h 107"/>
              <a:gd name="T50" fmla="*/ 53 w 148"/>
              <a:gd name="T51" fmla="*/ 87 h 107"/>
              <a:gd name="T52" fmla="*/ 58 w 148"/>
              <a:gd name="T53" fmla="*/ 88 h 107"/>
              <a:gd name="T54" fmla="*/ 62 w 148"/>
              <a:gd name="T55" fmla="*/ 90 h 107"/>
              <a:gd name="T56" fmla="*/ 66 w 148"/>
              <a:gd name="T57" fmla="*/ 92 h 107"/>
              <a:gd name="T58" fmla="*/ 71 w 148"/>
              <a:gd name="T59" fmla="*/ 98 h 107"/>
              <a:gd name="T60" fmla="*/ 75 w 148"/>
              <a:gd name="T61" fmla="*/ 100 h 107"/>
              <a:gd name="T62" fmla="*/ 80 w 148"/>
              <a:gd name="T63" fmla="*/ 97 h 107"/>
              <a:gd name="T64" fmla="*/ 84 w 148"/>
              <a:gd name="T65" fmla="*/ 103 h 107"/>
              <a:gd name="T66" fmla="*/ 88 w 148"/>
              <a:gd name="T67" fmla="*/ 104 h 107"/>
              <a:gd name="T68" fmla="*/ 93 w 148"/>
              <a:gd name="T69" fmla="*/ 100 h 107"/>
              <a:gd name="T70" fmla="*/ 99 w 148"/>
              <a:gd name="T71" fmla="*/ 101 h 107"/>
              <a:gd name="T72" fmla="*/ 104 w 148"/>
              <a:gd name="T73" fmla="*/ 100 h 107"/>
              <a:gd name="T74" fmla="*/ 112 w 148"/>
              <a:gd name="T75" fmla="*/ 100 h 107"/>
              <a:gd name="T76" fmla="*/ 120 w 148"/>
              <a:gd name="T77" fmla="*/ 104 h 107"/>
              <a:gd name="T78" fmla="*/ 129 w 148"/>
              <a:gd name="T79" fmla="*/ 107 h 107"/>
              <a:gd name="T80" fmla="*/ 128 w 148"/>
              <a:gd name="T81" fmla="*/ 105 h 107"/>
              <a:gd name="T82" fmla="*/ 127 w 148"/>
              <a:gd name="T83" fmla="*/ 98 h 107"/>
              <a:gd name="T84" fmla="*/ 136 w 148"/>
              <a:gd name="T85" fmla="*/ 88 h 107"/>
              <a:gd name="T86" fmla="*/ 147 w 148"/>
              <a:gd name="T87" fmla="*/ 80 h 107"/>
              <a:gd name="T88" fmla="*/ 146 w 148"/>
              <a:gd name="T89" fmla="*/ 74 h 107"/>
              <a:gd name="T90" fmla="*/ 145 w 148"/>
              <a:gd name="T91" fmla="*/ 69 h 107"/>
              <a:gd name="T92" fmla="*/ 141 w 148"/>
              <a:gd name="T93" fmla="*/ 64 h 107"/>
              <a:gd name="T94" fmla="*/ 140 w 148"/>
              <a:gd name="T95" fmla="*/ 60 h 107"/>
              <a:gd name="T96" fmla="*/ 140 w 148"/>
              <a:gd name="T97" fmla="*/ 54 h 107"/>
              <a:gd name="T98" fmla="*/ 139 w 148"/>
              <a:gd name="T99" fmla="*/ 50 h 107"/>
              <a:gd name="T100" fmla="*/ 134 w 148"/>
              <a:gd name="T101" fmla="*/ 48 h 107"/>
              <a:gd name="T102" fmla="*/ 145 w 148"/>
              <a:gd name="T103" fmla="*/ 37 h 107"/>
              <a:gd name="T104" fmla="*/ 142 w 148"/>
              <a:gd name="T105" fmla="*/ 26 h 107"/>
              <a:gd name="T106" fmla="*/ 139 w 148"/>
              <a:gd name="T107" fmla="*/ 13 h 107"/>
              <a:gd name="T108" fmla="*/ 132 w 148"/>
              <a:gd name="T109" fmla="*/ 9 h 107"/>
              <a:gd name="T110" fmla="*/ 88 w 148"/>
              <a:gd name="T111" fmla="*/ 8 h 107"/>
              <a:gd name="T112" fmla="*/ 77 w 148"/>
              <a:gd name="T113" fmla="*/ 11 h 107"/>
              <a:gd name="T114" fmla="*/ 80 w 148"/>
              <a:gd name="T115" fmla="*/ 8 h 107"/>
              <a:gd name="T116" fmla="*/ 65 w 148"/>
              <a:gd name="T117" fmla="*/ 5 h 107"/>
              <a:gd name="T118" fmla="*/ 68 w 148"/>
              <a:gd name="T119" fmla="*/ 3 h 107"/>
              <a:gd name="T120" fmla="*/ 48 w 148"/>
              <a:gd name="T121" fmla="*/ 1 h 107"/>
              <a:gd name="T122" fmla="*/ 32 w 148"/>
              <a:gd name="T123" fmla="*/ 9 h 10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48" h="107">
                <a:moveTo>
                  <a:pt x="31" y="9"/>
                </a:moveTo>
                <a:lnTo>
                  <a:pt x="31" y="9"/>
                </a:lnTo>
                <a:lnTo>
                  <a:pt x="31" y="10"/>
                </a:lnTo>
                <a:lnTo>
                  <a:pt x="30" y="10"/>
                </a:lnTo>
                <a:lnTo>
                  <a:pt x="31" y="10"/>
                </a:lnTo>
                <a:lnTo>
                  <a:pt x="31" y="10"/>
                </a:lnTo>
                <a:lnTo>
                  <a:pt x="30" y="10"/>
                </a:lnTo>
                <a:lnTo>
                  <a:pt x="30" y="11"/>
                </a:lnTo>
                <a:lnTo>
                  <a:pt x="30" y="11"/>
                </a:lnTo>
                <a:lnTo>
                  <a:pt x="28" y="11"/>
                </a:lnTo>
                <a:lnTo>
                  <a:pt x="29" y="10"/>
                </a:lnTo>
                <a:lnTo>
                  <a:pt x="29" y="10"/>
                </a:lnTo>
                <a:lnTo>
                  <a:pt x="28" y="11"/>
                </a:lnTo>
                <a:lnTo>
                  <a:pt x="25" y="11"/>
                </a:lnTo>
                <a:lnTo>
                  <a:pt x="24" y="11"/>
                </a:lnTo>
                <a:lnTo>
                  <a:pt x="22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0" y="12"/>
                </a:lnTo>
                <a:lnTo>
                  <a:pt x="19" y="12"/>
                </a:lnTo>
                <a:lnTo>
                  <a:pt x="17" y="13"/>
                </a:lnTo>
                <a:lnTo>
                  <a:pt x="12" y="14"/>
                </a:lnTo>
                <a:lnTo>
                  <a:pt x="9" y="15"/>
                </a:lnTo>
                <a:lnTo>
                  <a:pt x="7" y="15"/>
                </a:lnTo>
                <a:lnTo>
                  <a:pt x="6" y="16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1" y="17"/>
                </a:lnTo>
                <a:lnTo>
                  <a:pt x="1" y="17"/>
                </a:lnTo>
                <a:lnTo>
                  <a:pt x="0" y="17"/>
                </a:lnTo>
                <a:lnTo>
                  <a:pt x="1" y="17"/>
                </a:lnTo>
                <a:lnTo>
                  <a:pt x="1" y="18"/>
                </a:lnTo>
                <a:lnTo>
                  <a:pt x="1" y="18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3" y="18"/>
                </a:lnTo>
                <a:lnTo>
                  <a:pt x="3" y="17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2"/>
                </a:lnTo>
                <a:lnTo>
                  <a:pt x="5" y="22"/>
                </a:lnTo>
                <a:lnTo>
                  <a:pt x="4" y="21"/>
                </a:lnTo>
                <a:lnTo>
                  <a:pt x="3" y="21"/>
                </a:lnTo>
                <a:lnTo>
                  <a:pt x="3" y="20"/>
                </a:lnTo>
                <a:lnTo>
                  <a:pt x="3" y="20"/>
                </a:lnTo>
                <a:lnTo>
                  <a:pt x="2" y="20"/>
                </a:lnTo>
                <a:lnTo>
                  <a:pt x="2" y="20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3"/>
                </a:lnTo>
                <a:lnTo>
                  <a:pt x="2" y="23"/>
                </a:lnTo>
                <a:lnTo>
                  <a:pt x="2" y="24"/>
                </a:lnTo>
                <a:lnTo>
                  <a:pt x="2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6"/>
                </a:lnTo>
                <a:lnTo>
                  <a:pt x="3" y="26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30"/>
                </a:lnTo>
                <a:lnTo>
                  <a:pt x="4" y="30"/>
                </a:lnTo>
                <a:lnTo>
                  <a:pt x="3" y="30"/>
                </a:lnTo>
                <a:lnTo>
                  <a:pt x="3" y="31"/>
                </a:lnTo>
                <a:lnTo>
                  <a:pt x="4" y="31"/>
                </a:lnTo>
                <a:lnTo>
                  <a:pt x="3" y="33"/>
                </a:lnTo>
                <a:lnTo>
                  <a:pt x="2" y="33"/>
                </a:lnTo>
                <a:lnTo>
                  <a:pt x="0" y="34"/>
                </a:lnTo>
                <a:lnTo>
                  <a:pt x="0" y="35"/>
                </a:lnTo>
                <a:lnTo>
                  <a:pt x="0" y="35"/>
                </a:lnTo>
                <a:lnTo>
                  <a:pt x="0" y="35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7"/>
                </a:lnTo>
                <a:lnTo>
                  <a:pt x="1" y="37"/>
                </a:lnTo>
                <a:lnTo>
                  <a:pt x="2" y="38"/>
                </a:lnTo>
                <a:lnTo>
                  <a:pt x="3" y="38"/>
                </a:lnTo>
                <a:lnTo>
                  <a:pt x="5" y="40"/>
                </a:lnTo>
                <a:lnTo>
                  <a:pt x="6" y="41"/>
                </a:lnTo>
                <a:lnTo>
                  <a:pt x="7" y="42"/>
                </a:lnTo>
                <a:lnTo>
                  <a:pt x="7" y="42"/>
                </a:lnTo>
                <a:lnTo>
                  <a:pt x="7" y="42"/>
                </a:lnTo>
                <a:lnTo>
                  <a:pt x="7" y="42"/>
                </a:lnTo>
                <a:lnTo>
                  <a:pt x="7" y="43"/>
                </a:lnTo>
                <a:lnTo>
                  <a:pt x="7" y="43"/>
                </a:lnTo>
                <a:lnTo>
                  <a:pt x="7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7" y="47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9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8" y="52"/>
                </a:lnTo>
                <a:lnTo>
                  <a:pt x="8" y="52"/>
                </a:lnTo>
                <a:lnTo>
                  <a:pt x="8" y="53"/>
                </a:lnTo>
                <a:lnTo>
                  <a:pt x="8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7" y="55"/>
                </a:lnTo>
                <a:lnTo>
                  <a:pt x="7" y="55"/>
                </a:lnTo>
                <a:lnTo>
                  <a:pt x="7" y="56"/>
                </a:lnTo>
                <a:lnTo>
                  <a:pt x="7" y="56"/>
                </a:lnTo>
                <a:lnTo>
                  <a:pt x="7" y="56"/>
                </a:lnTo>
                <a:lnTo>
                  <a:pt x="8" y="57"/>
                </a:lnTo>
                <a:lnTo>
                  <a:pt x="8" y="57"/>
                </a:lnTo>
                <a:lnTo>
                  <a:pt x="8" y="57"/>
                </a:lnTo>
                <a:lnTo>
                  <a:pt x="8" y="58"/>
                </a:lnTo>
                <a:lnTo>
                  <a:pt x="9" y="58"/>
                </a:lnTo>
                <a:lnTo>
                  <a:pt x="9" y="58"/>
                </a:lnTo>
                <a:lnTo>
                  <a:pt x="9" y="60"/>
                </a:lnTo>
                <a:lnTo>
                  <a:pt x="8" y="60"/>
                </a:lnTo>
                <a:lnTo>
                  <a:pt x="8" y="61"/>
                </a:lnTo>
                <a:lnTo>
                  <a:pt x="9" y="61"/>
                </a:lnTo>
                <a:lnTo>
                  <a:pt x="10" y="61"/>
                </a:lnTo>
                <a:lnTo>
                  <a:pt x="11" y="62"/>
                </a:lnTo>
                <a:lnTo>
                  <a:pt x="11" y="62"/>
                </a:lnTo>
                <a:lnTo>
                  <a:pt x="12" y="62"/>
                </a:lnTo>
                <a:lnTo>
                  <a:pt x="12" y="63"/>
                </a:lnTo>
                <a:lnTo>
                  <a:pt x="12" y="63"/>
                </a:lnTo>
                <a:lnTo>
                  <a:pt x="12" y="63"/>
                </a:lnTo>
                <a:lnTo>
                  <a:pt x="12" y="63"/>
                </a:lnTo>
                <a:lnTo>
                  <a:pt x="12" y="64"/>
                </a:lnTo>
                <a:lnTo>
                  <a:pt x="12" y="64"/>
                </a:lnTo>
                <a:lnTo>
                  <a:pt x="12" y="64"/>
                </a:lnTo>
                <a:lnTo>
                  <a:pt x="13" y="65"/>
                </a:lnTo>
                <a:lnTo>
                  <a:pt x="13" y="66"/>
                </a:lnTo>
                <a:lnTo>
                  <a:pt x="13" y="66"/>
                </a:lnTo>
                <a:lnTo>
                  <a:pt x="13" y="66"/>
                </a:lnTo>
                <a:lnTo>
                  <a:pt x="13" y="67"/>
                </a:lnTo>
                <a:lnTo>
                  <a:pt x="13" y="67"/>
                </a:lnTo>
                <a:lnTo>
                  <a:pt x="12" y="68"/>
                </a:lnTo>
                <a:lnTo>
                  <a:pt x="13" y="68"/>
                </a:lnTo>
                <a:lnTo>
                  <a:pt x="12" y="68"/>
                </a:lnTo>
                <a:lnTo>
                  <a:pt x="12" y="68"/>
                </a:lnTo>
                <a:lnTo>
                  <a:pt x="12" y="69"/>
                </a:lnTo>
                <a:lnTo>
                  <a:pt x="12" y="69"/>
                </a:lnTo>
                <a:lnTo>
                  <a:pt x="12" y="69"/>
                </a:lnTo>
                <a:lnTo>
                  <a:pt x="12" y="70"/>
                </a:lnTo>
                <a:lnTo>
                  <a:pt x="12" y="70"/>
                </a:lnTo>
                <a:lnTo>
                  <a:pt x="12" y="71"/>
                </a:lnTo>
                <a:lnTo>
                  <a:pt x="11" y="71"/>
                </a:lnTo>
                <a:lnTo>
                  <a:pt x="11" y="72"/>
                </a:lnTo>
                <a:lnTo>
                  <a:pt x="10" y="73"/>
                </a:lnTo>
                <a:lnTo>
                  <a:pt x="10" y="73"/>
                </a:lnTo>
                <a:lnTo>
                  <a:pt x="11" y="73"/>
                </a:lnTo>
                <a:lnTo>
                  <a:pt x="11" y="73"/>
                </a:lnTo>
                <a:lnTo>
                  <a:pt x="11" y="73"/>
                </a:lnTo>
                <a:lnTo>
                  <a:pt x="11" y="73"/>
                </a:lnTo>
                <a:lnTo>
                  <a:pt x="12" y="73"/>
                </a:lnTo>
                <a:lnTo>
                  <a:pt x="13" y="73"/>
                </a:lnTo>
                <a:lnTo>
                  <a:pt x="12" y="73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2" y="71"/>
                </a:lnTo>
                <a:lnTo>
                  <a:pt x="12" y="71"/>
                </a:lnTo>
                <a:lnTo>
                  <a:pt x="12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4" y="70"/>
                </a:lnTo>
                <a:lnTo>
                  <a:pt x="14" y="70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0"/>
                </a:lnTo>
                <a:lnTo>
                  <a:pt x="15" y="70"/>
                </a:lnTo>
                <a:lnTo>
                  <a:pt x="15" y="71"/>
                </a:lnTo>
                <a:lnTo>
                  <a:pt x="16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1"/>
                </a:lnTo>
                <a:lnTo>
                  <a:pt x="17" y="72"/>
                </a:lnTo>
                <a:lnTo>
                  <a:pt x="17" y="72"/>
                </a:lnTo>
                <a:lnTo>
                  <a:pt x="17" y="73"/>
                </a:lnTo>
                <a:lnTo>
                  <a:pt x="17" y="73"/>
                </a:lnTo>
                <a:lnTo>
                  <a:pt x="18" y="74"/>
                </a:lnTo>
                <a:lnTo>
                  <a:pt x="18" y="74"/>
                </a:lnTo>
                <a:lnTo>
                  <a:pt x="18" y="74"/>
                </a:lnTo>
                <a:lnTo>
                  <a:pt x="18" y="75"/>
                </a:lnTo>
                <a:lnTo>
                  <a:pt x="19" y="75"/>
                </a:lnTo>
                <a:lnTo>
                  <a:pt x="19" y="74"/>
                </a:lnTo>
                <a:lnTo>
                  <a:pt x="19" y="74"/>
                </a:lnTo>
                <a:lnTo>
                  <a:pt x="20" y="75"/>
                </a:lnTo>
                <a:lnTo>
                  <a:pt x="22" y="75"/>
                </a:lnTo>
                <a:lnTo>
                  <a:pt x="22" y="75"/>
                </a:lnTo>
                <a:lnTo>
                  <a:pt x="22" y="75"/>
                </a:lnTo>
                <a:lnTo>
                  <a:pt x="23" y="75"/>
                </a:lnTo>
                <a:lnTo>
                  <a:pt x="23" y="75"/>
                </a:lnTo>
                <a:lnTo>
                  <a:pt x="23" y="75"/>
                </a:lnTo>
                <a:lnTo>
                  <a:pt x="24" y="75"/>
                </a:lnTo>
                <a:lnTo>
                  <a:pt x="24" y="75"/>
                </a:lnTo>
                <a:lnTo>
                  <a:pt x="25" y="75"/>
                </a:lnTo>
                <a:lnTo>
                  <a:pt x="25" y="75"/>
                </a:lnTo>
                <a:lnTo>
                  <a:pt x="25" y="76"/>
                </a:lnTo>
                <a:lnTo>
                  <a:pt x="25" y="76"/>
                </a:lnTo>
                <a:lnTo>
                  <a:pt x="25" y="77"/>
                </a:lnTo>
                <a:lnTo>
                  <a:pt x="27" y="76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7"/>
                </a:lnTo>
                <a:lnTo>
                  <a:pt x="27" y="78"/>
                </a:lnTo>
                <a:lnTo>
                  <a:pt x="27" y="78"/>
                </a:lnTo>
                <a:lnTo>
                  <a:pt x="27" y="78"/>
                </a:lnTo>
                <a:lnTo>
                  <a:pt x="28" y="78"/>
                </a:lnTo>
                <a:lnTo>
                  <a:pt x="28" y="77"/>
                </a:lnTo>
                <a:lnTo>
                  <a:pt x="29" y="77"/>
                </a:lnTo>
                <a:lnTo>
                  <a:pt x="30" y="77"/>
                </a:lnTo>
                <a:lnTo>
                  <a:pt x="30" y="77"/>
                </a:lnTo>
                <a:lnTo>
                  <a:pt x="30" y="77"/>
                </a:lnTo>
                <a:lnTo>
                  <a:pt x="31" y="77"/>
                </a:lnTo>
                <a:lnTo>
                  <a:pt x="31" y="77"/>
                </a:lnTo>
                <a:lnTo>
                  <a:pt x="32" y="77"/>
                </a:lnTo>
                <a:lnTo>
                  <a:pt x="32" y="77"/>
                </a:lnTo>
                <a:lnTo>
                  <a:pt x="33" y="77"/>
                </a:lnTo>
                <a:lnTo>
                  <a:pt x="33" y="78"/>
                </a:lnTo>
                <a:lnTo>
                  <a:pt x="34" y="78"/>
                </a:lnTo>
                <a:lnTo>
                  <a:pt x="34" y="78"/>
                </a:lnTo>
                <a:lnTo>
                  <a:pt x="34" y="78"/>
                </a:lnTo>
                <a:lnTo>
                  <a:pt x="34" y="78"/>
                </a:lnTo>
                <a:lnTo>
                  <a:pt x="34" y="79"/>
                </a:lnTo>
                <a:lnTo>
                  <a:pt x="33" y="79"/>
                </a:lnTo>
                <a:lnTo>
                  <a:pt x="33" y="79"/>
                </a:lnTo>
                <a:lnTo>
                  <a:pt x="33" y="80"/>
                </a:lnTo>
                <a:lnTo>
                  <a:pt x="33" y="80"/>
                </a:lnTo>
                <a:lnTo>
                  <a:pt x="32" y="80"/>
                </a:lnTo>
                <a:lnTo>
                  <a:pt x="32" y="80"/>
                </a:lnTo>
                <a:lnTo>
                  <a:pt x="32" y="80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1"/>
                </a:lnTo>
                <a:lnTo>
                  <a:pt x="31" y="82"/>
                </a:lnTo>
                <a:lnTo>
                  <a:pt x="32" y="82"/>
                </a:lnTo>
                <a:lnTo>
                  <a:pt x="32" y="82"/>
                </a:lnTo>
                <a:lnTo>
                  <a:pt x="33" y="82"/>
                </a:lnTo>
                <a:lnTo>
                  <a:pt x="33" y="82"/>
                </a:lnTo>
                <a:lnTo>
                  <a:pt x="33" y="83"/>
                </a:lnTo>
                <a:lnTo>
                  <a:pt x="33" y="83"/>
                </a:lnTo>
                <a:lnTo>
                  <a:pt x="34" y="83"/>
                </a:lnTo>
                <a:lnTo>
                  <a:pt x="35" y="85"/>
                </a:lnTo>
                <a:lnTo>
                  <a:pt x="35" y="85"/>
                </a:lnTo>
                <a:lnTo>
                  <a:pt x="36" y="85"/>
                </a:lnTo>
                <a:lnTo>
                  <a:pt x="36" y="86"/>
                </a:lnTo>
                <a:lnTo>
                  <a:pt x="37" y="87"/>
                </a:lnTo>
                <a:lnTo>
                  <a:pt x="37" y="87"/>
                </a:lnTo>
                <a:lnTo>
                  <a:pt x="38" y="87"/>
                </a:lnTo>
                <a:lnTo>
                  <a:pt x="39" y="87"/>
                </a:lnTo>
                <a:lnTo>
                  <a:pt x="39" y="86"/>
                </a:lnTo>
                <a:lnTo>
                  <a:pt x="39" y="86"/>
                </a:lnTo>
                <a:lnTo>
                  <a:pt x="39" y="86"/>
                </a:lnTo>
                <a:lnTo>
                  <a:pt x="40" y="86"/>
                </a:lnTo>
                <a:lnTo>
                  <a:pt x="40" y="85"/>
                </a:lnTo>
                <a:lnTo>
                  <a:pt x="41" y="85"/>
                </a:lnTo>
                <a:lnTo>
                  <a:pt x="41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2" y="85"/>
                </a:lnTo>
                <a:lnTo>
                  <a:pt x="43" y="85"/>
                </a:lnTo>
                <a:lnTo>
                  <a:pt x="43" y="85"/>
                </a:lnTo>
                <a:lnTo>
                  <a:pt x="43" y="84"/>
                </a:lnTo>
                <a:lnTo>
                  <a:pt x="43" y="84"/>
                </a:lnTo>
                <a:lnTo>
                  <a:pt x="43" y="84"/>
                </a:lnTo>
                <a:lnTo>
                  <a:pt x="42" y="83"/>
                </a:lnTo>
                <a:lnTo>
                  <a:pt x="41" y="83"/>
                </a:lnTo>
                <a:lnTo>
                  <a:pt x="41" y="83"/>
                </a:lnTo>
                <a:lnTo>
                  <a:pt x="41" y="82"/>
                </a:lnTo>
                <a:lnTo>
                  <a:pt x="41" y="82"/>
                </a:lnTo>
                <a:lnTo>
                  <a:pt x="40" y="81"/>
                </a:lnTo>
                <a:lnTo>
                  <a:pt x="41" y="81"/>
                </a:lnTo>
                <a:lnTo>
                  <a:pt x="41" y="81"/>
                </a:lnTo>
                <a:lnTo>
                  <a:pt x="42" y="81"/>
                </a:lnTo>
                <a:lnTo>
                  <a:pt x="42" y="81"/>
                </a:lnTo>
                <a:lnTo>
                  <a:pt x="43" y="82"/>
                </a:lnTo>
                <a:lnTo>
                  <a:pt x="44" y="82"/>
                </a:lnTo>
                <a:lnTo>
                  <a:pt x="44" y="82"/>
                </a:lnTo>
                <a:lnTo>
                  <a:pt x="45" y="82"/>
                </a:lnTo>
                <a:lnTo>
                  <a:pt x="45" y="82"/>
                </a:lnTo>
                <a:lnTo>
                  <a:pt x="45" y="82"/>
                </a:lnTo>
                <a:lnTo>
                  <a:pt x="45" y="82"/>
                </a:lnTo>
                <a:lnTo>
                  <a:pt x="47" y="83"/>
                </a:lnTo>
                <a:lnTo>
                  <a:pt x="47" y="83"/>
                </a:lnTo>
                <a:lnTo>
                  <a:pt x="47" y="83"/>
                </a:lnTo>
                <a:lnTo>
                  <a:pt x="47" y="83"/>
                </a:lnTo>
                <a:lnTo>
                  <a:pt x="47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9" y="84"/>
                </a:lnTo>
                <a:lnTo>
                  <a:pt x="49" y="84"/>
                </a:lnTo>
                <a:lnTo>
                  <a:pt x="49" y="85"/>
                </a:lnTo>
                <a:lnTo>
                  <a:pt x="49" y="84"/>
                </a:lnTo>
                <a:lnTo>
                  <a:pt x="50" y="84"/>
                </a:lnTo>
                <a:lnTo>
                  <a:pt x="51" y="84"/>
                </a:lnTo>
                <a:lnTo>
                  <a:pt x="51" y="84"/>
                </a:lnTo>
                <a:lnTo>
                  <a:pt x="52" y="84"/>
                </a:lnTo>
                <a:lnTo>
                  <a:pt x="53" y="83"/>
                </a:lnTo>
                <a:lnTo>
                  <a:pt x="53" y="83"/>
                </a:lnTo>
                <a:lnTo>
                  <a:pt x="53" y="83"/>
                </a:lnTo>
                <a:lnTo>
                  <a:pt x="53" y="83"/>
                </a:lnTo>
                <a:lnTo>
                  <a:pt x="54" y="83"/>
                </a:lnTo>
                <a:lnTo>
                  <a:pt x="53" y="84"/>
                </a:lnTo>
                <a:lnTo>
                  <a:pt x="54" y="85"/>
                </a:lnTo>
                <a:lnTo>
                  <a:pt x="54" y="85"/>
                </a:lnTo>
                <a:lnTo>
                  <a:pt x="53" y="85"/>
                </a:lnTo>
                <a:lnTo>
                  <a:pt x="53" y="86"/>
                </a:lnTo>
                <a:lnTo>
                  <a:pt x="53" y="86"/>
                </a:lnTo>
                <a:lnTo>
                  <a:pt x="51" y="86"/>
                </a:lnTo>
                <a:lnTo>
                  <a:pt x="51" y="86"/>
                </a:lnTo>
                <a:lnTo>
                  <a:pt x="51" y="86"/>
                </a:lnTo>
                <a:lnTo>
                  <a:pt x="52" y="87"/>
                </a:lnTo>
                <a:lnTo>
                  <a:pt x="52" y="87"/>
                </a:lnTo>
                <a:lnTo>
                  <a:pt x="52" y="87"/>
                </a:lnTo>
                <a:lnTo>
                  <a:pt x="53" y="87"/>
                </a:lnTo>
                <a:lnTo>
                  <a:pt x="53" y="87"/>
                </a:lnTo>
                <a:lnTo>
                  <a:pt x="54" y="87"/>
                </a:lnTo>
                <a:lnTo>
                  <a:pt x="53" y="87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9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6" y="89"/>
                </a:lnTo>
                <a:lnTo>
                  <a:pt x="57" y="89"/>
                </a:lnTo>
                <a:lnTo>
                  <a:pt x="57" y="89"/>
                </a:lnTo>
                <a:lnTo>
                  <a:pt x="57" y="89"/>
                </a:lnTo>
                <a:lnTo>
                  <a:pt x="58" y="89"/>
                </a:lnTo>
                <a:lnTo>
                  <a:pt x="58" y="88"/>
                </a:lnTo>
                <a:lnTo>
                  <a:pt x="57" y="88"/>
                </a:lnTo>
                <a:lnTo>
                  <a:pt x="57" y="88"/>
                </a:lnTo>
                <a:lnTo>
                  <a:pt x="58" y="88"/>
                </a:lnTo>
                <a:lnTo>
                  <a:pt x="58" y="88"/>
                </a:lnTo>
                <a:lnTo>
                  <a:pt x="58" y="88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60" y="89"/>
                </a:lnTo>
                <a:lnTo>
                  <a:pt x="60" y="90"/>
                </a:lnTo>
                <a:lnTo>
                  <a:pt x="61" y="90"/>
                </a:lnTo>
                <a:lnTo>
                  <a:pt x="61" y="90"/>
                </a:lnTo>
                <a:lnTo>
                  <a:pt x="62" y="91"/>
                </a:lnTo>
                <a:lnTo>
                  <a:pt x="62" y="90"/>
                </a:lnTo>
                <a:lnTo>
                  <a:pt x="62" y="90"/>
                </a:lnTo>
                <a:lnTo>
                  <a:pt x="62" y="90"/>
                </a:lnTo>
                <a:lnTo>
                  <a:pt x="63" y="90"/>
                </a:lnTo>
                <a:lnTo>
                  <a:pt x="64" y="90"/>
                </a:lnTo>
                <a:lnTo>
                  <a:pt x="64" y="90"/>
                </a:lnTo>
                <a:lnTo>
                  <a:pt x="65" y="91"/>
                </a:lnTo>
                <a:lnTo>
                  <a:pt x="65" y="91"/>
                </a:lnTo>
                <a:lnTo>
                  <a:pt x="65" y="90"/>
                </a:lnTo>
                <a:lnTo>
                  <a:pt x="66" y="90"/>
                </a:lnTo>
                <a:lnTo>
                  <a:pt x="66" y="91"/>
                </a:lnTo>
                <a:lnTo>
                  <a:pt x="66" y="91"/>
                </a:lnTo>
                <a:lnTo>
                  <a:pt x="66" y="92"/>
                </a:lnTo>
                <a:lnTo>
                  <a:pt x="66" y="92"/>
                </a:lnTo>
                <a:lnTo>
                  <a:pt x="66" y="92"/>
                </a:lnTo>
                <a:lnTo>
                  <a:pt x="66" y="92"/>
                </a:lnTo>
                <a:lnTo>
                  <a:pt x="67" y="94"/>
                </a:lnTo>
                <a:lnTo>
                  <a:pt x="67" y="94"/>
                </a:lnTo>
                <a:lnTo>
                  <a:pt x="67" y="95"/>
                </a:lnTo>
                <a:lnTo>
                  <a:pt x="68" y="95"/>
                </a:lnTo>
                <a:lnTo>
                  <a:pt x="68" y="95"/>
                </a:lnTo>
                <a:lnTo>
                  <a:pt x="68" y="95"/>
                </a:lnTo>
                <a:lnTo>
                  <a:pt x="69" y="95"/>
                </a:lnTo>
                <a:lnTo>
                  <a:pt x="69" y="95"/>
                </a:lnTo>
                <a:lnTo>
                  <a:pt x="69" y="96"/>
                </a:lnTo>
                <a:lnTo>
                  <a:pt x="70" y="97"/>
                </a:lnTo>
                <a:lnTo>
                  <a:pt x="70" y="97"/>
                </a:lnTo>
                <a:lnTo>
                  <a:pt x="70" y="97"/>
                </a:lnTo>
                <a:lnTo>
                  <a:pt x="70" y="98"/>
                </a:lnTo>
                <a:lnTo>
                  <a:pt x="70" y="98"/>
                </a:lnTo>
                <a:lnTo>
                  <a:pt x="71" y="98"/>
                </a:lnTo>
                <a:lnTo>
                  <a:pt x="72" y="98"/>
                </a:lnTo>
                <a:lnTo>
                  <a:pt x="71" y="99"/>
                </a:lnTo>
                <a:lnTo>
                  <a:pt x="72" y="99"/>
                </a:lnTo>
                <a:lnTo>
                  <a:pt x="72" y="99"/>
                </a:lnTo>
                <a:lnTo>
                  <a:pt x="72" y="99"/>
                </a:lnTo>
                <a:lnTo>
                  <a:pt x="72" y="100"/>
                </a:lnTo>
                <a:lnTo>
                  <a:pt x="72" y="100"/>
                </a:lnTo>
                <a:lnTo>
                  <a:pt x="73" y="100"/>
                </a:lnTo>
                <a:lnTo>
                  <a:pt x="73" y="100"/>
                </a:lnTo>
                <a:lnTo>
                  <a:pt x="73" y="100"/>
                </a:lnTo>
                <a:lnTo>
                  <a:pt x="73" y="100"/>
                </a:lnTo>
                <a:lnTo>
                  <a:pt x="74" y="100"/>
                </a:lnTo>
                <a:lnTo>
                  <a:pt x="74" y="100"/>
                </a:lnTo>
                <a:lnTo>
                  <a:pt x="74" y="100"/>
                </a:lnTo>
                <a:lnTo>
                  <a:pt x="75" y="100"/>
                </a:lnTo>
                <a:lnTo>
                  <a:pt x="75" y="99"/>
                </a:lnTo>
                <a:lnTo>
                  <a:pt x="75" y="99"/>
                </a:lnTo>
                <a:lnTo>
                  <a:pt x="75" y="99"/>
                </a:lnTo>
                <a:lnTo>
                  <a:pt x="75" y="99"/>
                </a:lnTo>
                <a:lnTo>
                  <a:pt x="76" y="98"/>
                </a:lnTo>
                <a:lnTo>
                  <a:pt x="76" y="98"/>
                </a:lnTo>
                <a:lnTo>
                  <a:pt x="78" y="98"/>
                </a:lnTo>
                <a:lnTo>
                  <a:pt x="78" y="97"/>
                </a:lnTo>
                <a:lnTo>
                  <a:pt x="78" y="97"/>
                </a:lnTo>
                <a:lnTo>
                  <a:pt x="78" y="97"/>
                </a:lnTo>
                <a:lnTo>
                  <a:pt x="78" y="96"/>
                </a:lnTo>
                <a:lnTo>
                  <a:pt x="79" y="96"/>
                </a:lnTo>
                <a:lnTo>
                  <a:pt x="79" y="97"/>
                </a:lnTo>
                <a:lnTo>
                  <a:pt x="80" y="97"/>
                </a:lnTo>
                <a:lnTo>
                  <a:pt x="80" y="97"/>
                </a:lnTo>
                <a:lnTo>
                  <a:pt x="80" y="98"/>
                </a:lnTo>
                <a:lnTo>
                  <a:pt x="81" y="99"/>
                </a:lnTo>
                <a:lnTo>
                  <a:pt x="81" y="99"/>
                </a:lnTo>
                <a:lnTo>
                  <a:pt x="82" y="99"/>
                </a:lnTo>
                <a:lnTo>
                  <a:pt x="82" y="99"/>
                </a:lnTo>
                <a:lnTo>
                  <a:pt x="82" y="100"/>
                </a:lnTo>
                <a:lnTo>
                  <a:pt x="82" y="100"/>
                </a:lnTo>
                <a:lnTo>
                  <a:pt x="82" y="100"/>
                </a:lnTo>
                <a:lnTo>
                  <a:pt x="83" y="100"/>
                </a:lnTo>
                <a:lnTo>
                  <a:pt x="83" y="100"/>
                </a:lnTo>
                <a:lnTo>
                  <a:pt x="84" y="100"/>
                </a:lnTo>
                <a:lnTo>
                  <a:pt x="84" y="101"/>
                </a:lnTo>
                <a:lnTo>
                  <a:pt x="84" y="102"/>
                </a:lnTo>
                <a:lnTo>
                  <a:pt x="84" y="102"/>
                </a:lnTo>
                <a:lnTo>
                  <a:pt x="84" y="103"/>
                </a:lnTo>
                <a:lnTo>
                  <a:pt x="84" y="103"/>
                </a:lnTo>
                <a:lnTo>
                  <a:pt x="83" y="103"/>
                </a:lnTo>
                <a:lnTo>
                  <a:pt x="83" y="104"/>
                </a:lnTo>
                <a:lnTo>
                  <a:pt x="84" y="104"/>
                </a:lnTo>
                <a:lnTo>
                  <a:pt x="84" y="104"/>
                </a:lnTo>
                <a:lnTo>
                  <a:pt x="84" y="104"/>
                </a:lnTo>
                <a:lnTo>
                  <a:pt x="85" y="104"/>
                </a:lnTo>
                <a:lnTo>
                  <a:pt x="85" y="104"/>
                </a:lnTo>
                <a:lnTo>
                  <a:pt x="86" y="103"/>
                </a:lnTo>
                <a:lnTo>
                  <a:pt x="86" y="103"/>
                </a:lnTo>
                <a:lnTo>
                  <a:pt x="87" y="103"/>
                </a:lnTo>
                <a:lnTo>
                  <a:pt x="87" y="104"/>
                </a:lnTo>
                <a:lnTo>
                  <a:pt x="87" y="104"/>
                </a:lnTo>
                <a:lnTo>
                  <a:pt x="88" y="104"/>
                </a:lnTo>
                <a:lnTo>
                  <a:pt x="88" y="104"/>
                </a:lnTo>
                <a:lnTo>
                  <a:pt x="88" y="103"/>
                </a:lnTo>
                <a:lnTo>
                  <a:pt x="89" y="103"/>
                </a:lnTo>
                <a:lnTo>
                  <a:pt x="89" y="101"/>
                </a:lnTo>
                <a:lnTo>
                  <a:pt x="89" y="102"/>
                </a:lnTo>
                <a:lnTo>
                  <a:pt x="90" y="101"/>
                </a:lnTo>
                <a:lnTo>
                  <a:pt x="90" y="101"/>
                </a:lnTo>
                <a:lnTo>
                  <a:pt x="91" y="101"/>
                </a:lnTo>
                <a:lnTo>
                  <a:pt x="92" y="101"/>
                </a:lnTo>
                <a:lnTo>
                  <a:pt x="92" y="100"/>
                </a:lnTo>
                <a:lnTo>
                  <a:pt x="92" y="100"/>
                </a:lnTo>
                <a:lnTo>
                  <a:pt x="92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3" y="100"/>
                </a:lnTo>
                <a:lnTo>
                  <a:pt x="94" y="100"/>
                </a:lnTo>
                <a:lnTo>
                  <a:pt x="94" y="100"/>
                </a:lnTo>
                <a:lnTo>
                  <a:pt x="95" y="100"/>
                </a:lnTo>
                <a:lnTo>
                  <a:pt x="95" y="100"/>
                </a:lnTo>
                <a:lnTo>
                  <a:pt x="96" y="100"/>
                </a:lnTo>
                <a:lnTo>
                  <a:pt x="96" y="100"/>
                </a:lnTo>
                <a:lnTo>
                  <a:pt x="97" y="100"/>
                </a:lnTo>
                <a:lnTo>
                  <a:pt x="97" y="100"/>
                </a:lnTo>
                <a:lnTo>
                  <a:pt x="97" y="100"/>
                </a:lnTo>
                <a:lnTo>
                  <a:pt x="98" y="100"/>
                </a:lnTo>
                <a:lnTo>
                  <a:pt x="98" y="101"/>
                </a:lnTo>
                <a:lnTo>
                  <a:pt x="98" y="101"/>
                </a:lnTo>
                <a:lnTo>
                  <a:pt x="98" y="101"/>
                </a:lnTo>
                <a:lnTo>
                  <a:pt x="99" y="101"/>
                </a:lnTo>
                <a:lnTo>
                  <a:pt x="99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1"/>
                </a:lnTo>
                <a:lnTo>
                  <a:pt x="100" y="102"/>
                </a:lnTo>
                <a:lnTo>
                  <a:pt x="101" y="102"/>
                </a:lnTo>
                <a:lnTo>
                  <a:pt x="101" y="102"/>
                </a:lnTo>
                <a:lnTo>
                  <a:pt x="102" y="101"/>
                </a:lnTo>
                <a:lnTo>
                  <a:pt x="103" y="101"/>
                </a:lnTo>
                <a:lnTo>
                  <a:pt x="103" y="100"/>
                </a:lnTo>
                <a:lnTo>
                  <a:pt x="102" y="100"/>
                </a:lnTo>
                <a:lnTo>
                  <a:pt x="102" y="100"/>
                </a:lnTo>
                <a:lnTo>
                  <a:pt x="103" y="100"/>
                </a:lnTo>
                <a:lnTo>
                  <a:pt x="104" y="99"/>
                </a:lnTo>
                <a:lnTo>
                  <a:pt x="104" y="100"/>
                </a:lnTo>
                <a:lnTo>
                  <a:pt x="104" y="100"/>
                </a:lnTo>
                <a:lnTo>
                  <a:pt x="105" y="100"/>
                </a:lnTo>
                <a:lnTo>
                  <a:pt x="106" y="99"/>
                </a:lnTo>
                <a:lnTo>
                  <a:pt x="106" y="99"/>
                </a:lnTo>
                <a:lnTo>
                  <a:pt x="107" y="99"/>
                </a:lnTo>
                <a:lnTo>
                  <a:pt x="107" y="100"/>
                </a:lnTo>
                <a:lnTo>
                  <a:pt x="108" y="100"/>
                </a:lnTo>
                <a:lnTo>
                  <a:pt x="108" y="100"/>
                </a:lnTo>
                <a:lnTo>
                  <a:pt x="109" y="100"/>
                </a:lnTo>
                <a:lnTo>
                  <a:pt x="109" y="100"/>
                </a:lnTo>
                <a:lnTo>
                  <a:pt x="110" y="100"/>
                </a:lnTo>
                <a:lnTo>
                  <a:pt x="110" y="100"/>
                </a:lnTo>
                <a:lnTo>
                  <a:pt x="111" y="99"/>
                </a:lnTo>
                <a:lnTo>
                  <a:pt x="112" y="100"/>
                </a:lnTo>
                <a:lnTo>
                  <a:pt x="112" y="100"/>
                </a:lnTo>
                <a:lnTo>
                  <a:pt x="112" y="100"/>
                </a:lnTo>
                <a:lnTo>
                  <a:pt x="113" y="100"/>
                </a:lnTo>
                <a:lnTo>
                  <a:pt x="113" y="100"/>
                </a:lnTo>
                <a:lnTo>
                  <a:pt x="113" y="101"/>
                </a:lnTo>
                <a:lnTo>
                  <a:pt x="113" y="100"/>
                </a:lnTo>
                <a:lnTo>
                  <a:pt x="114" y="100"/>
                </a:lnTo>
                <a:lnTo>
                  <a:pt x="116" y="101"/>
                </a:lnTo>
                <a:lnTo>
                  <a:pt x="116" y="101"/>
                </a:lnTo>
                <a:lnTo>
                  <a:pt x="117" y="102"/>
                </a:lnTo>
                <a:lnTo>
                  <a:pt x="117" y="102"/>
                </a:lnTo>
                <a:lnTo>
                  <a:pt x="117" y="104"/>
                </a:lnTo>
                <a:lnTo>
                  <a:pt x="118" y="104"/>
                </a:lnTo>
                <a:lnTo>
                  <a:pt x="119" y="104"/>
                </a:lnTo>
                <a:lnTo>
                  <a:pt x="120" y="104"/>
                </a:lnTo>
                <a:lnTo>
                  <a:pt x="120" y="104"/>
                </a:lnTo>
                <a:lnTo>
                  <a:pt x="120" y="105"/>
                </a:lnTo>
                <a:lnTo>
                  <a:pt x="120" y="105"/>
                </a:lnTo>
                <a:lnTo>
                  <a:pt x="121" y="105"/>
                </a:lnTo>
                <a:lnTo>
                  <a:pt x="122" y="105"/>
                </a:lnTo>
                <a:lnTo>
                  <a:pt x="123" y="106"/>
                </a:lnTo>
                <a:lnTo>
                  <a:pt x="123" y="106"/>
                </a:lnTo>
                <a:lnTo>
                  <a:pt x="124" y="106"/>
                </a:lnTo>
                <a:lnTo>
                  <a:pt x="125" y="106"/>
                </a:lnTo>
                <a:lnTo>
                  <a:pt x="125" y="106"/>
                </a:lnTo>
                <a:lnTo>
                  <a:pt x="125" y="106"/>
                </a:lnTo>
                <a:lnTo>
                  <a:pt x="125" y="106"/>
                </a:lnTo>
                <a:lnTo>
                  <a:pt x="126" y="106"/>
                </a:lnTo>
                <a:lnTo>
                  <a:pt x="127" y="107"/>
                </a:lnTo>
                <a:lnTo>
                  <a:pt x="128" y="106"/>
                </a:lnTo>
                <a:lnTo>
                  <a:pt x="129" y="107"/>
                </a:lnTo>
                <a:lnTo>
                  <a:pt x="129" y="107"/>
                </a:lnTo>
                <a:lnTo>
                  <a:pt x="129" y="107"/>
                </a:lnTo>
                <a:lnTo>
                  <a:pt x="129" y="107"/>
                </a:lnTo>
                <a:lnTo>
                  <a:pt x="130" y="107"/>
                </a:lnTo>
                <a:lnTo>
                  <a:pt x="130" y="107"/>
                </a:lnTo>
                <a:lnTo>
                  <a:pt x="130" y="107"/>
                </a:lnTo>
                <a:lnTo>
                  <a:pt x="129" y="107"/>
                </a:lnTo>
                <a:lnTo>
                  <a:pt x="129" y="107"/>
                </a:lnTo>
                <a:lnTo>
                  <a:pt x="129" y="106"/>
                </a:lnTo>
                <a:lnTo>
                  <a:pt x="130" y="106"/>
                </a:lnTo>
                <a:lnTo>
                  <a:pt x="129" y="106"/>
                </a:lnTo>
                <a:lnTo>
                  <a:pt x="129" y="105"/>
                </a:lnTo>
                <a:lnTo>
                  <a:pt x="129" y="105"/>
                </a:lnTo>
                <a:lnTo>
                  <a:pt x="129" y="105"/>
                </a:lnTo>
                <a:lnTo>
                  <a:pt x="128" y="105"/>
                </a:lnTo>
                <a:lnTo>
                  <a:pt x="128" y="105"/>
                </a:lnTo>
                <a:lnTo>
                  <a:pt x="128" y="105"/>
                </a:lnTo>
                <a:lnTo>
                  <a:pt x="128" y="104"/>
                </a:lnTo>
                <a:lnTo>
                  <a:pt x="128" y="104"/>
                </a:lnTo>
                <a:lnTo>
                  <a:pt x="127" y="104"/>
                </a:lnTo>
                <a:lnTo>
                  <a:pt x="127" y="104"/>
                </a:lnTo>
                <a:lnTo>
                  <a:pt x="127" y="103"/>
                </a:lnTo>
                <a:lnTo>
                  <a:pt x="128" y="102"/>
                </a:lnTo>
                <a:lnTo>
                  <a:pt x="128" y="102"/>
                </a:lnTo>
                <a:lnTo>
                  <a:pt x="128" y="101"/>
                </a:lnTo>
                <a:lnTo>
                  <a:pt x="128" y="100"/>
                </a:lnTo>
                <a:lnTo>
                  <a:pt x="127" y="100"/>
                </a:lnTo>
                <a:lnTo>
                  <a:pt x="127" y="100"/>
                </a:lnTo>
                <a:lnTo>
                  <a:pt x="127" y="99"/>
                </a:lnTo>
                <a:lnTo>
                  <a:pt x="127" y="98"/>
                </a:lnTo>
                <a:lnTo>
                  <a:pt x="126" y="98"/>
                </a:lnTo>
                <a:lnTo>
                  <a:pt x="127" y="97"/>
                </a:lnTo>
                <a:lnTo>
                  <a:pt x="128" y="96"/>
                </a:lnTo>
                <a:lnTo>
                  <a:pt x="128" y="95"/>
                </a:lnTo>
                <a:lnTo>
                  <a:pt x="129" y="95"/>
                </a:lnTo>
                <a:lnTo>
                  <a:pt x="129" y="95"/>
                </a:lnTo>
                <a:lnTo>
                  <a:pt x="130" y="94"/>
                </a:lnTo>
                <a:lnTo>
                  <a:pt x="130" y="93"/>
                </a:lnTo>
                <a:lnTo>
                  <a:pt x="131" y="93"/>
                </a:lnTo>
                <a:lnTo>
                  <a:pt x="131" y="92"/>
                </a:lnTo>
                <a:lnTo>
                  <a:pt x="131" y="92"/>
                </a:lnTo>
                <a:lnTo>
                  <a:pt x="134" y="89"/>
                </a:lnTo>
                <a:lnTo>
                  <a:pt x="135" y="89"/>
                </a:lnTo>
                <a:lnTo>
                  <a:pt x="135" y="88"/>
                </a:lnTo>
                <a:lnTo>
                  <a:pt x="136" y="88"/>
                </a:lnTo>
                <a:lnTo>
                  <a:pt x="136" y="87"/>
                </a:lnTo>
                <a:lnTo>
                  <a:pt x="138" y="85"/>
                </a:lnTo>
                <a:lnTo>
                  <a:pt x="140" y="84"/>
                </a:lnTo>
                <a:lnTo>
                  <a:pt x="141" y="83"/>
                </a:lnTo>
                <a:lnTo>
                  <a:pt x="141" y="83"/>
                </a:lnTo>
                <a:lnTo>
                  <a:pt x="142" y="83"/>
                </a:lnTo>
                <a:lnTo>
                  <a:pt x="142" y="82"/>
                </a:lnTo>
                <a:lnTo>
                  <a:pt x="144" y="82"/>
                </a:lnTo>
                <a:lnTo>
                  <a:pt x="146" y="82"/>
                </a:lnTo>
                <a:lnTo>
                  <a:pt x="146" y="81"/>
                </a:lnTo>
                <a:lnTo>
                  <a:pt x="147" y="81"/>
                </a:lnTo>
                <a:lnTo>
                  <a:pt x="147" y="80"/>
                </a:lnTo>
                <a:lnTo>
                  <a:pt x="147" y="80"/>
                </a:lnTo>
                <a:lnTo>
                  <a:pt x="147" y="80"/>
                </a:lnTo>
                <a:lnTo>
                  <a:pt x="147" y="80"/>
                </a:lnTo>
                <a:lnTo>
                  <a:pt x="148" y="79"/>
                </a:lnTo>
                <a:lnTo>
                  <a:pt x="148" y="79"/>
                </a:lnTo>
                <a:lnTo>
                  <a:pt x="148" y="79"/>
                </a:lnTo>
                <a:lnTo>
                  <a:pt x="148" y="78"/>
                </a:lnTo>
                <a:lnTo>
                  <a:pt x="148" y="77"/>
                </a:lnTo>
                <a:lnTo>
                  <a:pt x="148" y="77"/>
                </a:lnTo>
                <a:lnTo>
                  <a:pt x="147" y="77"/>
                </a:lnTo>
                <a:lnTo>
                  <a:pt x="147" y="76"/>
                </a:lnTo>
                <a:lnTo>
                  <a:pt x="148" y="76"/>
                </a:lnTo>
                <a:lnTo>
                  <a:pt x="147" y="76"/>
                </a:lnTo>
                <a:lnTo>
                  <a:pt x="147" y="75"/>
                </a:lnTo>
                <a:lnTo>
                  <a:pt x="147" y="75"/>
                </a:lnTo>
                <a:lnTo>
                  <a:pt x="146" y="75"/>
                </a:lnTo>
                <a:lnTo>
                  <a:pt x="146" y="75"/>
                </a:lnTo>
                <a:lnTo>
                  <a:pt x="146" y="74"/>
                </a:lnTo>
                <a:lnTo>
                  <a:pt x="146" y="74"/>
                </a:lnTo>
                <a:lnTo>
                  <a:pt x="146" y="74"/>
                </a:lnTo>
                <a:lnTo>
                  <a:pt x="148" y="74"/>
                </a:lnTo>
                <a:lnTo>
                  <a:pt x="148" y="74"/>
                </a:lnTo>
                <a:lnTo>
                  <a:pt x="148" y="73"/>
                </a:lnTo>
                <a:lnTo>
                  <a:pt x="148" y="73"/>
                </a:lnTo>
                <a:lnTo>
                  <a:pt x="148" y="73"/>
                </a:lnTo>
                <a:lnTo>
                  <a:pt x="147" y="73"/>
                </a:lnTo>
                <a:lnTo>
                  <a:pt x="146" y="71"/>
                </a:lnTo>
                <a:lnTo>
                  <a:pt x="146" y="71"/>
                </a:lnTo>
                <a:lnTo>
                  <a:pt x="145" y="70"/>
                </a:lnTo>
                <a:lnTo>
                  <a:pt x="145" y="70"/>
                </a:lnTo>
                <a:lnTo>
                  <a:pt x="145" y="70"/>
                </a:lnTo>
                <a:lnTo>
                  <a:pt x="145" y="70"/>
                </a:lnTo>
                <a:lnTo>
                  <a:pt x="145" y="69"/>
                </a:lnTo>
                <a:lnTo>
                  <a:pt x="144" y="69"/>
                </a:lnTo>
                <a:lnTo>
                  <a:pt x="144" y="69"/>
                </a:lnTo>
                <a:lnTo>
                  <a:pt x="144" y="68"/>
                </a:lnTo>
                <a:lnTo>
                  <a:pt x="144" y="68"/>
                </a:lnTo>
                <a:lnTo>
                  <a:pt x="144" y="68"/>
                </a:lnTo>
                <a:lnTo>
                  <a:pt x="144" y="67"/>
                </a:lnTo>
                <a:lnTo>
                  <a:pt x="144" y="67"/>
                </a:lnTo>
                <a:lnTo>
                  <a:pt x="143" y="67"/>
                </a:lnTo>
                <a:lnTo>
                  <a:pt x="142" y="67"/>
                </a:lnTo>
                <a:lnTo>
                  <a:pt x="142" y="66"/>
                </a:lnTo>
                <a:lnTo>
                  <a:pt x="142" y="66"/>
                </a:lnTo>
                <a:lnTo>
                  <a:pt x="142" y="65"/>
                </a:lnTo>
                <a:lnTo>
                  <a:pt x="141" y="65"/>
                </a:lnTo>
                <a:lnTo>
                  <a:pt x="141" y="64"/>
                </a:lnTo>
                <a:lnTo>
                  <a:pt x="141" y="64"/>
                </a:lnTo>
                <a:lnTo>
                  <a:pt x="142" y="64"/>
                </a:lnTo>
                <a:lnTo>
                  <a:pt x="141" y="63"/>
                </a:lnTo>
                <a:lnTo>
                  <a:pt x="142" y="63"/>
                </a:lnTo>
                <a:lnTo>
                  <a:pt x="142" y="63"/>
                </a:lnTo>
                <a:lnTo>
                  <a:pt x="141" y="63"/>
                </a:lnTo>
                <a:lnTo>
                  <a:pt x="141" y="62"/>
                </a:lnTo>
                <a:lnTo>
                  <a:pt x="141" y="62"/>
                </a:lnTo>
                <a:lnTo>
                  <a:pt x="141" y="62"/>
                </a:lnTo>
                <a:lnTo>
                  <a:pt x="141" y="62"/>
                </a:lnTo>
                <a:lnTo>
                  <a:pt x="141" y="61"/>
                </a:lnTo>
                <a:lnTo>
                  <a:pt x="140" y="61"/>
                </a:lnTo>
                <a:lnTo>
                  <a:pt x="140" y="61"/>
                </a:lnTo>
                <a:lnTo>
                  <a:pt x="140" y="61"/>
                </a:lnTo>
                <a:lnTo>
                  <a:pt x="140" y="60"/>
                </a:lnTo>
                <a:lnTo>
                  <a:pt x="140" y="60"/>
                </a:lnTo>
                <a:lnTo>
                  <a:pt x="140" y="59"/>
                </a:lnTo>
                <a:lnTo>
                  <a:pt x="139" y="59"/>
                </a:lnTo>
                <a:lnTo>
                  <a:pt x="140" y="58"/>
                </a:lnTo>
                <a:lnTo>
                  <a:pt x="140" y="58"/>
                </a:lnTo>
                <a:lnTo>
                  <a:pt x="140" y="58"/>
                </a:lnTo>
                <a:lnTo>
                  <a:pt x="140" y="57"/>
                </a:lnTo>
                <a:lnTo>
                  <a:pt x="140" y="57"/>
                </a:lnTo>
                <a:lnTo>
                  <a:pt x="141" y="56"/>
                </a:lnTo>
                <a:lnTo>
                  <a:pt x="141" y="56"/>
                </a:lnTo>
                <a:lnTo>
                  <a:pt x="140" y="55"/>
                </a:lnTo>
                <a:lnTo>
                  <a:pt x="140" y="55"/>
                </a:lnTo>
                <a:lnTo>
                  <a:pt x="140" y="55"/>
                </a:lnTo>
                <a:lnTo>
                  <a:pt x="141" y="55"/>
                </a:lnTo>
                <a:lnTo>
                  <a:pt x="141" y="54"/>
                </a:lnTo>
                <a:lnTo>
                  <a:pt x="140" y="54"/>
                </a:lnTo>
                <a:lnTo>
                  <a:pt x="140" y="54"/>
                </a:lnTo>
                <a:lnTo>
                  <a:pt x="141" y="54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2"/>
                </a:lnTo>
                <a:lnTo>
                  <a:pt x="141" y="52"/>
                </a:lnTo>
                <a:lnTo>
                  <a:pt x="141" y="51"/>
                </a:lnTo>
                <a:lnTo>
                  <a:pt x="141" y="51"/>
                </a:lnTo>
                <a:lnTo>
                  <a:pt x="141" y="51"/>
                </a:lnTo>
                <a:lnTo>
                  <a:pt x="141" y="51"/>
                </a:lnTo>
                <a:lnTo>
                  <a:pt x="140" y="50"/>
                </a:lnTo>
                <a:lnTo>
                  <a:pt x="140" y="50"/>
                </a:lnTo>
                <a:lnTo>
                  <a:pt x="139" y="50"/>
                </a:lnTo>
                <a:lnTo>
                  <a:pt x="139" y="50"/>
                </a:lnTo>
                <a:lnTo>
                  <a:pt x="139" y="49"/>
                </a:lnTo>
                <a:lnTo>
                  <a:pt x="139" y="49"/>
                </a:lnTo>
                <a:lnTo>
                  <a:pt x="139" y="49"/>
                </a:lnTo>
                <a:lnTo>
                  <a:pt x="139" y="49"/>
                </a:lnTo>
                <a:lnTo>
                  <a:pt x="138" y="49"/>
                </a:lnTo>
                <a:lnTo>
                  <a:pt x="138" y="49"/>
                </a:lnTo>
                <a:lnTo>
                  <a:pt x="138" y="49"/>
                </a:lnTo>
                <a:lnTo>
                  <a:pt x="138" y="49"/>
                </a:lnTo>
                <a:lnTo>
                  <a:pt x="137" y="49"/>
                </a:lnTo>
                <a:lnTo>
                  <a:pt x="137" y="49"/>
                </a:lnTo>
                <a:lnTo>
                  <a:pt x="136" y="48"/>
                </a:lnTo>
                <a:lnTo>
                  <a:pt x="136" y="48"/>
                </a:lnTo>
                <a:lnTo>
                  <a:pt x="135" y="48"/>
                </a:lnTo>
                <a:lnTo>
                  <a:pt x="134" y="48"/>
                </a:lnTo>
                <a:lnTo>
                  <a:pt x="134" y="48"/>
                </a:lnTo>
                <a:lnTo>
                  <a:pt x="134" y="48"/>
                </a:lnTo>
                <a:lnTo>
                  <a:pt x="134" y="47"/>
                </a:lnTo>
                <a:lnTo>
                  <a:pt x="134" y="47"/>
                </a:lnTo>
                <a:lnTo>
                  <a:pt x="135" y="45"/>
                </a:lnTo>
                <a:lnTo>
                  <a:pt x="136" y="45"/>
                </a:lnTo>
                <a:lnTo>
                  <a:pt x="137" y="44"/>
                </a:lnTo>
                <a:lnTo>
                  <a:pt x="138" y="42"/>
                </a:lnTo>
                <a:lnTo>
                  <a:pt x="139" y="42"/>
                </a:lnTo>
                <a:lnTo>
                  <a:pt x="140" y="41"/>
                </a:lnTo>
                <a:lnTo>
                  <a:pt x="142" y="41"/>
                </a:lnTo>
                <a:lnTo>
                  <a:pt x="143" y="41"/>
                </a:lnTo>
                <a:lnTo>
                  <a:pt x="145" y="39"/>
                </a:lnTo>
                <a:lnTo>
                  <a:pt x="145" y="39"/>
                </a:lnTo>
                <a:lnTo>
                  <a:pt x="145" y="38"/>
                </a:lnTo>
                <a:lnTo>
                  <a:pt x="145" y="37"/>
                </a:lnTo>
                <a:lnTo>
                  <a:pt x="145" y="36"/>
                </a:lnTo>
                <a:lnTo>
                  <a:pt x="145" y="35"/>
                </a:lnTo>
                <a:lnTo>
                  <a:pt x="145" y="34"/>
                </a:lnTo>
                <a:lnTo>
                  <a:pt x="145" y="34"/>
                </a:lnTo>
                <a:lnTo>
                  <a:pt x="145" y="34"/>
                </a:lnTo>
                <a:lnTo>
                  <a:pt x="144" y="33"/>
                </a:lnTo>
                <a:lnTo>
                  <a:pt x="144" y="32"/>
                </a:lnTo>
                <a:lnTo>
                  <a:pt x="144" y="32"/>
                </a:lnTo>
                <a:lnTo>
                  <a:pt x="145" y="31"/>
                </a:lnTo>
                <a:lnTo>
                  <a:pt x="145" y="31"/>
                </a:lnTo>
                <a:lnTo>
                  <a:pt x="145" y="31"/>
                </a:lnTo>
                <a:lnTo>
                  <a:pt x="144" y="30"/>
                </a:lnTo>
                <a:lnTo>
                  <a:pt x="144" y="30"/>
                </a:lnTo>
                <a:lnTo>
                  <a:pt x="144" y="29"/>
                </a:lnTo>
                <a:lnTo>
                  <a:pt x="142" y="26"/>
                </a:lnTo>
                <a:lnTo>
                  <a:pt x="142" y="26"/>
                </a:lnTo>
                <a:lnTo>
                  <a:pt x="141" y="25"/>
                </a:lnTo>
                <a:lnTo>
                  <a:pt x="140" y="21"/>
                </a:lnTo>
                <a:lnTo>
                  <a:pt x="140" y="20"/>
                </a:lnTo>
                <a:lnTo>
                  <a:pt x="140" y="20"/>
                </a:lnTo>
                <a:lnTo>
                  <a:pt x="140" y="19"/>
                </a:lnTo>
                <a:lnTo>
                  <a:pt x="140" y="19"/>
                </a:lnTo>
                <a:lnTo>
                  <a:pt x="140" y="18"/>
                </a:lnTo>
                <a:lnTo>
                  <a:pt x="139" y="17"/>
                </a:lnTo>
                <a:lnTo>
                  <a:pt x="139" y="16"/>
                </a:lnTo>
                <a:lnTo>
                  <a:pt x="139" y="16"/>
                </a:lnTo>
                <a:lnTo>
                  <a:pt x="139" y="16"/>
                </a:lnTo>
                <a:lnTo>
                  <a:pt x="139" y="15"/>
                </a:lnTo>
                <a:lnTo>
                  <a:pt x="139" y="15"/>
                </a:lnTo>
                <a:lnTo>
                  <a:pt x="139" y="13"/>
                </a:lnTo>
                <a:lnTo>
                  <a:pt x="138" y="12"/>
                </a:lnTo>
                <a:lnTo>
                  <a:pt x="138" y="12"/>
                </a:lnTo>
                <a:lnTo>
                  <a:pt x="137" y="11"/>
                </a:lnTo>
                <a:lnTo>
                  <a:pt x="137" y="11"/>
                </a:lnTo>
                <a:lnTo>
                  <a:pt x="136" y="11"/>
                </a:lnTo>
                <a:lnTo>
                  <a:pt x="135" y="11"/>
                </a:lnTo>
                <a:lnTo>
                  <a:pt x="135" y="10"/>
                </a:lnTo>
                <a:lnTo>
                  <a:pt x="134" y="10"/>
                </a:lnTo>
                <a:lnTo>
                  <a:pt x="133" y="10"/>
                </a:lnTo>
                <a:lnTo>
                  <a:pt x="133" y="10"/>
                </a:lnTo>
                <a:lnTo>
                  <a:pt x="133" y="10"/>
                </a:lnTo>
                <a:lnTo>
                  <a:pt x="132" y="9"/>
                </a:lnTo>
                <a:lnTo>
                  <a:pt x="133" y="9"/>
                </a:lnTo>
                <a:lnTo>
                  <a:pt x="132" y="9"/>
                </a:lnTo>
                <a:lnTo>
                  <a:pt x="132" y="9"/>
                </a:lnTo>
                <a:lnTo>
                  <a:pt x="131" y="8"/>
                </a:lnTo>
                <a:lnTo>
                  <a:pt x="131" y="8"/>
                </a:lnTo>
                <a:lnTo>
                  <a:pt x="129" y="8"/>
                </a:lnTo>
                <a:lnTo>
                  <a:pt x="129" y="8"/>
                </a:lnTo>
                <a:lnTo>
                  <a:pt x="129" y="8"/>
                </a:lnTo>
                <a:lnTo>
                  <a:pt x="128" y="9"/>
                </a:lnTo>
                <a:lnTo>
                  <a:pt x="126" y="9"/>
                </a:lnTo>
                <a:lnTo>
                  <a:pt x="119" y="9"/>
                </a:lnTo>
                <a:lnTo>
                  <a:pt x="108" y="9"/>
                </a:lnTo>
                <a:lnTo>
                  <a:pt x="106" y="9"/>
                </a:lnTo>
                <a:lnTo>
                  <a:pt x="103" y="9"/>
                </a:lnTo>
                <a:lnTo>
                  <a:pt x="98" y="9"/>
                </a:lnTo>
                <a:lnTo>
                  <a:pt x="95" y="8"/>
                </a:lnTo>
                <a:lnTo>
                  <a:pt x="93" y="8"/>
                </a:lnTo>
                <a:lnTo>
                  <a:pt x="88" y="8"/>
                </a:lnTo>
                <a:lnTo>
                  <a:pt x="88" y="8"/>
                </a:lnTo>
                <a:lnTo>
                  <a:pt x="84" y="7"/>
                </a:lnTo>
                <a:lnTo>
                  <a:pt x="83" y="8"/>
                </a:lnTo>
                <a:lnTo>
                  <a:pt x="83" y="8"/>
                </a:lnTo>
                <a:lnTo>
                  <a:pt x="83" y="8"/>
                </a:lnTo>
                <a:lnTo>
                  <a:pt x="83" y="8"/>
                </a:lnTo>
                <a:lnTo>
                  <a:pt x="82" y="8"/>
                </a:lnTo>
                <a:lnTo>
                  <a:pt x="81" y="9"/>
                </a:lnTo>
                <a:lnTo>
                  <a:pt x="80" y="9"/>
                </a:lnTo>
                <a:lnTo>
                  <a:pt x="80" y="9"/>
                </a:lnTo>
                <a:lnTo>
                  <a:pt x="79" y="10"/>
                </a:lnTo>
                <a:lnTo>
                  <a:pt x="78" y="10"/>
                </a:lnTo>
                <a:lnTo>
                  <a:pt x="78" y="11"/>
                </a:lnTo>
                <a:lnTo>
                  <a:pt x="78" y="11"/>
                </a:lnTo>
                <a:lnTo>
                  <a:pt x="77" y="11"/>
                </a:lnTo>
                <a:lnTo>
                  <a:pt x="77" y="11"/>
                </a:lnTo>
                <a:lnTo>
                  <a:pt x="78" y="10"/>
                </a:lnTo>
                <a:lnTo>
                  <a:pt x="78" y="10"/>
                </a:lnTo>
                <a:lnTo>
                  <a:pt x="76" y="10"/>
                </a:lnTo>
                <a:lnTo>
                  <a:pt x="76" y="10"/>
                </a:lnTo>
                <a:lnTo>
                  <a:pt x="76" y="10"/>
                </a:lnTo>
                <a:lnTo>
                  <a:pt x="76" y="10"/>
                </a:lnTo>
                <a:lnTo>
                  <a:pt x="75" y="9"/>
                </a:lnTo>
                <a:lnTo>
                  <a:pt x="76" y="9"/>
                </a:lnTo>
                <a:lnTo>
                  <a:pt x="78" y="9"/>
                </a:lnTo>
                <a:lnTo>
                  <a:pt x="80" y="8"/>
                </a:lnTo>
                <a:lnTo>
                  <a:pt x="81" y="7"/>
                </a:lnTo>
                <a:lnTo>
                  <a:pt x="82" y="7"/>
                </a:lnTo>
                <a:lnTo>
                  <a:pt x="81" y="7"/>
                </a:lnTo>
                <a:lnTo>
                  <a:pt x="80" y="8"/>
                </a:lnTo>
                <a:lnTo>
                  <a:pt x="78" y="9"/>
                </a:lnTo>
                <a:lnTo>
                  <a:pt x="74" y="9"/>
                </a:lnTo>
                <a:lnTo>
                  <a:pt x="72" y="9"/>
                </a:lnTo>
                <a:lnTo>
                  <a:pt x="71" y="9"/>
                </a:lnTo>
                <a:lnTo>
                  <a:pt x="70" y="9"/>
                </a:lnTo>
                <a:lnTo>
                  <a:pt x="69" y="9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6" y="6"/>
                </a:lnTo>
                <a:lnTo>
                  <a:pt x="66" y="6"/>
                </a:lnTo>
                <a:lnTo>
                  <a:pt x="65" y="5"/>
                </a:lnTo>
                <a:lnTo>
                  <a:pt x="66" y="5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4" y="4"/>
                </a:lnTo>
                <a:lnTo>
                  <a:pt x="64" y="3"/>
                </a:lnTo>
                <a:lnTo>
                  <a:pt x="64" y="3"/>
                </a:lnTo>
                <a:lnTo>
                  <a:pt x="64" y="3"/>
                </a:lnTo>
                <a:lnTo>
                  <a:pt x="63" y="2"/>
                </a:lnTo>
                <a:lnTo>
                  <a:pt x="64" y="1"/>
                </a:lnTo>
                <a:lnTo>
                  <a:pt x="67" y="2"/>
                </a:lnTo>
                <a:lnTo>
                  <a:pt x="67" y="3"/>
                </a:lnTo>
                <a:lnTo>
                  <a:pt x="68" y="3"/>
                </a:lnTo>
                <a:lnTo>
                  <a:pt x="68" y="3"/>
                </a:lnTo>
                <a:lnTo>
                  <a:pt x="69" y="4"/>
                </a:lnTo>
                <a:lnTo>
                  <a:pt x="69" y="4"/>
                </a:lnTo>
                <a:lnTo>
                  <a:pt x="69" y="4"/>
                </a:lnTo>
                <a:lnTo>
                  <a:pt x="70" y="4"/>
                </a:lnTo>
                <a:lnTo>
                  <a:pt x="70" y="4"/>
                </a:lnTo>
                <a:lnTo>
                  <a:pt x="68" y="3"/>
                </a:lnTo>
                <a:lnTo>
                  <a:pt x="63" y="0"/>
                </a:lnTo>
                <a:lnTo>
                  <a:pt x="62" y="0"/>
                </a:lnTo>
                <a:lnTo>
                  <a:pt x="62" y="0"/>
                </a:lnTo>
                <a:lnTo>
                  <a:pt x="61" y="0"/>
                </a:lnTo>
                <a:lnTo>
                  <a:pt x="58" y="0"/>
                </a:lnTo>
                <a:lnTo>
                  <a:pt x="56" y="0"/>
                </a:lnTo>
                <a:lnTo>
                  <a:pt x="54" y="0"/>
                </a:lnTo>
                <a:lnTo>
                  <a:pt x="51" y="1"/>
                </a:lnTo>
                <a:lnTo>
                  <a:pt x="48" y="1"/>
                </a:lnTo>
                <a:lnTo>
                  <a:pt x="46" y="2"/>
                </a:lnTo>
                <a:lnTo>
                  <a:pt x="43" y="3"/>
                </a:lnTo>
                <a:lnTo>
                  <a:pt x="42" y="4"/>
                </a:lnTo>
                <a:lnTo>
                  <a:pt x="41" y="4"/>
                </a:lnTo>
                <a:lnTo>
                  <a:pt x="39" y="5"/>
                </a:lnTo>
                <a:lnTo>
                  <a:pt x="37" y="5"/>
                </a:lnTo>
                <a:lnTo>
                  <a:pt x="35" y="5"/>
                </a:lnTo>
                <a:lnTo>
                  <a:pt x="35" y="6"/>
                </a:lnTo>
                <a:lnTo>
                  <a:pt x="34" y="6"/>
                </a:lnTo>
                <a:lnTo>
                  <a:pt x="35" y="6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2" y="9"/>
                </a:lnTo>
                <a:lnTo>
                  <a:pt x="32" y="9"/>
                </a:lnTo>
                <a:lnTo>
                  <a:pt x="32" y="8"/>
                </a:lnTo>
                <a:lnTo>
                  <a:pt x="32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533400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622" name="Group 2062">
          <a:extLst>
            <a:ext uri="{FF2B5EF4-FFF2-40B4-BE49-F238E27FC236}">
              <a16:creationId xmlns:a16="http://schemas.microsoft.com/office/drawing/2014/main" id="{F77B42B0-A802-4FB3-ACA8-9E213F92679B}"/>
            </a:ext>
          </a:extLst>
        </xdr:cNvPr>
        <xdr:cNvGrpSpPr>
          <a:grpSpLocks/>
        </xdr:cNvGrpSpPr>
      </xdr:nvGrpSpPr>
      <xdr:grpSpPr bwMode="auto">
        <a:xfrm>
          <a:off x="5396753" y="6409765"/>
          <a:ext cx="1158688" cy="0"/>
          <a:chOff x="605" y="794"/>
          <a:chExt cx="214" cy="179"/>
        </a:xfrm>
      </xdr:grpSpPr>
      <xdr:sp macro="" textlink="">
        <xdr:nvSpPr>
          <xdr:cNvPr id="68611" name="Freeform 2051">
            <a:extLst>
              <a:ext uri="{FF2B5EF4-FFF2-40B4-BE49-F238E27FC236}">
                <a16:creationId xmlns:a16="http://schemas.microsoft.com/office/drawing/2014/main" id="{5D392C95-D2ED-4826-B444-29BECAF89CF8}"/>
              </a:ext>
            </a:extLst>
          </xdr:cNvPr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8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4"/>
                </a:lnTo>
                <a:lnTo>
                  <a:pt x="49" y="143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2" y="147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1" y="150"/>
                </a:lnTo>
                <a:lnTo>
                  <a:pt x="61" y="150"/>
                </a:lnTo>
                <a:lnTo>
                  <a:pt x="62" y="151"/>
                </a:lnTo>
                <a:lnTo>
                  <a:pt x="62" y="151"/>
                </a:lnTo>
                <a:lnTo>
                  <a:pt x="62" y="151"/>
                </a:lnTo>
                <a:lnTo>
                  <a:pt x="63" y="152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6" y="152"/>
                </a:lnTo>
                <a:lnTo>
                  <a:pt x="67" y="151"/>
                </a:lnTo>
                <a:lnTo>
                  <a:pt x="67" y="151"/>
                </a:lnTo>
                <a:lnTo>
                  <a:pt x="69" y="152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3" y="154"/>
                </a:lnTo>
                <a:lnTo>
                  <a:pt x="74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6" y="154"/>
                </a:lnTo>
                <a:lnTo>
                  <a:pt x="77" y="154"/>
                </a:lnTo>
                <a:lnTo>
                  <a:pt x="77" y="154"/>
                </a:lnTo>
                <a:lnTo>
                  <a:pt x="77" y="154"/>
                </a:lnTo>
                <a:lnTo>
                  <a:pt x="78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3"/>
                </a:lnTo>
                <a:lnTo>
                  <a:pt x="82" y="152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3" y="155"/>
                </a:lnTo>
                <a:lnTo>
                  <a:pt x="93" y="155"/>
                </a:lnTo>
                <a:lnTo>
                  <a:pt x="94" y="156"/>
                </a:lnTo>
                <a:lnTo>
                  <a:pt x="94" y="156"/>
                </a:lnTo>
                <a:lnTo>
                  <a:pt x="94" y="156"/>
                </a:lnTo>
                <a:lnTo>
                  <a:pt x="95" y="155"/>
                </a:lnTo>
                <a:lnTo>
                  <a:pt x="95" y="155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7" y="156"/>
                </a:lnTo>
                <a:lnTo>
                  <a:pt x="97" y="156"/>
                </a:lnTo>
                <a:lnTo>
                  <a:pt x="98" y="156"/>
                </a:lnTo>
                <a:lnTo>
                  <a:pt x="98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8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1"/>
                </a:lnTo>
                <a:lnTo>
                  <a:pt x="112" y="160"/>
                </a:lnTo>
                <a:lnTo>
                  <a:pt x="112" y="160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8" y="159"/>
                </a:lnTo>
                <a:lnTo>
                  <a:pt x="119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9" y="158"/>
                </a:lnTo>
                <a:lnTo>
                  <a:pt x="119" y="158"/>
                </a:lnTo>
                <a:lnTo>
                  <a:pt x="118" y="157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8" y="147"/>
                </a:lnTo>
                <a:lnTo>
                  <a:pt x="118" y="147"/>
                </a:lnTo>
                <a:lnTo>
                  <a:pt x="119" y="147"/>
                </a:lnTo>
                <a:lnTo>
                  <a:pt x="119" y="147"/>
                </a:lnTo>
                <a:lnTo>
                  <a:pt x="120" y="145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6" y="142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1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1"/>
                </a:lnTo>
                <a:lnTo>
                  <a:pt x="140" y="142"/>
                </a:lnTo>
                <a:lnTo>
                  <a:pt x="140" y="142"/>
                </a:lnTo>
                <a:lnTo>
                  <a:pt x="140" y="142"/>
                </a:lnTo>
                <a:lnTo>
                  <a:pt x="143" y="142"/>
                </a:lnTo>
                <a:lnTo>
                  <a:pt x="143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1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1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6" y="139"/>
                </a:lnTo>
                <a:lnTo>
                  <a:pt x="146" y="139"/>
                </a:lnTo>
                <a:lnTo>
                  <a:pt x="147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49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2"/>
                </a:lnTo>
                <a:lnTo>
                  <a:pt x="151" y="143"/>
                </a:lnTo>
                <a:lnTo>
                  <a:pt x="151" y="143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3" y="145"/>
                </a:lnTo>
                <a:lnTo>
                  <a:pt x="154" y="145"/>
                </a:lnTo>
                <a:lnTo>
                  <a:pt x="154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6" y="146"/>
                </a:lnTo>
                <a:lnTo>
                  <a:pt x="156" y="146"/>
                </a:lnTo>
                <a:lnTo>
                  <a:pt x="157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6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9" y="148"/>
                </a:lnTo>
                <a:lnTo>
                  <a:pt x="159" y="148"/>
                </a:lnTo>
                <a:lnTo>
                  <a:pt x="159" y="147"/>
                </a:lnTo>
                <a:lnTo>
                  <a:pt x="159" y="147"/>
                </a:lnTo>
                <a:lnTo>
                  <a:pt x="160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6"/>
                </a:lnTo>
                <a:lnTo>
                  <a:pt x="160" y="147"/>
                </a:lnTo>
                <a:lnTo>
                  <a:pt x="160" y="147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6" y="147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7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0" y="144"/>
                </a:lnTo>
                <a:lnTo>
                  <a:pt x="170" y="144"/>
                </a:lnTo>
                <a:lnTo>
                  <a:pt x="170" y="143"/>
                </a:lnTo>
                <a:lnTo>
                  <a:pt x="170" y="143"/>
                </a:lnTo>
                <a:lnTo>
                  <a:pt x="171" y="143"/>
                </a:lnTo>
                <a:lnTo>
                  <a:pt x="171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2" y="141"/>
                </a:lnTo>
                <a:lnTo>
                  <a:pt x="173" y="141"/>
                </a:lnTo>
                <a:lnTo>
                  <a:pt x="173" y="141"/>
                </a:lnTo>
                <a:lnTo>
                  <a:pt x="174" y="141"/>
                </a:lnTo>
                <a:lnTo>
                  <a:pt x="174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5" y="139"/>
                </a:lnTo>
                <a:lnTo>
                  <a:pt x="175" y="139"/>
                </a:lnTo>
                <a:lnTo>
                  <a:pt x="176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7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2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30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7"/>
                </a:lnTo>
                <a:lnTo>
                  <a:pt x="186" y="127"/>
                </a:lnTo>
                <a:lnTo>
                  <a:pt x="185" y="127"/>
                </a:lnTo>
                <a:lnTo>
                  <a:pt x="185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3" y="128"/>
                </a:lnTo>
                <a:lnTo>
                  <a:pt x="182" y="128"/>
                </a:lnTo>
                <a:lnTo>
                  <a:pt x="182" y="128"/>
                </a:lnTo>
                <a:lnTo>
                  <a:pt x="181" y="128"/>
                </a:lnTo>
                <a:lnTo>
                  <a:pt x="181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7" y="126"/>
                </a:lnTo>
                <a:lnTo>
                  <a:pt x="176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3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0"/>
                </a:lnTo>
                <a:lnTo>
                  <a:pt x="174" y="120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9"/>
                </a:lnTo>
                <a:lnTo>
                  <a:pt x="175" y="118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6"/>
                </a:lnTo>
                <a:lnTo>
                  <a:pt x="176" y="115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2"/>
                </a:lnTo>
                <a:lnTo>
                  <a:pt x="172" y="112"/>
                </a:lnTo>
                <a:lnTo>
                  <a:pt x="171" y="111"/>
                </a:lnTo>
                <a:lnTo>
                  <a:pt x="171" y="111"/>
                </a:lnTo>
                <a:lnTo>
                  <a:pt x="170" y="110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1" y="109"/>
                </a:lnTo>
                <a:lnTo>
                  <a:pt x="172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4" y="109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5" y="108"/>
                </a:lnTo>
                <a:lnTo>
                  <a:pt x="176" y="108"/>
                </a:lnTo>
                <a:lnTo>
                  <a:pt x="176" y="108"/>
                </a:lnTo>
                <a:lnTo>
                  <a:pt x="177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6"/>
                </a:lnTo>
                <a:lnTo>
                  <a:pt x="178" y="105"/>
                </a:lnTo>
                <a:lnTo>
                  <a:pt x="178" y="105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5" y="101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4" y="99"/>
                </a:lnTo>
                <a:lnTo>
                  <a:pt x="173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3" y="97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5"/>
                </a:lnTo>
                <a:lnTo>
                  <a:pt x="176" y="95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3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5" y="89"/>
                </a:lnTo>
                <a:lnTo>
                  <a:pt x="165" y="89"/>
                </a:lnTo>
                <a:lnTo>
                  <a:pt x="164" y="90"/>
                </a:lnTo>
                <a:lnTo>
                  <a:pt x="164" y="90"/>
                </a:lnTo>
                <a:lnTo>
                  <a:pt x="163" y="91"/>
                </a:lnTo>
                <a:lnTo>
                  <a:pt x="163" y="91"/>
                </a:lnTo>
                <a:lnTo>
                  <a:pt x="162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2" y="89"/>
                </a:lnTo>
                <a:lnTo>
                  <a:pt x="163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3" y="87"/>
                </a:lnTo>
                <a:lnTo>
                  <a:pt x="162" y="86"/>
                </a:lnTo>
                <a:lnTo>
                  <a:pt x="162" y="86"/>
                </a:lnTo>
                <a:lnTo>
                  <a:pt x="162" y="85"/>
                </a:lnTo>
                <a:lnTo>
                  <a:pt x="162" y="85"/>
                </a:lnTo>
                <a:lnTo>
                  <a:pt x="163" y="84"/>
                </a:lnTo>
                <a:lnTo>
                  <a:pt x="163" y="84"/>
                </a:lnTo>
                <a:lnTo>
                  <a:pt x="163" y="83"/>
                </a:lnTo>
                <a:lnTo>
                  <a:pt x="163" y="83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1"/>
                </a:lnTo>
                <a:lnTo>
                  <a:pt x="166" y="80"/>
                </a:lnTo>
                <a:lnTo>
                  <a:pt x="166" y="80"/>
                </a:lnTo>
                <a:lnTo>
                  <a:pt x="167" y="80"/>
                </a:lnTo>
                <a:lnTo>
                  <a:pt x="167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5"/>
                </a:lnTo>
                <a:lnTo>
                  <a:pt x="171" y="74"/>
                </a:lnTo>
                <a:lnTo>
                  <a:pt x="171" y="74"/>
                </a:lnTo>
                <a:lnTo>
                  <a:pt x="171" y="74"/>
                </a:lnTo>
                <a:lnTo>
                  <a:pt x="172" y="73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1"/>
                </a:lnTo>
                <a:lnTo>
                  <a:pt x="175" y="70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7"/>
                </a:lnTo>
                <a:lnTo>
                  <a:pt x="175" y="67"/>
                </a:lnTo>
                <a:lnTo>
                  <a:pt x="176" y="67"/>
                </a:lnTo>
                <a:lnTo>
                  <a:pt x="176" y="67"/>
                </a:lnTo>
                <a:lnTo>
                  <a:pt x="176" y="66"/>
                </a:lnTo>
                <a:lnTo>
                  <a:pt x="176" y="66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8" y="66"/>
                </a:lnTo>
                <a:lnTo>
                  <a:pt x="179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2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4" y="65"/>
                </a:lnTo>
                <a:lnTo>
                  <a:pt x="184" y="65"/>
                </a:lnTo>
                <a:lnTo>
                  <a:pt x="183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1"/>
                </a:lnTo>
                <a:lnTo>
                  <a:pt x="184" y="61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59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4" y="55"/>
                </a:lnTo>
                <a:lnTo>
                  <a:pt x="185" y="54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3" y="40"/>
                </a:lnTo>
                <a:lnTo>
                  <a:pt x="193" y="40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90" y="38"/>
                </a:lnTo>
                <a:lnTo>
                  <a:pt x="189" y="38"/>
                </a:lnTo>
                <a:lnTo>
                  <a:pt x="189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6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4" y="37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80" y="36"/>
                </a:lnTo>
                <a:lnTo>
                  <a:pt x="180" y="36"/>
                </a:lnTo>
                <a:lnTo>
                  <a:pt x="179" y="36"/>
                </a:lnTo>
                <a:lnTo>
                  <a:pt x="179" y="36"/>
                </a:lnTo>
                <a:lnTo>
                  <a:pt x="178" y="36"/>
                </a:lnTo>
                <a:lnTo>
                  <a:pt x="178" y="36"/>
                </a:lnTo>
                <a:lnTo>
                  <a:pt x="178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5"/>
                </a:lnTo>
                <a:lnTo>
                  <a:pt x="174" y="35"/>
                </a:lnTo>
                <a:lnTo>
                  <a:pt x="174" y="35"/>
                </a:lnTo>
                <a:lnTo>
                  <a:pt x="173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8" y="30"/>
                </a:lnTo>
                <a:lnTo>
                  <a:pt x="168" y="30"/>
                </a:lnTo>
                <a:lnTo>
                  <a:pt x="167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3" y="30"/>
                </a:lnTo>
                <a:lnTo>
                  <a:pt x="163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1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5" y="29"/>
                </a:lnTo>
                <a:lnTo>
                  <a:pt x="154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8"/>
                </a:lnTo>
                <a:lnTo>
                  <a:pt x="153" y="28"/>
                </a:lnTo>
                <a:lnTo>
                  <a:pt x="153" y="28"/>
                </a:lnTo>
                <a:lnTo>
                  <a:pt x="152" y="27"/>
                </a:lnTo>
                <a:lnTo>
                  <a:pt x="152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5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3"/>
                </a:lnTo>
                <a:lnTo>
                  <a:pt x="144" y="22"/>
                </a:lnTo>
                <a:lnTo>
                  <a:pt x="144" y="22"/>
                </a:lnTo>
                <a:lnTo>
                  <a:pt x="144" y="21"/>
                </a:lnTo>
                <a:lnTo>
                  <a:pt x="144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0"/>
                </a:lnTo>
                <a:lnTo>
                  <a:pt x="143" y="20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7"/>
                </a:lnTo>
                <a:lnTo>
                  <a:pt x="144" y="17"/>
                </a:lnTo>
                <a:lnTo>
                  <a:pt x="144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3" y="20"/>
                </a:lnTo>
                <a:lnTo>
                  <a:pt x="134" y="19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3" y="17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6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3" y="15"/>
                </a:lnTo>
                <a:lnTo>
                  <a:pt x="133" y="15"/>
                </a:lnTo>
                <a:lnTo>
                  <a:pt x="133" y="15"/>
                </a:lnTo>
                <a:lnTo>
                  <a:pt x="132" y="14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3"/>
                </a:lnTo>
                <a:lnTo>
                  <a:pt x="126" y="12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0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9"/>
                </a:lnTo>
                <a:lnTo>
                  <a:pt x="120" y="8"/>
                </a:lnTo>
                <a:lnTo>
                  <a:pt x="120" y="8"/>
                </a:lnTo>
                <a:lnTo>
                  <a:pt x="120" y="8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7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5" y="7"/>
                </a:lnTo>
                <a:lnTo>
                  <a:pt x="115" y="7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2" y="5"/>
                </a:lnTo>
                <a:lnTo>
                  <a:pt x="112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1" y="4"/>
                </a:lnTo>
                <a:lnTo>
                  <a:pt x="110" y="3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5" y="13"/>
                </a:lnTo>
                <a:lnTo>
                  <a:pt x="96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5" y="15"/>
                </a:lnTo>
                <a:lnTo>
                  <a:pt x="95" y="15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5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29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9" y="33"/>
                </a:lnTo>
                <a:lnTo>
                  <a:pt x="68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4" y="32"/>
                </a:lnTo>
                <a:lnTo>
                  <a:pt x="54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2" y="28"/>
                </a:lnTo>
                <a:lnTo>
                  <a:pt x="53" y="28"/>
                </a:lnTo>
                <a:lnTo>
                  <a:pt x="53" y="28"/>
                </a:lnTo>
                <a:lnTo>
                  <a:pt x="53" y="27"/>
                </a:lnTo>
                <a:lnTo>
                  <a:pt x="53" y="27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4" y="25"/>
                </a:lnTo>
                <a:lnTo>
                  <a:pt x="43" y="25"/>
                </a:lnTo>
                <a:lnTo>
                  <a:pt x="43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8"/>
                </a:lnTo>
                <a:lnTo>
                  <a:pt x="44" y="29"/>
                </a:lnTo>
                <a:lnTo>
                  <a:pt x="44" y="29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8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9"/>
                </a:lnTo>
                <a:lnTo>
                  <a:pt x="49" y="39"/>
                </a:lnTo>
                <a:lnTo>
                  <a:pt x="49" y="40"/>
                </a:lnTo>
                <a:lnTo>
                  <a:pt x="49" y="40"/>
                </a:lnTo>
                <a:lnTo>
                  <a:pt x="49" y="40"/>
                </a:lnTo>
                <a:lnTo>
                  <a:pt x="48" y="40"/>
                </a:lnTo>
                <a:lnTo>
                  <a:pt x="48" y="40"/>
                </a:lnTo>
                <a:lnTo>
                  <a:pt x="48" y="41"/>
                </a:lnTo>
                <a:lnTo>
                  <a:pt x="48" y="41"/>
                </a:lnTo>
                <a:lnTo>
                  <a:pt x="48" y="41"/>
                </a:lnTo>
                <a:lnTo>
                  <a:pt x="48" y="42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49" y="44"/>
                </a:lnTo>
                <a:lnTo>
                  <a:pt x="50" y="45"/>
                </a:lnTo>
                <a:lnTo>
                  <a:pt x="50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5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6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0" y="45"/>
                </a:lnTo>
                <a:lnTo>
                  <a:pt x="40" y="45"/>
                </a:lnTo>
                <a:lnTo>
                  <a:pt x="40" y="46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6" y="45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4" y="46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7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5" y="43"/>
                </a:lnTo>
                <a:lnTo>
                  <a:pt x="25" y="43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1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1"/>
                </a:lnTo>
                <a:lnTo>
                  <a:pt x="24" y="41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8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9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8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5" y="45"/>
                </a:lnTo>
                <a:lnTo>
                  <a:pt x="5" y="45"/>
                </a:lnTo>
                <a:lnTo>
                  <a:pt x="4" y="45"/>
                </a:lnTo>
                <a:lnTo>
                  <a:pt x="4" y="45"/>
                </a:lnTo>
                <a:lnTo>
                  <a:pt x="4" y="45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3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49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1"/>
                </a:lnTo>
                <a:lnTo>
                  <a:pt x="2" y="50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6" y="51"/>
                </a:lnTo>
                <a:lnTo>
                  <a:pt x="6" y="51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8" y="52"/>
                </a:lnTo>
                <a:lnTo>
                  <a:pt x="8" y="52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6" y="52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4" y="53"/>
                </a:lnTo>
                <a:lnTo>
                  <a:pt x="4" y="54"/>
                </a:lnTo>
                <a:lnTo>
                  <a:pt x="4" y="54"/>
                </a:lnTo>
                <a:lnTo>
                  <a:pt x="5" y="53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3" y="59"/>
                </a:lnTo>
                <a:lnTo>
                  <a:pt x="13" y="59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1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19" y="61"/>
                </a:lnTo>
                <a:lnTo>
                  <a:pt x="20" y="62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4" y="61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5"/>
                </a:lnTo>
                <a:lnTo>
                  <a:pt x="25" y="66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6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8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7" y="63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8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4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4" y="71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9" y="72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2" y="75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3"/>
                </a:lnTo>
                <a:lnTo>
                  <a:pt x="45" y="85"/>
                </a:lnTo>
                <a:lnTo>
                  <a:pt x="45" y="85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5" y="89"/>
                </a:lnTo>
                <a:lnTo>
                  <a:pt x="54" y="90"/>
                </a:lnTo>
                <a:lnTo>
                  <a:pt x="54" y="90"/>
                </a:lnTo>
                <a:lnTo>
                  <a:pt x="54" y="90"/>
                </a:lnTo>
                <a:lnTo>
                  <a:pt x="54" y="91"/>
                </a:lnTo>
                <a:lnTo>
                  <a:pt x="54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3"/>
                </a:lnTo>
                <a:lnTo>
                  <a:pt x="56" y="94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6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3" y="99"/>
                </a:lnTo>
                <a:lnTo>
                  <a:pt x="54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7" y="101"/>
                </a:lnTo>
                <a:lnTo>
                  <a:pt x="58" y="102"/>
                </a:lnTo>
                <a:lnTo>
                  <a:pt x="58" y="102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4" y="112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9"/>
                </a:lnTo>
                <a:lnTo>
                  <a:pt x="53" y="118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0"/>
                </a:lnTo>
                <a:lnTo>
                  <a:pt x="53" y="120"/>
                </a:lnTo>
                <a:lnTo>
                  <a:pt x="53" y="121"/>
                </a:lnTo>
                <a:lnTo>
                  <a:pt x="53" y="121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0" y="151"/>
                </a:lnTo>
                <a:lnTo>
                  <a:pt x="211" y="150"/>
                </a:lnTo>
                <a:lnTo>
                  <a:pt x="211" y="150"/>
                </a:lnTo>
                <a:lnTo>
                  <a:pt x="211" y="150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49"/>
                </a:lnTo>
                <a:lnTo>
                  <a:pt x="212" y="150"/>
                </a:lnTo>
                <a:lnTo>
                  <a:pt x="212" y="150"/>
                </a:lnTo>
                <a:lnTo>
                  <a:pt x="212" y="150"/>
                </a:lnTo>
                <a:lnTo>
                  <a:pt x="213" y="151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5"/>
                </a:lnTo>
                <a:lnTo>
                  <a:pt x="212" y="156"/>
                </a:lnTo>
                <a:lnTo>
                  <a:pt x="212" y="156"/>
                </a:lnTo>
                <a:lnTo>
                  <a:pt x="212" y="156"/>
                </a:lnTo>
                <a:lnTo>
                  <a:pt x="213" y="157"/>
                </a:lnTo>
                <a:lnTo>
                  <a:pt x="213" y="157"/>
                </a:lnTo>
                <a:lnTo>
                  <a:pt x="213" y="157"/>
                </a:lnTo>
                <a:lnTo>
                  <a:pt x="213" y="156"/>
                </a:lnTo>
                <a:lnTo>
                  <a:pt x="213" y="156"/>
                </a:lnTo>
                <a:lnTo>
                  <a:pt x="213" y="156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4" y="165"/>
                </a:lnTo>
                <a:lnTo>
                  <a:pt x="212" y="168"/>
                </a:lnTo>
                <a:lnTo>
                  <a:pt x="212" y="168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3"/>
                </a:lnTo>
                <a:lnTo>
                  <a:pt x="211" y="173"/>
                </a:lnTo>
                <a:lnTo>
                  <a:pt x="211" y="173"/>
                </a:lnTo>
                <a:lnTo>
                  <a:pt x="211" y="174"/>
                </a:lnTo>
                <a:lnTo>
                  <a:pt x="211" y="174"/>
                </a:lnTo>
                <a:lnTo>
                  <a:pt x="211" y="174"/>
                </a:lnTo>
                <a:lnTo>
                  <a:pt x="210" y="174"/>
                </a:lnTo>
                <a:lnTo>
                  <a:pt x="210" y="174"/>
                </a:lnTo>
                <a:lnTo>
                  <a:pt x="210" y="175"/>
                </a:lnTo>
                <a:lnTo>
                  <a:pt x="210" y="175"/>
                </a:lnTo>
                <a:lnTo>
                  <a:pt x="210" y="175"/>
                </a:lnTo>
                <a:lnTo>
                  <a:pt x="210" y="175"/>
                </a:lnTo>
                <a:lnTo>
                  <a:pt x="211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7"/>
                </a:lnTo>
                <a:lnTo>
                  <a:pt x="210" y="177"/>
                </a:lnTo>
                <a:lnTo>
                  <a:pt x="210" y="177"/>
                </a:lnTo>
                <a:lnTo>
                  <a:pt x="209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8"/>
                </a:lnTo>
                <a:lnTo>
                  <a:pt x="207" y="178"/>
                </a:lnTo>
                <a:lnTo>
                  <a:pt x="207" y="177"/>
                </a:lnTo>
                <a:lnTo>
                  <a:pt x="207" y="177"/>
                </a:lnTo>
                <a:lnTo>
                  <a:pt x="206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6" y="177"/>
                </a:lnTo>
                <a:lnTo>
                  <a:pt x="206" y="177"/>
                </a:lnTo>
                <a:lnTo>
                  <a:pt x="206" y="177"/>
                </a:lnTo>
                <a:lnTo>
                  <a:pt x="205" y="177"/>
                </a:lnTo>
                <a:lnTo>
                  <a:pt x="205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4" y="176"/>
                </a:lnTo>
                <a:lnTo>
                  <a:pt x="204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4"/>
                </a:lnTo>
                <a:lnTo>
                  <a:pt x="202" y="174"/>
                </a:lnTo>
                <a:lnTo>
                  <a:pt x="202" y="174"/>
                </a:lnTo>
                <a:lnTo>
                  <a:pt x="203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4" y="173"/>
                </a:lnTo>
                <a:lnTo>
                  <a:pt x="204" y="173"/>
                </a:lnTo>
                <a:lnTo>
                  <a:pt x="203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2" y="172"/>
                </a:lnTo>
                <a:lnTo>
                  <a:pt x="202" y="172"/>
                </a:lnTo>
                <a:lnTo>
                  <a:pt x="201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2"/>
                </a:lnTo>
                <a:lnTo>
                  <a:pt x="201" y="171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70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9"/>
                </a:lnTo>
                <a:lnTo>
                  <a:pt x="200" y="169"/>
                </a:lnTo>
                <a:lnTo>
                  <a:pt x="200" y="168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200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3"/>
                </a:lnTo>
                <a:lnTo>
                  <a:pt x="199" y="163"/>
                </a:lnTo>
                <a:lnTo>
                  <a:pt x="199" y="163"/>
                </a:lnTo>
                <a:lnTo>
                  <a:pt x="199" y="163"/>
                </a:lnTo>
                <a:lnTo>
                  <a:pt x="200" y="163"/>
                </a:lnTo>
                <a:lnTo>
                  <a:pt x="200" y="163"/>
                </a:lnTo>
                <a:lnTo>
                  <a:pt x="201" y="162"/>
                </a:lnTo>
                <a:lnTo>
                  <a:pt x="201" y="162"/>
                </a:lnTo>
                <a:lnTo>
                  <a:pt x="200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1"/>
                </a:lnTo>
                <a:lnTo>
                  <a:pt x="199" y="161"/>
                </a:lnTo>
                <a:lnTo>
                  <a:pt x="199" y="160"/>
                </a:lnTo>
                <a:lnTo>
                  <a:pt x="199" y="160"/>
                </a:lnTo>
                <a:lnTo>
                  <a:pt x="199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8"/>
                </a:lnTo>
                <a:lnTo>
                  <a:pt x="201" y="158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2" y="157"/>
                </a:lnTo>
                <a:lnTo>
                  <a:pt x="202" y="157"/>
                </a:lnTo>
                <a:lnTo>
                  <a:pt x="202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4" y="156"/>
                </a:lnTo>
                <a:lnTo>
                  <a:pt x="204" y="156"/>
                </a:lnTo>
                <a:lnTo>
                  <a:pt x="205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5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0" y="154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6" y="70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3" y="68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30"/>
                </a:lnTo>
                <a:lnTo>
                  <a:pt x="33" y="30"/>
                </a:lnTo>
                <a:lnTo>
                  <a:pt x="33" y="30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2" y="35"/>
                </a:lnTo>
                <a:lnTo>
                  <a:pt x="41" y="35"/>
                </a:lnTo>
                <a:lnTo>
                  <a:pt x="41" y="35"/>
                </a:lnTo>
                <a:lnTo>
                  <a:pt x="41" y="35"/>
                </a:lnTo>
                <a:lnTo>
                  <a:pt x="41" y="35"/>
                </a:lnTo>
                <a:lnTo>
                  <a:pt x="40" y="35"/>
                </a:lnTo>
                <a:lnTo>
                  <a:pt x="40" y="35"/>
                </a:lnTo>
                <a:lnTo>
                  <a:pt x="40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6"/>
                </a:lnTo>
                <a:lnTo>
                  <a:pt x="40" y="77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50" y="89"/>
                </a:lnTo>
                <a:lnTo>
                  <a:pt x="49" y="89"/>
                </a:lnTo>
                <a:lnTo>
                  <a:pt x="49" y="89"/>
                </a:lnTo>
                <a:lnTo>
                  <a:pt x="50" y="90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4"/>
                </a:lnTo>
                <a:lnTo>
                  <a:pt x="51" y="94"/>
                </a:lnTo>
                <a:lnTo>
                  <a:pt x="51" y="93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4"/>
                </a:lnTo>
                <a:lnTo>
                  <a:pt x="53" y="94"/>
                </a:lnTo>
                <a:lnTo>
                  <a:pt x="53" y="94"/>
                </a:lnTo>
                <a:lnTo>
                  <a:pt x="53" y="95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4" y="97"/>
                </a:lnTo>
                <a:lnTo>
                  <a:pt x="54" y="97"/>
                </a:lnTo>
                <a:lnTo>
                  <a:pt x="53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12" name="Freeform 2052">
            <a:extLst>
              <a:ext uri="{FF2B5EF4-FFF2-40B4-BE49-F238E27FC236}">
                <a16:creationId xmlns:a16="http://schemas.microsoft.com/office/drawing/2014/main" id="{FE746A7D-D9FB-478B-9C64-D14E567E125A}"/>
              </a:ext>
            </a:extLst>
          </xdr:cNvPr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8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4"/>
                </a:lnTo>
                <a:lnTo>
                  <a:pt x="49" y="143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2" y="147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1" y="150"/>
                </a:lnTo>
                <a:lnTo>
                  <a:pt x="61" y="150"/>
                </a:lnTo>
                <a:lnTo>
                  <a:pt x="62" y="151"/>
                </a:lnTo>
                <a:lnTo>
                  <a:pt x="62" y="151"/>
                </a:lnTo>
                <a:lnTo>
                  <a:pt x="62" y="151"/>
                </a:lnTo>
                <a:lnTo>
                  <a:pt x="63" y="152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6" y="152"/>
                </a:lnTo>
                <a:lnTo>
                  <a:pt x="67" y="151"/>
                </a:lnTo>
                <a:lnTo>
                  <a:pt x="67" y="151"/>
                </a:lnTo>
                <a:lnTo>
                  <a:pt x="69" y="152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3" y="154"/>
                </a:lnTo>
                <a:lnTo>
                  <a:pt x="74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6" y="154"/>
                </a:lnTo>
                <a:lnTo>
                  <a:pt x="77" y="154"/>
                </a:lnTo>
                <a:lnTo>
                  <a:pt x="77" y="154"/>
                </a:lnTo>
                <a:lnTo>
                  <a:pt x="77" y="154"/>
                </a:lnTo>
                <a:lnTo>
                  <a:pt x="78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3"/>
                </a:lnTo>
                <a:lnTo>
                  <a:pt x="82" y="152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3" y="155"/>
                </a:lnTo>
                <a:lnTo>
                  <a:pt x="93" y="155"/>
                </a:lnTo>
                <a:lnTo>
                  <a:pt x="94" y="156"/>
                </a:lnTo>
                <a:lnTo>
                  <a:pt x="94" y="156"/>
                </a:lnTo>
                <a:lnTo>
                  <a:pt x="94" y="156"/>
                </a:lnTo>
                <a:lnTo>
                  <a:pt x="95" y="155"/>
                </a:lnTo>
                <a:lnTo>
                  <a:pt x="95" y="155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7" y="156"/>
                </a:lnTo>
                <a:lnTo>
                  <a:pt x="97" y="156"/>
                </a:lnTo>
                <a:lnTo>
                  <a:pt x="98" y="156"/>
                </a:lnTo>
                <a:lnTo>
                  <a:pt x="98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8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1"/>
                </a:lnTo>
                <a:lnTo>
                  <a:pt x="112" y="160"/>
                </a:lnTo>
                <a:lnTo>
                  <a:pt x="112" y="160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8" y="159"/>
                </a:lnTo>
                <a:lnTo>
                  <a:pt x="119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9" y="158"/>
                </a:lnTo>
                <a:lnTo>
                  <a:pt x="119" y="158"/>
                </a:lnTo>
                <a:lnTo>
                  <a:pt x="118" y="157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8" y="147"/>
                </a:lnTo>
                <a:lnTo>
                  <a:pt x="118" y="147"/>
                </a:lnTo>
                <a:lnTo>
                  <a:pt x="119" y="147"/>
                </a:lnTo>
                <a:lnTo>
                  <a:pt x="119" y="147"/>
                </a:lnTo>
                <a:lnTo>
                  <a:pt x="120" y="145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6" y="142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1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1"/>
                </a:lnTo>
                <a:lnTo>
                  <a:pt x="140" y="142"/>
                </a:lnTo>
                <a:lnTo>
                  <a:pt x="140" y="142"/>
                </a:lnTo>
                <a:lnTo>
                  <a:pt x="140" y="142"/>
                </a:lnTo>
                <a:lnTo>
                  <a:pt x="143" y="142"/>
                </a:lnTo>
                <a:lnTo>
                  <a:pt x="143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1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1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6" y="139"/>
                </a:lnTo>
                <a:lnTo>
                  <a:pt x="146" y="139"/>
                </a:lnTo>
                <a:lnTo>
                  <a:pt x="147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49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2"/>
                </a:lnTo>
                <a:lnTo>
                  <a:pt x="151" y="143"/>
                </a:lnTo>
                <a:lnTo>
                  <a:pt x="151" y="143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3" y="145"/>
                </a:lnTo>
                <a:lnTo>
                  <a:pt x="154" y="145"/>
                </a:lnTo>
                <a:lnTo>
                  <a:pt x="154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6" y="146"/>
                </a:lnTo>
                <a:lnTo>
                  <a:pt x="156" y="146"/>
                </a:lnTo>
                <a:lnTo>
                  <a:pt x="157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6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9" y="148"/>
                </a:lnTo>
                <a:lnTo>
                  <a:pt x="159" y="148"/>
                </a:lnTo>
                <a:lnTo>
                  <a:pt x="159" y="147"/>
                </a:lnTo>
                <a:lnTo>
                  <a:pt x="159" y="147"/>
                </a:lnTo>
                <a:lnTo>
                  <a:pt x="160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6"/>
                </a:lnTo>
                <a:lnTo>
                  <a:pt x="160" y="147"/>
                </a:lnTo>
                <a:lnTo>
                  <a:pt x="160" y="147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6" y="147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7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0" y="144"/>
                </a:lnTo>
                <a:lnTo>
                  <a:pt x="170" y="144"/>
                </a:lnTo>
                <a:lnTo>
                  <a:pt x="170" y="143"/>
                </a:lnTo>
                <a:lnTo>
                  <a:pt x="170" y="143"/>
                </a:lnTo>
                <a:lnTo>
                  <a:pt x="171" y="143"/>
                </a:lnTo>
                <a:lnTo>
                  <a:pt x="171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2" y="141"/>
                </a:lnTo>
                <a:lnTo>
                  <a:pt x="173" y="141"/>
                </a:lnTo>
                <a:lnTo>
                  <a:pt x="173" y="141"/>
                </a:lnTo>
                <a:lnTo>
                  <a:pt x="174" y="141"/>
                </a:lnTo>
                <a:lnTo>
                  <a:pt x="174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5" y="139"/>
                </a:lnTo>
                <a:lnTo>
                  <a:pt x="175" y="139"/>
                </a:lnTo>
                <a:lnTo>
                  <a:pt x="176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7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2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30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7"/>
                </a:lnTo>
                <a:lnTo>
                  <a:pt x="186" y="127"/>
                </a:lnTo>
                <a:lnTo>
                  <a:pt x="185" y="127"/>
                </a:lnTo>
                <a:lnTo>
                  <a:pt x="185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3" y="128"/>
                </a:lnTo>
                <a:lnTo>
                  <a:pt x="182" y="128"/>
                </a:lnTo>
                <a:lnTo>
                  <a:pt x="182" y="128"/>
                </a:lnTo>
                <a:lnTo>
                  <a:pt x="181" y="128"/>
                </a:lnTo>
                <a:lnTo>
                  <a:pt x="181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7" y="126"/>
                </a:lnTo>
                <a:lnTo>
                  <a:pt x="176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3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0"/>
                </a:lnTo>
                <a:lnTo>
                  <a:pt x="174" y="120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9"/>
                </a:lnTo>
                <a:lnTo>
                  <a:pt x="175" y="118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6"/>
                </a:lnTo>
                <a:lnTo>
                  <a:pt x="176" y="115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2"/>
                </a:lnTo>
                <a:lnTo>
                  <a:pt x="172" y="112"/>
                </a:lnTo>
                <a:lnTo>
                  <a:pt x="171" y="111"/>
                </a:lnTo>
                <a:lnTo>
                  <a:pt x="171" y="111"/>
                </a:lnTo>
                <a:lnTo>
                  <a:pt x="170" y="110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1" y="109"/>
                </a:lnTo>
                <a:lnTo>
                  <a:pt x="172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4" y="109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5" y="108"/>
                </a:lnTo>
                <a:lnTo>
                  <a:pt x="176" y="108"/>
                </a:lnTo>
                <a:lnTo>
                  <a:pt x="176" y="108"/>
                </a:lnTo>
                <a:lnTo>
                  <a:pt x="177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6"/>
                </a:lnTo>
                <a:lnTo>
                  <a:pt x="178" y="105"/>
                </a:lnTo>
                <a:lnTo>
                  <a:pt x="178" y="105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5" y="101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4" y="99"/>
                </a:lnTo>
                <a:lnTo>
                  <a:pt x="173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3" y="97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5"/>
                </a:lnTo>
                <a:lnTo>
                  <a:pt x="176" y="95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3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5" y="89"/>
                </a:lnTo>
                <a:lnTo>
                  <a:pt x="165" y="89"/>
                </a:lnTo>
                <a:lnTo>
                  <a:pt x="164" y="90"/>
                </a:lnTo>
                <a:lnTo>
                  <a:pt x="164" y="90"/>
                </a:lnTo>
                <a:lnTo>
                  <a:pt x="163" y="91"/>
                </a:lnTo>
                <a:lnTo>
                  <a:pt x="163" y="91"/>
                </a:lnTo>
                <a:lnTo>
                  <a:pt x="162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2" y="89"/>
                </a:lnTo>
                <a:lnTo>
                  <a:pt x="163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3" y="87"/>
                </a:lnTo>
                <a:lnTo>
                  <a:pt x="162" y="86"/>
                </a:lnTo>
                <a:lnTo>
                  <a:pt x="162" y="86"/>
                </a:lnTo>
                <a:lnTo>
                  <a:pt x="162" y="85"/>
                </a:lnTo>
                <a:lnTo>
                  <a:pt x="162" y="85"/>
                </a:lnTo>
                <a:lnTo>
                  <a:pt x="163" y="84"/>
                </a:lnTo>
                <a:lnTo>
                  <a:pt x="163" y="84"/>
                </a:lnTo>
                <a:lnTo>
                  <a:pt x="163" y="83"/>
                </a:lnTo>
                <a:lnTo>
                  <a:pt x="163" y="83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1"/>
                </a:lnTo>
                <a:lnTo>
                  <a:pt x="166" y="80"/>
                </a:lnTo>
                <a:lnTo>
                  <a:pt x="166" y="80"/>
                </a:lnTo>
                <a:lnTo>
                  <a:pt x="167" y="80"/>
                </a:lnTo>
                <a:lnTo>
                  <a:pt x="167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5"/>
                </a:lnTo>
                <a:lnTo>
                  <a:pt x="171" y="74"/>
                </a:lnTo>
                <a:lnTo>
                  <a:pt x="171" y="74"/>
                </a:lnTo>
                <a:lnTo>
                  <a:pt x="171" y="74"/>
                </a:lnTo>
                <a:lnTo>
                  <a:pt x="172" y="73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1"/>
                </a:lnTo>
                <a:lnTo>
                  <a:pt x="175" y="70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7"/>
                </a:lnTo>
                <a:lnTo>
                  <a:pt x="175" y="67"/>
                </a:lnTo>
                <a:lnTo>
                  <a:pt x="176" y="67"/>
                </a:lnTo>
                <a:lnTo>
                  <a:pt x="176" y="67"/>
                </a:lnTo>
                <a:lnTo>
                  <a:pt x="176" y="66"/>
                </a:lnTo>
                <a:lnTo>
                  <a:pt x="176" y="66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8" y="66"/>
                </a:lnTo>
                <a:lnTo>
                  <a:pt x="179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2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4" y="65"/>
                </a:lnTo>
                <a:lnTo>
                  <a:pt x="184" y="65"/>
                </a:lnTo>
                <a:lnTo>
                  <a:pt x="183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1"/>
                </a:lnTo>
                <a:lnTo>
                  <a:pt x="184" y="61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59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4" y="55"/>
                </a:lnTo>
                <a:lnTo>
                  <a:pt x="185" y="54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3" y="40"/>
                </a:lnTo>
                <a:lnTo>
                  <a:pt x="193" y="40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90" y="38"/>
                </a:lnTo>
                <a:lnTo>
                  <a:pt x="189" y="38"/>
                </a:lnTo>
                <a:lnTo>
                  <a:pt x="189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6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4" y="37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80" y="36"/>
                </a:lnTo>
                <a:lnTo>
                  <a:pt x="180" y="36"/>
                </a:lnTo>
                <a:lnTo>
                  <a:pt x="179" y="36"/>
                </a:lnTo>
                <a:lnTo>
                  <a:pt x="179" y="36"/>
                </a:lnTo>
                <a:lnTo>
                  <a:pt x="178" y="36"/>
                </a:lnTo>
                <a:lnTo>
                  <a:pt x="178" y="36"/>
                </a:lnTo>
                <a:lnTo>
                  <a:pt x="178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5"/>
                </a:lnTo>
                <a:lnTo>
                  <a:pt x="174" y="35"/>
                </a:lnTo>
                <a:lnTo>
                  <a:pt x="174" y="35"/>
                </a:lnTo>
                <a:lnTo>
                  <a:pt x="173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8" y="30"/>
                </a:lnTo>
                <a:lnTo>
                  <a:pt x="168" y="30"/>
                </a:lnTo>
                <a:lnTo>
                  <a:pt x="167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3" y="30"/>
                </a:lnTo>
                <a:lnTo>
                  <a:pt x="163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1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5" y="29"/>
                </a:lnTo>
                <a:lnTo>
                  <a:pt x="154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8"/>
                </a:lnTo>
                <a:lnTo>
                  <a:pt x="153" y="28"/>
                </a:lnTo>
                <a:lnTo>
                  <a:pt x="153" y="28"/>
                </a:lnTo>
                <a:lnTo>
                  <a:pt x="152" y="27"/>
                </a:lnTo>
                <a:lnTo>
                  <a:pt x="152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5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3"/>
                </a:lnTo>
                <a:lnTo>
                  <a:pt x="144" y="22"/>
                </a:lnTo>
                <a:lnTo>
                  <a:pt x="144" y="22"/>
                </a:lnTo>
                <a:lnTo>
                  <a:pt x="144" y="21"/>
                </a:lnTo>
                <a:lnTo>
                  <a:pt x="144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0"/>
                </a:lnTo>
                <a:lnTo>
                  <a:pt x="143" y="20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7"/>
                </a:lnTo>
                <a:lnTo>
                  <a:pt x="144" y="17"/>
                </a:lnTo>
                <a:lnTo>
                  <a:pt x="144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3" y="20"/>
                </a:lnTo>
                <a:lnTo>
                  <a:pt x="134" y="19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3" y="17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6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3" y="15"/>
                </a:lnTo>
                <a:lnTo>
                  <a:pt x="133" y="15"/>
                </a:lnTo>
                <a:lnTo>
                  <a:pt x="133" y="15"/>
                </a:lnTo>
                <a:lnTo>
                  <a:pt x="132" y="14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3"/>
                </a:lnTo>
                <a:lnTo>
                  <a:pt x="126" y="12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0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9"/>
                </a:lnTo>
                <a:lnTo>
                  <a:pt x="120" y="8"/>
                </a:lnTo>
                <a:lnTo>
                  <a:pt x="120" y="8"/>
                </a:lnTo>
                <a:lnTo>
                  <a:pt x="120" y="8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7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5" y="7"/>
                </a:lnTo>
                <a:lnTo>
                  <a:pt x="115" y="7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2" y="5"/>
                </a:lnTo>
                <a:lnTo>
                  <a:pt x="112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1" y="4"/>
                </a:lnTo>
                <a:lnTo>
                  <a:pt x="110" y="3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5" y="13"/>
                </a:lnTo>
                <a:lnTo>
                  <a:pt x="96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5" y="15"/>
                </a:lnTo>
                <a:lnTo>
                  <a:pt x="95" y="15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5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29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9" y="33"/>
                </a:lnTo>
                <a:lnTo>
                  <a:pt x="68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4" y="32"/>
                </a:lnTo>
                <a:lnTo>
                  <a:pt x="54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2" y="28"/>
                </a:lnTo>
                <a:lnTo>
                  <a:pt x="53" y="28"/>
                </a:lnTo>
                <a:lnTo>
                  <a:pt x="53" y="28"/>
                </a:lnTo>
                <a:lnTo>
                  <a:pt x="53" y="27"/>
                </a:lnTo>
                <a:lnTo>
                  <a:pt x="53" y="27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4" y="25"/>
                </a:lnTo>
                <a:lnTo>
                  <a:pt x="43" y="25"/>
                </a:lnTo>
                <a:lnTo>
                  <a:pt x="43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8"/>
                </a:lnTo>
                <a:lnTo>
                  <a:pt x="44" y="29"/>
                </a:lnTo>
                <a:lnTo>
                  <a:pt x="44" y="29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8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9"/>
                </a:lnTo>
                <a:lnTo>
                  <a:pt x="49" y="39"/>
                </a:lnTo>
                <a:lnTo>
                  <a:pt x="49" y="40"/>
                </a:lnTo>
                <a:lnTo>
                  <a:pt x="49" y="40"/>
                </a:lnTo>
                <a:lnTo>
                  <a:pt x="49" y="40"/>
                </a:lnTo>
                <a:lnTo>
                  <a:pt x="48" y="40"/>
                </a:lnTo>
                <a:lnTo>
                  <a:pt x="48" y="40"/>
                </a:lnTo>
                <a:lnTo>
                  <a:pt x="48" y="41"/>
                </a:lnTo>
                <a:lnTo>
                  <a:pt x="48" y="41"/>
                </a:lnTo>
                <a:lnTo>
                  <a:pt x="48" y="41"/>
                </a:lnTo>
                <a:lnTo>
                  <a:pt x="48" y="42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49" y="44"/>
                </a:lnTo>
                <a:lnTo>
                  <a:pt x="50" y="45"/>
                </a:lnTo>
                <a:lnTo>
                  <a:pt x="50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5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6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0" y="45"/>
                </a:lnTo>
                <a:lnTo>
                  <a:pt x="40" y="45"/>
                </a:lnTo>
                <a:lnTo>
                  <a:pt x="40" y="46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6" y="45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4" y="46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7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5" y="43"/>
                </a:lnTo>
                <a:lnTo>
                  <a:pt x="25" y="43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1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1"/>
                </a:lnTo>
                <a:lnTo>
                  <a:pt x="24" y="41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8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9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8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5" y="45"/>
                </a:lnTo>
                <a:lnTo>
                  <a:pt x="5" y="45"/>
                </a:lnTo>
                <a:lnTo>
                  <a:pt x="4" y="45"/>
                </a:lnTo>
                <a:lnTo>
                  <a:pt x="4" y="45"/>
                </a:lnTo>
                <a:lnTo>
                  <a:pt x="4" y="45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3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49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1"/>
                </a:lnTo>
                <a:lnTo>
                  <a:pt x="2" y="50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6" y="51"/>
                </a:lnTo>
                <a:lnTo>
                  <a:pt x="6" y="51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8" y="52"/>
                </a:lnTo>
                <a:lnTo>
                  <a:pt x="8" y="52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6" y="52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4" y="53"/>
                </a:lnTo>
                <a:lnTo>
                  <a:pt x="4" y="54"/>
                </a:lnTo>
                <a:lnTo>
                  <a:pt x="4" y="54"/>
                </a:lnTo>
                <a:lnTo>
                  <a:pt x="5" y="53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3" y="59"/>
                </a:lnTo>
                <a:lnTo>
                  <a:pt x="13" y="59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1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19" y="61"/>
                </a:lnTo>
                <a:lnTo>
                  <a:pt x="20" y="62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4" y="61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5"/>
                </a:lnTo>
                <a:lnTo>
                  <a:pt x="25" y="66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6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8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7" y="63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8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4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4" y="71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9" y="72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2" y="75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3"/>
                </a:lnTo>
                <a:lnTo>
                  <a:pt x="45" y="85"/>
                </a:lnTo>
                <a:lnTo>
                  <a:pt x="45" y="85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5" y="89"/>
                </a:lnTo>
                <a:lnTo>
                  <a:pt x="54" y="90"/>
                </a:lnTo>
                <a:lnTo>
                  <a:pt x="54" y="90"/>
                </a:lnTo>
                <a:lnTo>
                  <a:pt x="54" y="90"/>
                </a:lnTo>
                <a:lnTo>
                  <a:pt x="54" y="91"/>
                </a:lnTo>
                <a:lnTo>
                  <a:pt x="54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3"/>
                </a:lnTo>
                <a:lnTo>
                  <a:pt x="56" y="94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6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3" y="99"/>
                </a:lnTo>
                <a:lnTo>
                  <a:pt x="54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7" y="101"/>
                </a:lnTo>
                <a:lnTo>
                  <a:pt x="58" y="102"/>
                </a:lnTo>
                <a:lnTo>
                  <a:pt x="58" y="102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4" y="112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9"/>
                </a:lnTo>
                <a:lnTo>
                  <a:pt x="53" y="118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0"/>
                </a:lnTo>
                <a:lnTo>
                  <a:pt x="53" y="120"/>
                </a:lnTo>
                <a:lnTo>
                  <a:pt x="53" y="121"/>
                </a:lnTo>
                <a:lnTo>
                  <a:pt x="53" y="121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3" name="Freeform 2053">
            <a:extLst>
              <a:ext uri="{FF2B5EF4-FFF2-40B4-BE49-F238E27FC236}">
                <a16:creationId xmlns:a16="http://schemas.microsoft.com/office/drawing/2014/main" id="{FC67B8D7-2B05-4839-9BBD-19C60C92C1CE}"/>
              </a:ext>
            </a:extLst>
          </xdr:cNvPr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1" y="2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0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4" y="2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6"/>
                </a:lnTo>
                <a:lnTo>
                  <a:pt x="13" y="7"/>
                </a:lnTo>
                <a:lnTo>
                  <a:pt x="13" y="7"/>
                </a:lnTo>
                <a:lnTo>
                  <a:pt x="13" y="7"/>
                </a:lnTo>
                <a:lnTo>
                  <a:pt x="14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5" y="16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5"/>
                </a:lnTo>
                <a:lnTo>
                  <a:pt x="12" y="25"/>
                </a:lnTo>
                <a:lnTo>
                  <a:pt x="12" y="25"/>
                </a:lnTo>
                <a:lnTo>
                  <a:pt x="11" y="25"/>
                </a:lnTo>
                <a:lnTo>
                  <a:pt x="11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8"/>
                </a:lnTo>
                <a:lnTo>
                  <a:pt x="11" y="28"/>
                </a:lnTo>
                <a:lnTo>
                  <a:pt x="11" y="28"/>
                </a:lnTo>
                <a:lnTo>
                  <a:pt x="10" y="28"/>
                </a:lnTo>
                <a:lnTo>
                  <a:pt x="10" y="28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8" y="29"/>
                </a:lnTo>
                <a:lnTo>
                  <a:pt x="8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6" y="28"/>
                </a:lnTo>
                <a:lnTo>
                  <a:pt x="6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4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5" y="24"/>
                </a:lnTo>
                <a:lnTo>
                  <a:pt x="5" y="24"/>
                </a:lnTo>
                <a:lnTo>
                  <a:pt x="4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1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0" y="12"/>
                </a:lnTo>
                <a:lnTo>
                  <a:pt x="0" y="12"/>
                </a:lnTo>
                <a:lnTo>
                  <a:pt x="0" y="11"/>
                </a:lnTo>
                <a:lnTo>
                  <a:pt x="0" y="11"/>
                </a:lnTo>
                <a:lnTo>
                  <a:pt x="0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1" y="5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4" name="Freeform 2054">
            <a:extLst>
              <a:ext uri="{FF2B5EF4-FFF2-40B4-BE49-F238E27FC236}">
                <a16:creationId xmlns:a16="http://schemas.microsoft.com/office/drawing/2014/main" id="{B6E9A7B4-E54F-4839-A0E6-84461F5AA246}"/>
              </a:ext>
            </a:extLst>
          </xdr:cNvPr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5" name="Freeform 2055">
            <a:extLst>
              <a:ext uri="{FF2B5EF4-FFF2-40B4-BE49-F238E27FC236}">
                <a16:creationId xmlns:a16="http://schemas.microsoft.com/office/drawing/2014/main" id="{B55959EF-A5F5-4B70-B8AA-0EFA5A753894}"/>
              </a:ext>
            </a:extLst>
          </xdr:cNvPr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6" name="Freeform 2056">
            <a:extLst>
              <a:ext uri="{FF2B5EF4-FFF2-40B4-BE49-F238E27FC236}">
                <a16:creationId xmlns:a16="http://schemas.microsoft.com/office/drawing/2014/main" id="{320C7AE3-0634-4122-8596-A00B4647305B}"/>
              </a:ext>
            </a:extLst>
          </xdr:cNvPr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7" name="Freeform 2057">
            <a:extLst>
              <a:ext uri="{FF2B5EF4-FFF2-40B4-BE49-F238E27FC236}">
                <a16:creationId xmlns:a16="http://schemas.microsoft.com/office/drawing/2014/main" id="{1BA55B41-679A-4AA2-84F1-E1194BA531AC}"/>
              </a:ext>
            </a:extLst>
          </xdr:cNvPr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8" name="Freeform 2058">
            <a:extLst>
              <a:ext uri="{FF2B5EF4-FFF2-40B4-BE49-F238E27FC236}">
                <a16:creationId xmlns:a16="http://schemas.microsoft.com/office/drawing/2014/main" id="{41B7B5FD-CA48-4FD4-8565-721C9FB42CD8}"/>
              </a:ext>
            </a:extLst>
          </xdr:cNvPr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19" name="Freeform 2059">
            <a:extLst>
              <a:ext uri="{FF2B5EF4-FFF2-40B4-BE49-F238E27FC236}">
                <a16:creationId xmlns:a16="http://schemas.microsoft.com/office/drawing/2014/main" id="{292F5151-D7E4-4BFD-A42E-6230A206EA16}"/>
              </a:ext>
            </a:extLst>
          </xdr:cNvPr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0" name="Freeform 2060">
            <a:extLst>
              <a:ext uri="{FF2B5EF4-FFF2-40B4-BE49-F238E27FC236}">
                <a16:creationId xmlns:a16="http://schemas.microsoft.com/office/drawing/2014/main" id="{78607C13-7267-4461-ACD4-CFCD5F53E991}"/>
              </a:ext>
            </a:extLst>
          </xdr:cNvPr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1" name="Freeform 2061">
            <a:extLst>
              <a:ext uri="{FF2B5EF4-FFF2-40B4-BE49-F238E27FC236}">
                <a16:creationId xmlns:a16="http://schemas.microsoft.com/office/drawing/2014/main" id="{8E3F1689-B6EA-47A8-AFF5-3F1C24009D0D}"/>
              </a:ext>
            </a:extLst>
          </xdr:cNvPr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57150</xdr:colOff>
      <xdr:row>40</xdr:row>
      <xdr:rowOff>0</xdr:rowOff>
    </xdr:from>
    <xdr:to>
      <xdr:col>11</xdr:col>
      <xdr:colOff>247650</xdr:colOff>
      <xdr:row>40</xdr:row>
      <xdr:rowOff>0</xdr:rowOff>
    </xdr:to>
    <xdr:grpSp>
      <xdr:nvGrpSpPr>
        <xdr:cNvPr id="68695" name="Group 2135">
          <a:extLst>
            <a:ext uri="{FF2B5EF4-FFF2-40B4-BE49-F238E27FC236}">
              <a16:creationId xmlns:a16="http://schemas.microsoft.com/office/drawing/2014/main" id="{1E201ABC-9164-4E7B-88DB-497AE1E58025}"/>
            </a:ext>
          </a:extLst>
        </xdr:cNvPr>
        <xdr:cNvGrpSpPr>
          <a:grpSpLocks/>
        </xdr:cNvGrpSpPr>
      </xdr:nvGrpSpPr>
      <xdr:grpSpPr bwMode="auto">
        <a:xfrm>
          <a:off x="4920503" y="6409765"/>
          <a:ext cx="1400735" cy="0"/>
          <a:chOff x="555" y="615"/>
          <a:chExt cx="148" cy="200"/>
        </a:xfrm>
      </xdr:grpSpPr>
      <xdr:sp macro="" textlink="">
        <xdr:nvSpPr>
          <xdr:cNvPr id="68623" name="Freeform 2063">
            <a:extLst>
              <a:ext uri="{FF2B5EF4-FFF2-40B4-BE49-F238E27FC236}">
                <a16:creationId xmlns:a16="http://schemas.microsoft.com/office/drawing/2014/main" id="{ADF612D1-A32F-4EB9-A07B-5AB96C7C4090}"/>
              </a:ext>
            </a:extLst>
          </xdr:cNvPr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2" y="145"/>
                </a:lnTo>
                <a:lnTo>
                  <a:pt x="123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1"/>
                </a:lnTo>
                <a:lnTo>
                  <a:pt x="127" y="140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5" y="136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4" y="135"/>
                </a:lnTo>
                <a:lnTo>
                  <a:pt x="123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2"/>
                </a:lnTo>
                <a:lnTo>
                  <a:pt x="118" y="122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19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5" y="114"/>
                </a:lnTo>
                <a:lnTo>
                  <a:pt x="105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3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11"/>
                </a:lnTo>
                <a:lnTo>
                  <a:pt x="102" y="109"/>
                </a:lnTo>
                <a:lnTo>
                  <a:pt x="102" y="109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6"/>
                </a:lnTo>
                <a:lnTo>
                  <a:pt x="100" y="105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3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9"/>
                </a:lnTo>
                <a:lnTo>
                  <a:pt x="98" y="98"/>
                </a:lnTo>
                <a:lnTo>
                  <a:pt x="98" y="98"/>
                </a:lnTo>
                <a:lnTo>
                  <a:pt x="98" y="97"/>
                </a:lnTo>
                <a:lnTo>
                  <a:pt x="98" y="97"/>
                </a:lnTo>
                <a:lnTo>
                  <a:pt x="98" y="97"/>
                </a:lnTo>
                <a:lnTo>
                  <a:pt x="97" y="96"/>
                </a:lnTo>
                <a:lnTo>
                  <a:pt x="97" y="96"/>
                </a:lnTo>
                <a:lnTo>
                  <a:pt x="96" y="96"/>
                </a:lnTo>
                <a:lnTo>
                  <a:pt x="96" y="96"/>
                </a:lnTo>
                <a:lnTo>
                  <a:pt x="96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5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4" y="89"/>
                </a:lnTo>
                <a:lnTo>
                  <a:pt x="84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80" y="88"/>
                </a:lnTo>
                <a:lnTo>
                  <a:pt x="80" y="88"/>
                </a:lnTo>
                <a:lnTo>
                  <a:pt x="79" y="88"/>
                </a:lnTo>
                <a:lnTo>
                  <a:pt x="79" y="88"/>
                </a:lnTo>
                <a:lnTo>
                  <a:pt x="79" y="88"/>
                </a:lnTo>
                <a:lnTo>
                  <a:pt x="79" y="89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3" y="83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2"/>
                </a:lnTo>
                <a:lnTo>
                  <a:pt x="80" y="82"/>
                </a:lnTo>
                <a:lnTo>
                  <a:pt x="80" y="82"/>
                </a:lnTo>
                <a:lnTo>
                  <a:pt x="80" y="81"/>
                </a:lnTo>
                <a:lnTo>
                  <a:pt x="80" y="81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4" y="78"/>
                </a:lnTo>
                <a:lnTo>
                  <a:pt x="85" y="77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2"/>
                </a:lnTo>
                <a:lnTo>
                  <a:pt x="89" y="71"/>
                </a:lnTo>
                <a:lnTo>
                  <a:pt x="89" y="71"/>
                </a:lnTo>
                <a:lnTo>
                  <a:pt x="90" y="70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9"/>
                </a:lnTo>
                <a:lnTo>
                  <a:pt x="91" y="68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5" y="61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60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2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0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2" y="58"/>
                </a:lnTo>
                <a:lnTo>
                  <a:pt x="62" y="58"/>
                </a:lnTo>
                <a:lnTo>
                  <a:pt x="60" y="58"/>
                </a:lnTo>
                <a:lnTo>
                  <a:pt x="60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60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8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7"/>
                </a:lnTo>
                <a:lnTo>
                  <a:pt x="62" y="57"/>
                </a:lnTo>
                <a:lnTo>
                  <a:pt x="62" y="58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4"/>
                </a:lnTo>
                <a:lnTo>
                  <a:pt x="62" y="54"/>
                </a:lnTo>
                <a:lnTo>
                  <a:pt x="62" y="53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5"/>
                </a:lnTo>
                <a:lnTo>
                  <a:pt x="76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7" y="43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2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1"/>
                </a:lnTo>
                <a:lnTo>
                  <a:pt x="60" y="42"/>
                </a:lnTo>
                <a:lnTo>
                  <a:pt x="60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6" y="42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5" y="41"/>
                </a:lnTo>
                <a:lnTo>
                  <a:pt x="53" y="41"/>
                </a:lnTo>
                <a:lnTo>
                  <a:pt x="53" y="41"/>
                </a:lnTo>
                <a:lnTo>
                  <a:pt x="53" y="42"/>
                </a:lnTo>
                <a:lnTo>
                  <a:pt x="53" y="42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2" y="43"/>
                </a:lnTo>
                <a:lnTo>
                  <a:pt x="52" y="43"/>
                </a:lnTo>
                <a:lnTo>
                  <a:pt x="51" y="44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2" y="42"/>
                </a:lnTo>
                <a:lnTo>
                  <a:pt x="51" y="41"/>
                </a:lnTo>
                <a:lnTo>
                  <a:pt x="51" y="41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1" y="41"/>
                </a:lnTo>
                <a:lnTo>
                  <a:pt x="50" y="41"/>
                </a:lnTo>
                <a:lnTo>
                  <a:pt x="50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5" y="46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7"/>
                </a:lnTo>
                <a:lnTo>
                  <a:pt x="48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7" y="47"/>
                </a:lnTo>
                <a:lnTo>
                  <a:pt x="46" y="47"/>
                </a:lnTo>
                <a:lnTo>
                  <a:pt x="46" y="47"/>
                </a:lnTo>
                <a:lnTo>
                  <a:pt x="46" y="47"/>
                </a:lnTo>
                <a:lnTo>
                  <a:pt x="45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3" y="49"/>
                </a:lnTo>
                <a:lnTo>
                  <a:pt x="43" y="49"/>
                </a:lnTo>
                <a:lnTo>
                  <a:pt x="43" y="49"/>
                </a:lnTo>
                <a:lnTo>
                  <a:pt x="44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2" y="51"/>
                </a:lnTo>
                <a:lnTo>
                  <a:pt x="41" y="50"/>
                </a:lnTo>
                <a:lnTo>
                  <a:pt x="41" y="50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2" y="53"/>
                </a:lnTo>
                <a:lnTo>
                  <a:pt x="42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1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5"/>
                </a:lnTo>
                <a:lnTo>
                  <a:pt x="39" y="56"/>
                </a:lnTo>
                <a:lnTo>
                  <a:pt x="39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7" y="55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7"/>
                </a:lnTo>
                <a:lnTo>
                  <a:pt x="36" y="58"/>
                </a:lnTo>
                <a:lnTo>
                  <a:pt x="36" y="58"/>
                </a:lnTo>
                <a:lnTo>
                  <a:pt x="35" y="58"/>
                </a:lnTo>
                <a:lnTo>
                  <a:pt x="35" y="58"/>
                </a:lnTo>
                <a:lnTo>
                  <a:pt x="36" y="59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8" y="61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6" y="60"/>
                </a:lnTo>
                <a:lnTo>
                  <a:pt x="36" y="60"/>
                </a:lnTo>
                <a:lnTo>
                  <a:pt x="36" y="60"/>
                </a:lnTo>
                <a:lnTo>
                  <a:pt x="35" y="60"/>
                </a:lnTo>
                <a:lnTo>
                  <a:pt x="35" y="60"/>
                </a:lnTo>
                <a:lnTo>
                  <a:pt x="35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5" y="63"/>
                </a:lnTo>
                <a:lnTo>
                  <a:pt x="35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4"/>
                </a:lnTo>
                <a:lnTo>
                  <a:pt x="37" y="65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2" y="66"/>
                </a:lnTo>
                <a:lnTo>
                  <a:pt x="41" y="66"/>
                </a:lnTo>
                <a:lnTo>
                  <a:pt x="41" y="66"/>
                </a:lnTo>
                <a:lnTo>
                  <a:pt x="39" y="65"/>
                </a:lnTo>
                <a:lnTo>
                  <a:pt x="39" y="65"/>
                </a:lnTo>
                <a:lnTo>
                  <a:pt x="38" y="66"/>
                </a:lnTo>
                <a:lnTo>
                  <a:pt x="38" y="66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7" y="67"/>
                </a:lnTo>
                <a:lnTo>
                  <a:pt x="38" y="68"/>
                </a:lnTo>
                <a:lnTo>
                  <a:pt x="38" y="68"/>
                </a:lnTo>
                <a:lnTo>
                  <a:pt x="39" y="68"/>
                </a:lnTo>
                <a:lnTo>
                  <a:pt x="39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8" y="68"/>
                </a:lnTo>
                <a:lnTo>
                  <a:pt x="37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7" y="70"/>
                </a:lnTo>
                <a:lnTo>
                  <a:pt x="38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7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1"/>
                </a:lnTo>
                <a:lnTo>
                  <a:pt x="35" y="71"/>
                </a:lnTo>
                <a:lnTo>
                  <a:pt x="34" y="72"/>
                </a:lnTo>
                <a:lnTo>
                  <a:pt x="34" y="72"/>
                </a:lnTo>
                <a:lnTo>
                  <a:pt x="35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7" y="73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4"/>
                </a:lnTo>
                <a:lnTo>
                  <a:pt x="34" y="75"/>
                </a:lnTo>
                <a:lnTo>
                  <a:pt x="34" y="75"/>
                </a:lnTo>
                <a:lnTo>
                  <a:pt x="33" y="74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30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3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7" y="76"/>
                </a:lnTo>
                <a:lnTo>
                  <a:pt x="36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6" y="79"/>
                </a:lnTo>
                <a:lnTo>
                  <a:pt x="36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7" y="80"/>
                </a:lnTo>
                <a:lnTo>
                  <a:pt x="38" y="79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2" y="76"/>
                </a:lnTo>
                <a:lnTo>
                  <a:pt x="42" y="76"/>
                </a:lnTo>
                <a:lnTo>
                  <a:pt x="43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3" y="77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2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40" y="81"/>
                </a:lnTo>
                <a:lnTo>
                  <a:pt x="40" y="81"/>
                </a:lnTo>
                <a:lnTo>
                  <a:pt x="39" y="82"/>
                </a:lnTo>
                <a:lnTo>
                  <a:pt x="39" y="82"/>
                </a:lnTo>
                <a:lnTo>
                  <a:pt x="39" y="82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4"/>
                </a:lnTo>
                <a:lnTo>
                  <a:pt x="39" y="85"/>
                </a:lnTo>
                <a:lnTo>
                  <a:pt x="39" y="85"/>
                </a:lnTo>
                <a:lnTo>
                  <a:pt x="39" y="85"/>
                </a:lnTo>
                <a:lnTo>
                  <a:pt x="39" y="85"/>
                </a:lnTo>
                <a:lnTo>
                  <a:pt x="38" y="86"/>
                </a:lnTo>
                <a:lnTo>
                  <a:pt x="38" y="86"/>
                </a:lnTo>
                <a:lnTo>
                  <a:pt x="38" y="86"/>
                </a:lnTo>
                <a:lnTo>
                  <a:pt x="39" y="86"/>
                </a:lnTo>
                <a:lnTo>
                  <a:pt x="39" y="86"/>
                </a:lnTo>
                <a:lnTo>
                  <a:pt x="39" y="85"/>
                </a:lnTo>
                <a:lnTo>
                  <a:pt x="39" y="85"/>
                </a:lnTo>
                <a:lnTo>
                  <a:pt x="40" y="85"/>
                </a:lnTo>
                <a:lnTo>
                  <a:pt x="40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9" y="87"/>
                </a:lnTo>
                <a:lnTo>
                  <a:pt x="38" y="88"/>
                </a:lnTo>
                <a:lnTo>
                  <a:pt x="38" y="88"/>
                </a:lnTo>
                <a:lnTo>
                  <a:pt x="38" y="88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7" y="90"/>
                </a:lnTo>
                <a:lnTo>
                  <a:pt x="37" y="90"/>
                </a:lnTo>
                <a:lnTo>
                  <a:pt x="37" y="89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9" y="88"/>
                </a:lnTo>
                <a:lnTo>
                  <a:pt x="38" y="89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7" y="92"/>
                </a:lnTo>
                <a:lnTo>
                  <a:pt x="38" y="93"/>
                </a:lnTo>
                <a:lnTo>
                  <a:pt x="38" y="93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5"/>
                </a:lnTo>
                <a:lnTo>
                  <a:pt x="37" y="96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7" y="99"/>
                </a:lnTo>
                <a:lnTo>
                  <a:pt x="36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39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40" y="100"/>
                </a:lnTo>
                <a:lnTo>
                  <a:pt x="39" y="99"/>
                </a:lnTo>
                <a:lnTo>
                  <a:pt x="39" y="99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1" y="96"/>
                </a:lnTo>
                <a:lnTo>
                  <a:pt x="40" y="96"/>
                </a:lnTo>
                <a:lnTo>
                  <a:pt x="40" y="96"/>
                </a:lnTo>
                <a:lnTo>
                  <a:pt x="40" y="95"/>
                </a:lnTo>
                <a:lnTo>
                  <a:pt x="40" y="95"/>
                </a:lnTo>
                <a:lnTo>
                  <a:pt x="40" y="95"/>
                </a:lnTo>
                <a:lnTo>
                  <a:pt x="40" y="95"/>
                </a:lnTo>
                <a:lnTo>
                  <a:pt x="41" y="94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90"/>
                </a:lnTo>
                <a:lnTo>
                  <a:pt x="41" y="89"/>
                </a:lnTo>
                <a:lnTo>
                  <a:pt x="41" y="89"/>
                </a:lnTo>
                <a:lnTo>
                  <a:pt x="41" y="88"/>
                </a:lnTo>
                <a:lnTo>
                  <a:pt x="41" y="88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3" y="88"/>
                </a:lnTo>
                <a:lnTo>
                  <a:pt x="42" y="89"/>
                </a:lnTo>
                <a:lnTo>
                  <a:pt x="42" y="89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4" y="91"/>
                </a:lnTo>
                <a:lnTo>
                  <a:pt x="44" y="90"/>
                </a:lnTo>
                <a:lnTo>
                  <a:pt x="44" y="90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90"/>
                </a:lnTo>
                <a:lnTo>
                  <a:pt x="46" y="90"/>
                </a:lnTo>
                <a:lnTo>
                  <a:pt x="46" y="89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7" y="91"/>
                </a:lnTo>
                <a:lnTo>
                  <a:pt x="48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7"/>
                </a:lnTo>
                <a:lnTo>
                  <a:pt x="49" y="86"/>
                </a:lnTo>
                <a:lnTo>
                  <a:pt x="49" y="86"/>
                </a:lnTo>
                <a:lnTo>
                  <a:pt x="49" y="86"/>
                </a:lnTo>
                <a:lnTo>
                  <a:pt x="49" y="86"/>
                </a:lnTo>
                <a:lnTo>
                  <a:pt x="49" y="87"/>
                </a:lnTo>
                <a:lnTo>
                  <a:pt x="49" y="87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49" y="88"/>
                </a:lnTo>
                <a:lnTo>
                  <a:pt x="50" y="89"/>
                </a:lnTo>
                <a:lnTo>
                  <a:pt x="50" y="89"/>
                </a:lnTo>
                <a:lnTo>
                  <a:pt x="51" y="89"/>
                </a:lnTo>
                <a:lnTo>
                  <a:pt x="51" y="89"/>
                </a:lnTo>
                <a:lnTo>
                  <a:pt x="50" y="88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1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3"/>
                </a:lnTo>
                <a:lnTo>
                  <a:pt x="49" y="94"/>
                </a:lnTo>
                <a:lnTo>
                  <a:pt x="49" y="94"/>
                </a:lnTo>
                <a:lnTo>
                  <a:pt x="50" y="95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2" y="97"/>
                </a:lnTo>
                <a:lnTo>
                  <a:pt x="53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6" y="107"/>
                </a:lnTo>
                <a:lnTo>
                  <a:pt x="46" y="107"/>
                </a:lnTo>
                <a:lnTo>
                  <a:pt x="46" y="107"/>
                </a:lnTo>
                <a:lnTo>
                  <a:pt x="45" y="107"/>
                </a:lnTo>
                <a:lnTo>
                  <a:pt x="45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8"/>
                </a:lnTo>
                <a:lnTo>
                  <a:pt x="45" y="109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7" y="111"/>
                </a:lnTo>
                <a:lnTo>
                  <a:pt x="47" y="111"/>
                </a:lnTo>
                <a:lnTo>
                  <a:pt x="48" y="112"/>
                </a:lnTo>
                <a:lnTo>
                  <a:pt x="48" y="112"/>
                </a:lnTo>
                <a:lnTo>
                  <a:pt x="48" y="112"/>
                </a:lnTo>
                <a:lnTo>
                  <a:pt x="48" y="112"/>
                </a:lnTo>
                <a:lnTo>
                  <a:pt x="48" y="113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3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1"/>
                </a:lnTo>
                <a:lnTo>
                  <a:pt x="48" y="111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2"/>
                </a:lnTo>
                <a:lnTo>
                  <a:pt x="57" y="112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6" y="110"/>
                </a:lnTo>
                <a:lnTo>
                  <a:pt x="56" y="110"/>
                </a:lnTo>
                <a:lnTo>
                  <a:pt x="56" y="109"/>
                </a:lnTo>
                <a:lnTo>
                  <a:pt x="56" y="109"/>
                </a:lnTo>
                <a:lnTo>
                  <a:pt x="56" y="109"/>
                </a:lnTo>
                <a:lnTo>
                  <a:pt x="56" y="109"/>
                </a:lnTo>
                <a:lnTo>
                  <a:pt x="57" y="109"/>
                </a:lnTo>
                <a:lnTo>
                  <a:pt x="57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09"/>
                </a:lnTo>
                <a:lnTo>
                  <a:pt x="59" y="109"/>
                </a:lnTo>
                <a:lnTo>
                  <a:pt x="59" y="110"/>
                </a:lnTo>
                <a:lnTo>
                  <a:pt x="59" y="110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0" y="111"/>
                </a:lnTo>
                <a:lnTo>
                  <a:pt x="60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09"/>
                </a:lnTo>
                <a:lnTo>
                  <a:pt x="65" y="109"/>
                </a:lnTo>
                <a:lnTo>
                  <a:pt x="65" y="109"/>
                </a:lnTo>
                <a:lnTo>
                  <a:pt x="65" y="110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0" y="107"/>
                </a:lnTo>
                <a:lnTo>
                  <a:pt x="71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6" y="108"/>
                </a:lnTo>
                <a:lnTo>
                  <a:pt x="77" y="108"/>
                </a:lnTo>
                <a:lnTo>
                  <a:pt x="77" y="108"/>
                </a:lnTo>
                <a:lnTo>
                  <a:pt x="77" y="108"/>
                </a:lnTo>
                <a:lnTo>
                  <a:pt x="76" y="108"/>
                </a:lnTo>
                <a:lnTo>
                  <a:pt x="76" y="108"/>
                </a:lnTo>
                <a:lnTo>
                  <a:pt x="74" y="108"/>
                </a:lnTo>
                <a:lnTo>
                  <a:pt x="74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3" y="109"/>
                </a:lnTo>
                <a:lnTo>
                  <a:pt x="73" y="109"/>
                </a:lnTo>
                <a:lnTo>
                  <a:pt x="73" y="109"/>
                </a:lnTo>
                <a:lnTo>
                  <a:pt x="72" y="109"/>
                </a:lnTo>
                <a:lnTo>
                  <a:pt x="72" y="109"/>
                </a:lnTo>
                <a:lnTo>
                  <a:pt x="72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68" y="116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19"/>
                </a:lnTo>
                <a:lnTo>
                  <a:pt x="71" y="120"/>
                </a:lnTo>
                <a:lnTo>
                  <a:pt x="71" y="120"/>
                </a:lnTo>
                <a:lnTo>
                  <a:pt x="71" y="120"/>
                </a:lnTo>
                <a:lnTo>
                  <a:pt x="72" y="121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1"/>
                </a:lnTo>
                <a:lnTo>
                  <a:pt x="74" y="122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4" y="123"/>
                </a:lnTo>
                <a:lnTo>
                  <a:pt x="74" y="123"/>
                </a:lnTo>
                <a:lnTo>
                  <a:pt x="74" y="123"/>
                </a:lnTo>
                <a:lnTo>
                  <a:pt x="75" y="124"/>
                </a:lnTo>
                <a:lnTo>
                  <a:pt x="75" y="124"/>
                </a:lnTo>
                <a:lnTo>
                  <a:pt x="75" y="124"/>
                </a:lnTo>
                <a:lnTo>
                  <a:pt x="75" y="124"/>
                </a:lnTo>
                <a:lnTo>
                  <a:pt x="76" y="123"/>
                </a:lnTo>
                <a:lnTo>
                  <a:pt x="76" y="123"/>
                </a:lnTo>
                <a:lnTo>
                  <a:pt x="76" y="123"/>
                </a:lnTo>
                <a:lnTo>
                  <a:pt x="77" y="122"/>
                </a:lnTo>
                <a:lnTo>
                  <a:pt x="77" y="122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80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7"/>
                </a:lnTo>
                <a:lnTo>
                  <a:pt x="81" y="138"/>
                </a:lnTo>
                <a:lnTo>
                  <a:pt x="81" y="138"/>
                </a:lnTo>
                <a:lnTo>
                  <a:pt x="81" y="138"/>
                </a:lnTo>
                <a:lnTo>
                  <a:pt x="80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8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2"/>
                </a:lnTo>
                <a:lnTo>
                  <a:pt x="57" y="142"/>
                </a:lnTo>
                <a:lnTo>
                  <a:pt x="57" y="143"/>
                </a:lnTo>
                <a:lnTo>
                  <a:pt x="57" y="143"/>
                </a:lnTo>
                <a:lnTo>
                  <a:pt x="54" y="145"/>
                </a:lnTo>
                <a:lnTo>
                  <a:pt x="54" y="145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3" y="146"/>
                </a:lnTo>
                <a:lnTo>
                  <a:pt x="53" y="146"/>
                </a:lnTo>
                <a:lnTo>
                  <a:pt x="52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7"/>
                </a:lnTo>
                <a:lnTo>
                  <a:pt x="55" y="147"/>
                </a:lnTo>
                <a:lnTo>
                  <a:pt x="56" y="146"/>
                </a:lnTo>
                <a:lnTo>
                  <a:pt x="56" y="146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6"/>
                </a:lnTo>
                <a:lnTo>
                  <a:pt x="60" y="147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59"/>
                </a:lnTo>
                <a:lnTo>
                  <a:pt x="55" y="159"/>
                </a:lnTo>
                <a:lnTo>
                  <a:pt x="55" y="160"/>
                </a:lnTo>
                <a:lnTo>
                  <a:pt x="55" y="160"/>
                </a:lnTo>
                <a:lnTo>
                  <a:pt x="55" y="160"/>
                </a:lnTo>
                <a:lnTo>
                  <a:pt x="54" y="160"/>
                </a:lnTo>
                <a:lnTo>
                  <a:pt x="54" y="160"/>
                </a:lnTo>
                <a:lnTo>
                  <a:pt x="54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2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1" y="161"/>
                </a:lnTo>
                <a:lnTo>
                  <a:pt x="50" y="161"/>
                </a:lnTo>
                <a:lnTo>
                  <a:pt x="50" y="161"/>
                </a:lnTo>
                <a:lnTo>
                  <a:pt x="50" y="162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8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5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4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8"/>
                </a:lnTo>
                <a:lnTo>
                  <a:pt x="45" y="167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6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7" y="169"/>
                </a:lnTo>
                <a:lnTo>
                  <a:pt x="47" y="169"/>
                </a:lnTo>
                <a:lnTo>
                  <a:pt x="48" y="169"/>
                </a:lnTo>
                <a:lnTo>
                  <a:pt x="48" y="169"/>
                </a:lnTo>
                <a:lnTo>
                  <a:pt x="48" y="169"/>
                </a:lnTo>
                <a:lnTo>
                  <a:pt x="48" y="169"/>
                </a:lnTo>
                <a:lnTo>
                  <a:pt x="49" y="169"/>
                </a:lnTo>
                <a:lnTo>
                  <a:pt x="49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7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7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7" y="166"/>
                </a:lnTo>
                <a:lnTo>
                  <a:pt x="57" y="166"/>
                </a:lnTo>
                <a:lnTo>
                  <a:pt x="57" y="167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58" y="168"/>
                </a:lnTo>
                <a:lnTo>
                  <a:pt x="58" y="168"/>
                </a:lnTo>
                <a:lnTo>
                  <a:pt x="60" y="168"/>
                </a:lnTo>
                <a:lnTo>
                  <a:pt x="60" y="168"/>
                </a:lnTo>
                <a:lnTo>
                  <a:pt x="61" y="168"/>
                </a:lnTo>
                <a:lnTo>
                  <a:pt x="61" y="168"/>
                </a:lnTo>
                <a:lnTo>
                  <a:pt x="61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69"/>
                </a:lnTo>
                <a:lnTo>
                  <a:pt x="58" y="169"/>
                </a:lnTo>
                <a:lnTo>
                  <a:pt x="58" y="170"/>
                </a:lnTo>
                <a:lnTo>
                  <a:pt x="58" y="170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1" y="170"/>
                </a:lnTo>
                <a:lnTo>
                  <a:pt x="62" y="170"/>
                </a:lnTo>
                <a:lnTo>
                  <a:pt x="62" y="170"/>
                </a:lnTo>
                <a:lnTo>
                  <a:pt x="62" y="170"/>
                </a:lnTo>
                <a:lnTo>
                  <a:pt x="63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5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3"/>
                </a:lnTo>
                <a:lnTo>
                  <a:pt x="75" y="173"/>
                </a:lnTo>
                <a:lnTo>
                  <a:pt x="75" y="172"/>
                </a:lnTo>
                <a:lnTo>
                  <a:pt x="75" y="172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6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80" y="172"/>
                </a:lnTo>
                <a:lnTo>
                  <a:pt x="78" y="173"/>
                </a:lnTo>
                <a:lnTo>
                  <a:pt x="78" y="173"/>
                </a:lnTo>
                <a:lnTo>
                  <a:pt x="78" y="174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5"/>
                </a:lnTo>
                <a:lnTo>
                  <a:pt x="77" y="175"/>
                </a:lnTo>
                <a:lnTo>
                  <a:pt x="77" y="176"/>
                </a:lnTo>
                <a:lnTo>
                  <a:pt x="77" y="176"/>
                </a:lnTo>
                <a:lnTo>
                  <a:pt x="77" y="177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9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7"/>
                </a:lnTo>
                <a:lnTo>
                  <a:pt x="51" y="187"/>
                </a:lnTo>
                <a:lnTo>
                  <a:pt x="51" y="188"/>
                </a:lnTo>
                <a:lnTo>
                  <a:pt x="51" y="188"/>
                </a:lnTo>
                <a:lnTo>
                  <a:pt x="49" y="188"/>
                </a:lnTo>
                <a:lnTo>
                  <a:pt x="49" y="188"/>
                </a:lnTo>
                <a:lnTo>
                  <a:pt x="48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6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5" y="192"/>
                </a:lnTo>
                <a:lnTo>
                  <a:pt x="45" y="192"/>
                </a:lnTo>
                <a:lnTo>
                  <a:pt x="44" y="193"/>
                </a:lnTo>
                <a:lnTo>
                  <a:pt x="44" y="193"/>
                </a:lnTo>
                <a:lnTo>
                  <a:pt x="44" y="193"/>
                </a:lnTo>
                <a:lnTo>
                  <a:pt x="43" y="194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1" y="195"/>
                </a:lnTo>
                <a:lnTo>
                  <a:pt x="40" y="195"/>
                </a:lnTo>
                <a:lnTo>
                  <a:pt x="40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7"/>
                </a:lnTo>
                <a:lnTo>
                  <a:pt x="37" y="198"/>
                </a:lnTo>
                <a:lnTo>
                  <a:pt x="37" y="198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2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7"/>
                </a:lnTo>
                <a:lnTo>
                  <a:pt x="46" y="197"/>
                </a:lnTo>
                <a:lnTo>
                  <a:pt x="46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6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8" y="195"/>
                </a:lnTo>
                <a:lnTo>
                  <a:pt x="49" y="195"/>
                </a:lnTo>
                <a:lnTo>
                  <a:pt x="49" y="195"/>
                </a:lnTo>
                <a:lnTo>
                  <a:pt x="50" y="195"/>
                </a:lnTo>
                <a:lnTo>
                  <a:pt x="50" y="195"/>
                </a:lnTo>
                <a:lnTo>
                  <a:pt x="50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4"/>
                </a:lnTo>
                <a:lnTo>
                  <a:pt x="51" y="193"/>
                </a:lnTo>
                <a:lnTo>
                  <a:pt x="51" y="193"/>
                </a:lnTo>
                <a:lnTo>
                  <a:pt x="51" y="193"/>
                </a:lnTo>
                <a:lnTo>
                  <a:pt x="51" y="193"/>
                </a:lnTo>
                <a:lnTo>
                  <a:pt x="52" y="192"/>
                </a:lnTo>
                <a:lnTo>
                  <a:pt x="52" y="192"/>
                </a:lnTo>
                <a:lnTo>
                  <a:pt x="52" y="193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8" y="192"/>
                </a:lnTo>
                <a:lnTo>
                  <a:pt x="59" y="193"/>
                </a:lnTo>
                <a:lnTo>
                  <a:pt x="59" y="193"/>
                </a:lnTo>
                <a:lnTo>
                  <a:pt x="59" y="193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59" y="192"/>
                </a:lnTo>
                <a:lnTo>
                  <a:pt x="59" y="192"/>
                </a:lnTo>
                <a:lnTo>
                  <a:pt x="60" y="192"/>
                </a:lnTo>
                <a:lnTo>
                  <a:pt x="60" y="192"/>
                </a:lnTo>
                <a:lnTo>
                  <a:pt x="60" y="192"/>
                </a:lnTo>
                <a:lnTo>
                  <a:pt x="61" y="193"/>
                </a:lnTo>
                <a:lnTo>
                  <a:pt x="61" y="193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3" y="193"/>
                </a:lnTo>
                <a:lnTo>
                  <a:pt x="64" y="194"/>
                </a:lnTo>
                <a:lnTo>
                  <a:pt x="64" y="194"/>
                </a:lnTo>
                <a:lnTo>
                  <a:pt x="65" y="195"/>
                </a:lnTo>
                <a:lnTo>
                  <a:pt x="65" y="195"/>
                </a:lnTo>
                <a:lnTo>
                  <a:pt x="65" y="195"/>
                </a:lnTo>
                <a:lnTo>
                  <a:pt x="66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4"/>
                </a:lnTo>
                <a:lnTo>
                  <a:pt x="68" y="193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69" y="192"/>
                </a:lnTo>
                <a:lnTo>
                  <a:pt x="70" y="192"/>
                </a:lnTo>
                <a:lnTo>
                  <a:pt x="70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89"/>
                </a:lnTo>
                <a:lnTo>
                  <a:pt x="85" y="189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5" y="188"/>
                </a:lnTo>
                <a:lnTo>
                  <a:pt x="85" y="188"/>
                </a:lnTo>
                <a:lnTo>
                  <a:pt x="86" y="187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8"/>
                </a:lnTo>
                <a:lnTo>
                  <a:pt x="93" y="187"/>
                </a:lnTo>
                <a:lnTo>
                  <a:pt x="93" y="187"/>
                </a:lnTo>
                <a:lnTo>
                  <a:pt x="93" y="187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1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3" y="186"/>
                </a:lnTo>
                <a:lnTo>
                  <a:pt x="93" y="186"/>
                </a:lnTo>
                <a:lnTo>
                  <a:pt x="93" y="186"/>
                </a:lnTo>
                <a:lnTo>
                  <a:pt x="94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6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4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1" y="183"/>
                </a:lnTo>
                <a:lnTo>
                  <a:pt x="100" y="182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4" y="184"/>
                </a:lnTo>
                <a:lnTo>
                  <a:pt x="104" y="184"/>
                </a:lnTo>
                <a:lnTo>
                  <a:pt x="105" y="184"/>
                </a:lnTo>
                <a:lnTo>
                  <a:pt x="105" y="184"/>
                </a:lnTo>
                <a:lnTo>
                  <a:pt x="105" y="184"/>
                </a:lnTo>
                <a:lnTo>
                  <a:pt x="105" y="184"/>
                </a:lnTo>
                <a:lnTo>
                  <a:pt x="104" y="183"/>
                </a:lnTo>
                <a:lnTo>
                  <a:pt x="104" y="183"/>
                </a:lnTo>
                <a:lnTo>
                  <a:pt x="105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3"/>
                </a:lnTo>
                <a:lnTo>
                  <a:pt x="106" y="184"/>
                </a:lnTo>
                <a:lnTo>
                  <a:pt x="106" y="184"/>
                </a:lnTo>
                <a:lnTo>
                  <a:pt x="106" y="184"/>
                </a:lnTo>
                <a:lnTo>
                  <a:pt x="105" y="184"/>
                </a:lnTo>
                <a:lnTo>
                  <a:pt x="105" y="184"/>
                </a:lnTo>
                <a:lnTo>
                  <a:pt x="106" y="184"/>
                </a:lnTo>
                <a:lnTo>
                  <a:pt x="106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3"/>
                </a:lnTo>
                <a:lnTo>
                  <a:pt x="107" y="184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3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9" y="184"/>
                </a:lnTo>
                <a:lnTo>
                  <a:pt x="109" y="184"/>
                </a:lnTo>
                <a:lnTo>
                  <a:pt x="109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1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2"/>
                </a:lnTo>
                <a:lnTo>
                  <a:pt x="136" y="182"/>
                </a:lnTo>
                <a:lnTo>
                  <a:pt x="136" y="181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3" y="176"/>
                </a:lnTo>
                <a:lnTo>
                  <a:pt x="142" y="175"/>
                </a:lnTo>
                <a:lnTo>
                  <a:pt x="142" y="175"/>
                </a:lnTo>
                <a:lnTo>
                  <a:pt x="143" y="174"/>
                </a:lnTo>
                <a:lnTo>
                  <a:pt x="143" y="174"/>
                </a:lnTo>
                <a:lnTo>
                  <a:pt x="143" y="173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1" y="173"/>
                </a:lnTo>
                <a:lnTo>
                  <a:pt x="131" y="173"/>
                </a:lnTo>
                <a:lnTo>
                  <a:pt x="130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2" y="172"/>
                </a:lnTo>
                <a:lnTo>
                  <a:pt x="132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9" y="172"/>
                </a:lnTo>
                <a:lnTo>
                  <a:pt x="128" y="172"/>
                </a:lnTo>
                <a:lnTo>
                  <a:pt x="128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0" y="171"/>
                </a:lnTo>
                <a:lnTo>
                  <a:pt x="131" y="171"/>
                </a:lnTo>
                <a:lnTo>
                  <a:pt x="131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6" y="169"/>
                </a:lnTo>
                <a:lnTo>
                  <a:pt x="136" y="169"/>
                </a:lnTo>
                <a:lnTo>
                  <a:pt x="135" y="169"/>
                </a:lnTo>
                <a:lnTo>
                  <a:pt x="135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8"/>
                </a:lnTo>
                <a:lnTo>
                  <a:pt x="136" y="167"/>
                </a:lnTo>
                <a:lnTo>
                  <a:pt x="136" y="167"/>
                </a:lnTo>
                <a:lnTo>
                  <a:pt x="136" y="167"/>
                </a:lnTo>
                <a:lnTo>
                  <a:pt x="134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4" y="167"/>
                </a:lnTo>
                <a:lnTo>
                  <a:pt x="135" y="166"/>
                </a:lnTo>
                <a:lnTo>
                  <a:pt x="135" y="166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39" y="163"/>
                </a:lnTo>
                <a:lnTo>
                  <a:pt x="140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4" y="161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9"/>
                </a:lnTo>
                <a:lnTo>
                  <a:pt x="146" y="158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8" y="24"/>
                </a:lnTo>
                <a:lnTo>
                  <a:pt x="98" y="24"/>
                </a:lnTo>
                <a:lnTo>
                  <a:pt x="97" y="24"/>
                </a:lnTo>
                <a:lnTo>
                  <a:pt x="97" y="24"/>
                </a:lnTo>
                <a:lnTo>
                  <a:pt x="97" y="24"/>
                </a:lnTo>
                <a:lnTo>
                  <a:pt x="98" y="23"/>
                </a:lnTo>
                <a:lnTo>
                  <a:pt x="98" y="23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5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8" y="121"/>
                </a:lnTo>
                <a:lnTo>
                  <a:pt x="38" y="121"/>
                </a:lnTo>
                <a:lnTo>
                  <a:pt x="39" y="120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8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7" y="115"/>
                </a:lnTo>
                <a:lnTo>
                  <a:pt x="37" y="115"/>
                </a:lnTo>
                <a:lnTo>
                  <a:pt x="38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6"/>
                </a:lnTo>
                <a:lnTo>
                  <a:pt x="39" y="116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39" y="118"/>
                </a:lnTo>
                <a:lnTo>
                  <a:pt x="39" y="118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9" y="113"/>
                </a:lnTo>
                <a:lnTo>
                  <a:pt x="38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6" y="110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10"/>
                </a:lnTo>
                <a:lnTo>
                  <a:pt x="35" y="110"/>
                </a:lnTo>
                <a:lnTo>
                  <a:pt x="35" y="109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4" y="108"/>
                </a:lnTo>
                <a:lnTo>
                  <a:pt x="33" y="107"/>
                </a:lnTo>
                <a:lnTo>
                  <a:pt x="33" y="107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6"/>
                </a:lnTo>
                <a:lnTo>
                  <a:pt x="32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3"/>
                </a:lnTo>
                <a:lnTo>
                  <a:pt x="18" y="104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5"/>
                </a:lnTo>
                <a:lnTo>
                  <a:pt x="17" y="106"/>
                </a:lnTo>
                <a:lnTo>
                  <a:pt x="17" y="106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8"/>
                </a:lnTo>
                <a:lnTo>
                  <a:pt x="11" y="109"/>
                </a:lnTo>
                <a:lnTo>
                  <a:pt x="11" y="109"/>
                </a:lnTo>
                <a:lnTo>
                  <a:pt x="10" y="110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5" y="112"/>
                </a:lnTo>
                <a:lnTo>
                  <a:pt x="5" y="112"/>
                </a:lnTo>
                <a:lnTo>
                  <a:pt x="4" y="113"/>
                </a:lnTo>
                <a:lnTo>
                  <a:pt x="4" y="113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7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8" y="122"/>
                </a:lnTo>
                <a:lnTo>
                  <a:pt x="8" y="122"/>
                </a:lnTo>
                <a:lnTo>
                  <a:pt x="9" y="123"/>
                </a:lnTo>
                <a:lnTo>
                  <a:pt x="9" y="123"/>
                </a:lnTo>
                <a:lnTo>
                  <a:pt x="9" y="123"/>
                </a:lnTo>
                <a:lnTo>
                  <a:pt x="10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2" y="123"/>
                </a:lnTo>
                <a:lnTo>
                  <a:pt x="13" y="123"/>
                </a:lnTo>
                <a:lnTo>
                  <a:pt x="13" y="123"/>
                </a:lnTo>
                <a:lnTo>
                  <a:pt x="14" y="122"/>
                </a:lnTo>
                <a:lnTo>
                  <a:pt x="14" y="122"/>
                </a:lnTo>
                <a:lnTo>
                  <a:pt x="14" y="122"/>
                </a:lnTo>
                <a:lnTo>
                  <a:pt x="14" y="122"/>
                </a:lnTo>
                <a:lnTo>
                  <a:pt x="15" y="121"/>
                </a:lnTo>
                <a:lnTo>
                  <a:pt x="15" y="121"/>
                </a:lnTo>
                <a:lnTo>
                  <a:pt x="15" y="121"/>
                </a:lnTo>
                <a:lnTo>
                  <a:pt x="15" y="121"/>
                </a:lnTo>
                <a:lnTo>
                  <a:pt x="15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3"/>
                </a:lnTo>
                <a:lnTo>
                  <a:pt x="23" y="123"/>
                </a:lnTo>
                <a:lnTo>
                  <a:pt x="23" y="124"/>
                </a:lnTo>
                <a:lnTo>
                  <a:pt x="23" y="124"/>
                </a:lnTo>
                <a:lnTo>
                  <a:pt x="25" y="124"/>
                </a:lnTo>
                <a:lnTo>
                  <a:pt x="25" y="124"/>
                </a:lnTo>
                <a:lnTo>
                  <a:pt x="26" y="124"/>
                </a:lnTo>
                <a:lnTo>
                  <a:pt x="26" y="124"/>
                </a:lnTo>
                <a:lnTo>
                  <a:pt x="26" y="124"/>
                </a:lnTo>
                <a:lnTo>
                  <a:pt x="27" y="124"/>
                </a:lnTo>
                <a:lnTo>
                  <a:pt x="27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30" y="102"/>
                </a:lnTo>
                <a:lnTo>
                  <a:pt x="29" y="102"/>
                </a:lnTo>
                <a:lnTo>
                  <a:pt x="29" y="102"/>
                </a:lnTo>
                <a:lnTo>
                  <a:pt x="29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29" y="101"/>
                </a:lnTo>
                <a:lnTo>
                  <a:pt x="29" y="101"/>
                </a:lnTo>
                <a:lnTo>
                  <a:pt x="30" y="102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4" y="124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4" y="124"/>
                </a:lnTo>
                <a:lnTo>
                  <a:pt x="73" y="123"/>
                </a:lnTo>
                <a:lnTo>
                  <a:pt x="73" y="123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3" y="138"/>
                </a:lnTo>
                <a:lnTo>
                  <a:pt x="53" y="138"/>
                </a:lnTo>
                <a:lnTo>
                  <a:pt x="54" y="139"/>
                </a:lnTo>
                <a:lnTo>
                  <a:pt x="54" y="139"/>
                </a:lnTo>
                <a:lnTo>
                  <a:pt x="54" y="139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5" y="123"/>
                </a:lnTo>
                <a:lnTo>
                  <a:pt x="55" y="123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4" y="119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59" y="138"/>
                </a:lnTo>
                <a:lnTo>
                  <a:pt x="59" y="138"/>
                </a:lnTo>
                <a:lnTo>
                  <a:pt x="60" y="138"/>
                </a:lnTo>
                <a:lnTo>
                  <a:pt x="60" y="138"/>
                </a:lnTo>
                <a:lnTo>
                  <a:pt x="62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9" y="140"/>
                </a:lnTo>
                <a:lnTo>
                  <a:pt x="59" y="140"/>
                </a:lnTo>
                <a:lnTo>
                  <a:pt x="58" y="141"/>
                </a:lnTo>
                <a:lnTo>
                  <a:pt x="58" y="141"/>
                </a:lnTo>
                <a:lnTo>
                  <a:pt x="57" y="141"/>
                </a:lnTo>
                <a:lnTo>
                  <a:pt x="57" y="141"/>
                </a:lnTo>
                <a:lnTo>
                  <a:pt x="57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8"/>
                </a:lnTo>
                <a:lnTo>
                  <a:pt x="54" y="137"/>
                </a:lnTo>
                <a:lnTo>
                  <a:pt x="54" y="137"/>
                </a:lnTo>
                <a:lnTo>
                  <a:pt x="54" y="137"/>
                </a:lnTo>
                <a:lnTo>
                  <a:pt x="54" y="136"/>
                </a:lnTo>
                <a:lnTo>
                  <a:pt x="54" y="136"/>
                </a:lnTo>
                <a:lnTo>
                  <a:pt x="55" y="136"/>
                </a:lnTo>
                <a:lnTo>
                  <a:pt x="55" y="136"/>
                </a:lnTo>
                <a:lnTo>
                  <a:pt x="55" y="136"/>
                </a:lnTo>
                <a:lnTo>
                  <a:pt x="56" y="136"/>
                </a:lnTo>
                <a:lnTo>
                  <a:pt x="56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99" y="186"/>
                </a:lnTo>
                <a:lnTo>
                  <a:pt x="100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5" y="186"/>
                </a:lnTo>
                <a:lnTo>
                  <a:pt x="106" y="186"/>
                </a:lnTo>
                <a:lnTo>
                  <a:pt x="106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6" y="91"/>
                </a:lnTo>
                <a:lnTo>
                  <a:pt x="47" y="92"/>
                </a:lnTo>
                <a:lnTo>
                  <a:pt x="47" y="92"/>
                </a:lnTo>
                <a:lnTo>
                  <a:pt x="47" y="93"/>
                </a:lnTo>
                <a:lnTo>
                  <a:pt x="47" y="93"/>
                </a:lnTo>
                <a:lnTo>
                  <a:pt x="47" y="93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2"/>
                </a:lnTo>
                <a:lnTo>
                  <a:pt x="45" y="91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9" y="92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4" y="61"/>
                </a:ln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9" y="72"/>
                </a:lnTo>
                <a:lnTo>
                  <a:pt x="9" y="72"/>
                </a:lnTo>
                <a:lnTo>
                  <a:pt x="9" y="72"/>
                </a:lnTo>
                <a:lnTo>
                  <a:pt x="9" y="72"/>
                </a:lnTo>
                <a:lnTo>
                  <a:pt x="9" y="71"/>
                </a:lnTo>
                <a:lnTo>
                  <a:pt x="9" y="71"/>
                </a:lnTo>
                <a:lnTo>
                  <a:pt x="9" y="71"/>
                </a:lnTo>
                <a:lnTo>
                  <a:pt x="10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2" y="63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2" y="61"/>
                </a:ln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lnTo>
                  <a:pt x="15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3"/>
                </a:lnTo>
                <a:lnTo>
                  <a:pt x="26" y="83"/>
                </a:ln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8" y="80"/>
                </a:lnTo>
                <a:lnTo>
                  <a:pt x="39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39" y="81"/>
                </a:lnTo>
                <a:lnTo>
                  <a:pt x="39" y="81"/>
                </a:lnTo>
                <a:lnTo>
                  <a:pt x="40" y="81"/>
                </a:lnTo>
                <a:lnTo>
                  <a:pt x="40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8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4"/>
                </a:lnTo>
                <a:lnTo>
                  <a:pt x="38" y="85"/>
                </a:lnTo>
                <a:lnTo>
                  <a:pt x="38" y="85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4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11" y="71"/>
                </a:lnTo>
                <a:lnTo>
                  <a:pt x="11" y="71"/>
                </a:lnTo>
                <a:lnTo>
                  <a:pt x="9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0" y="70"/>
                </a:lnTo>
                <a:lnTo>
                  <a:pt x="10" y="70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2" y="61"/>
                </a:lnTo>
                <a:lnTo>
                  <a:pt x="12" y="61"/>
                </a:lnTo>
                <a:lnTo>
                  <a:pt x="13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2" y="63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3" y="61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30" y="88"/>
                </a:lnTo>
                <a:lnTo>
                  <a:pt x="29" y="88"/>
                </a:lnTo>
                <a:lnTo>
                  <a:pt x="29" y="88"/>
                </a:lnTo>
                <a:lnTo>
                  <a:pt x="29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29" y="87"/>
                </a:lnTo>
                <a:lnTo>
                  <a:pt x="30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1" y="31"/>
                </a:lnTo>
                <a:lnTo>
                  <a:pt x="81" y="31"/>
                </a:lnTo>
                <a:lnTo>
                  <a:pt x="80" y="31"/>
                </a:lnTo>
                <a:lnTo>
                  <a:pt x="80" y="31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8" y="28"/>
                </a:lnTo>
                <a:lnTo>
                  <a:pt x="79" y="28"/>
                </a:lnTo>
                <a:lnTo>
                  <a:pt x="79" y="28"/>
                </a:lnTo>
                <a:lnTo>
                  <a:pt x="79" y="28"/>
                </a:lnTo>
                <a:lnTo>
                  <a:pt x="79" y="28"/>
                </a:lnTo>
                <a:lnTo>
                  <a:pt x="80" y="29"/>
                </a:lnTo>
                <a:lnTo>
                  <a:pt x="80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7" y="28"/>
                </a:lnTo>
                <a:lnTo>
                  <a:pt x="78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7" y="27"/>
                </a:lnTo>
                <a:lnTo>
                  <a:pt x="77" y="27"/>
                </a:lnTo>
                <a:lnTo>
                  <a:pt x="77" y="27"/>
                </a:lnTo>
                <a:lnTo>
                  <a:pt x="78" y="27"/>
                </a:lnTo>
                <a:lnTo>
                  <a:pt x="78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6" y="30"/>
                </a:lnTo>
                <a:lnTo>
                  <a:pt x="76" y="30"/>
                </a:lnTo>
                <a:lnTo>
                  <a:pt x="77" y="30"/>
                </a:lnTo>
                <a:lnTo>
                  <a:pt x="77" y="30"/>
                </a:lnTo>
                <a:lnTo>
                  <a:pt x="78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7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7" y="38"/>
                </a:lnTo>
                <a:lnTo>
                  <a:pt x="77" y="38"/>
                </a:lnTo>
                <a:lnTo>
                  <a:pt x="77" y="37"/>
                </a:lnTo>
                <a:lnTo>
                  <a:pt x="77" y="37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3" y="32"/>
                </a:lnTo>
                <a:lnTo>
                  <a:pt x="83" y="32"/>
                </a:lnTo>
                <a:lnTo>
                  <a:pt x="83" y="32"/>
                </a:lnTo>
                <a:lnTo>
                  <a:pt x="83" y="32"/>
                </a:lnTo>
                <a:lnTo>
                  <a:pt x="82" y="32"/>
                </a:lnTo>
                <a:lnTo>
                  <a:pt x="82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3" y="31"/>
                </a:lnTo>
                <a:lnTo>
                  <a:pt x="83" y="31"/>
                </a:lnTo>
                <a:lnTo>
                  <a:pt x="82" y="31"/>
                </a:lnTo>
                <a:lnTo>
                  <a:pt x="82" y="31"/>
                </a:lnTo>
                <a:lnTo>
                  <a:pt x="82" y="31"/>
                </a:lnTo>
                <a:lnTo>
                  <a:pt x="83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3" y="31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3" y="29"/>
                </a:lnTo>
                <a:lnTo>
                  <a:pt x="83" y="29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29"/>
                </a:lnTo>
                <a:lnTo>
                  <a:pt x="82" y="29"/>
                </a:lnTo>
                <a:lnTo>
                  <a:pt x="83" y="29"/>
                </a:lnTo>
                <a:lnTo>
                  <a:pt x="83" y="29"/>
                </a:lnTo>
                <a:lnTo>
                  <a:pt x="83" y="28"/>
                </a:lnTo>
                <a:lnTo>
                  <a:pt x="83" y="28"/>
                </a:lnTo>
                <a:lnTo>
                  <a:pt x="83" y="28"/>
                </a:lnTo>
                <a:lnTo>
                  <a:pt x="83" y="28"/>
                </a:lnTo>
                <a:lnTo>
                  <a:pt x="84" y="28"/>
                </a:lnTo>
                <a:lnTo>
                  <a:pt x="84" y="28"/>
                </a:lnTo>
                <a:lnTo>
                  <a:pt x="84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7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3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3" y="77"/>
                </a:lnTo>
                <a:lnTo>
                  <a:pt x="23" y="77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lnTo>
                  <a:pt x="26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9" y="80"/>
                </a:lnTo>
                <a:lnTo>
                  <a:pt x="19" y="80"/>
                </a:lnTo>
                <a:lnTo>
                  <a:pt x="19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4" y="65"/>
                </a:lnTo>
                <a:lnTo>
                  <a:pt x="13" y="66"/>
                </a:lnTo>
                <a:lnTo>
                  <a:pt x="13" y="66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3" y="66"/>
                </a:lnTo>
                <a:lnTo>
                  <a:pt x="13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4" y="68"/>
                </a:lnTo>
                <a:lnTo>
                  <a:pt x="14" y="68"/>
                </a:lnTo>
                <a:lnTo>
                  <a:pt x="14" y="68"/>
                </a:lnTo>
                <a:lnTo>
                  <a:pt x="13" y="68"/>
                </a:lnTo>
                <a:lnTo>
                  <a:pt x="13" y="68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4"/>
                </a:lnTo>
                <a:lnTo>
                  <a:pt x="14" y="65"/>
                </a:lnTo>
                <a:lnTo>
                  <a:pt x="14" y="65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6" y="59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4" y="60"/>
                </a:lnTo>
                <a:lnTo>
                  <a:pt x="13" y="60"/>
                </a:lnTo>
                <a:lnTo>
                  <a:pt x="13" y="60"/>
                </a:lnTo>
                <a:lnTo>
                  <a:pt x="13" y="60"/>
                </a:lnTo>
                <a:lnTo>
                  <a:pt x="13" y="60"/>
                </a:lnTo>
                <a:lnTo>
                  <a:pt x="13" y="61"/>
                </a:lnTo>
                <a:lnTo>
                  <a:pt x="13" y="61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8"/>
                </a:lnTo>
                <a:lnTo>
                  <a:pt x="11" y="58"/>
                </a:lnTo>
                <a:lnTo>
                  <a:pt x="11" y="58"/>
                </a:lnTo>
                <a:lnTo>
                  <a:pt x="12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9"/>
                </a:lnTo>
                <a:lnTo>
                  <a:pt x="12" y="58"/>
                </a:lnTo>
                <a:lnTo>
                  <a:pt x="12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9"/>
                </a:lnTo>
                <a:lnTo>
                  <a:pt x="13" y="59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4" y="58"/>
                </a:lnTo>
                <a:lnTo>
                  <a:pt x="14" y="58"/>
                </a:lnTo>
                <a:lnTo>
                  <a:pt x="14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6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5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2" y="36"/>
                </a:lnTo>
                <a:lnTo>
                  <a:pt x="72" y="36"/>
                </a:lnTo>
                <a:lnTo>
                  <a:pt x="71" y="36"/>
                </a:lnTo>
                <a:lnTo>
                  <a:pt x="71" y="36"/>
                </a:lnTo>
                <a:lnTo>
                  <a:pt x="71" y="35"/>
                </a:lnTo>
                <a:lnTo>
                  <a:pt x="71" y="35"/>
                </a:lnTo>
                <a:lnTo>
                  <a:pt x="72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5"/>
                </a:lnTo>
                <a:lnTo>
                  <a:pt x="80" y="35"/>
                </a:lnTo>
                <a:lnTo>
                  <a:pt x="80" y="36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5"/>
                </a:lnTo>
                <a:lnTo>
                  <a:pt x="78" y="34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6" y="35"/>
                </a:lnTo>
                <a:lnTo>
                  <a:pt x="76" y="35"/>
                </a:lnTo>
                <a:lnTo>
                  <a:pt x="75" y="35"/>
                </a:lnTo>
                <a:lnTo>
                  <a:pt x="75" y="35"/>
                </a:lnTo>
                <a:lnTo>
                  <a:pt x="75" y="35"/>
                </a:lnTo>
                <a:lnTo>
                  <a:pt x="74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4" y="33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3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3"/>
                </a:lnTo>
                <a:lnTo>
                  <a:pt x="72" y="33"/>
                </a:lnTo>
                <a:lnTo>
                  <a:pt x="72" y="33"/>
                </a:lnTo>
                <a:lnTo>
                  <a:pt x="72" y="32"/>
                </a:lnTo>
                <a:lnTo>
                  <a:pt x="72" y="32"/>
                </a:lnTo>
                <a:lnTo>
                  <a:pt x="72" y="31"/>
                </a:lnTo>
                <a:lnTo>
                  <a:pt x="72" y="31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1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8" y="33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80" y="34"/>
                </a:lnTo>
                <a:lnTo>
                  <a:pt x="80" y="34"/>
                </a:lnTo>
                <a:lnTo>
                  <a:pt x="80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1" y="34"/>
                </a:lnTo>
                <a:lnTo>
                  <a:pt x="82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7" y="54"/>
                </a:lnTo>
                <a:lnTo>
                  <a:pt x="18" y="53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5" y="51"/>
                </a:lnTo>
                <a:lnTo>
                  <a:pt x="16" y="51"/>
                </a:lnTo>
                <a:lnTo>
                  <a:pt x="16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1" y="48"/>
                </a:lnTo>
                <a:lnTo>
                  <a:pt x="20" y="48"/>
                </a:lnTo>
                <a:lnTo>
                  <a:pt x="20" y="48"/>
                </a:lnTo>
                <a:lnTo>
                  <a:pt x="19" y="47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3" y="61"/>
                </a:lnTo>
                <a:lnTo>
                  <a:pt x="33" y="61"/>
                </a:ln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60"/>
                </a:lnTo>
                <a:lnTo>
                  <a:pt x="33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6" y="65"/>
                </a:lnTo>
                <a:lnTo>
                  <a:pt x="37" y="65"/>
                </a:lnTo>
                <a:lnTo>
                  <a:pt x="37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7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70"/>
                </a:lnTo>
                <a:lnTo>
                  <a:pt x="32" y="69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2" y="67"/>
                </a:lnTo>
                <a:lnTo>
                  <a:pt x="32" y="67"/>
                </a:lnTo>
                <a:lnTo>
                  <a:pt x="31" y="68"/>
                </a:lnTo>
                <a:lnTo>
                  <a:pt x="31" y="68"/>
                </a:lnTo>
                <a:lnTo>
                  <a:pt x="31" y="67"/>
                </a:lnTo>
                <a:lnTo>
                  <a:pt x="31" y="67"/>
                </a:lnTo>
                <a:lnTo>
                  <a:pt x="31" y="67"/>
                </a:lnTo>
                <a:lnTo>
                  <a:pt x="30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8" y="67"/>
                </a:lnTo>
                <a:lnTo>
                  <a:pt x="28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7" y="66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6" y="65"/>
                </a:lnTo>
                <a:lnTo>
                  <a:pt x="25" y="65"/>
                </a:lnTo>
                <a:lnTo>
                  <a:pt x="25" y="65"/>
                </a:lnTo>
                <a:lnTo>
                  <a:pt x="26" y="64"/>
                </a:lnTo>
                <a:lnTo>
                  <a:pt x="26" y="64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4" y="64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3" y="62"/>
                </a:lnTo>
                <a:lnTo>
                  <a:pt x="24" y="62"/>
                </a:lnTo>
                <a:lnTo>
                  <a:pt x="24" y="62"/>
                </a:lnTo>
                <a:lnTo>
                  <a:pt x="23" y="62"/>
                </a:lnTo>
                <a:lnTo>
                  <a:pt x="23" y="62"/>
                </a:lnTo>
                <a:lnTo>
                  <a:pt x="23" y="61"/>
                </a:lnTo>
                <a:lnTo>
                  <a:pt x="23" y="61"/>
                </a:lnTo>
                <a:lnTo>
                  <a:pt x="24" y="61"/>
                </a:lnTo>
                <a:lnTo>
                  <a:pt x="24" y="61"/>
                </a:lnTo>
                <a:lnTo>
                  <a:pt x="24" y="61"/>
                </a:lnTo>
                <a:lnTo>
                  <a:pt x="23" y="60"/>
                </a:lnTo>
                <a:lnTo>
                  <a:pt x="23" y="60"/>
                </a:lnTo>
                <a:lnTo>
                  <a:pt x="23" y="59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7" y="61"/>
                </a:lnTo>
                <a:lnTo>
                  <a:pt x="27" y="61"/>
                </a:lnTo>
                <a:lnTo>
                  <a:pt x="28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7" y="59"/>
                </a:lnTo>
                <a:lnTo>
                  <a:pt x="26" y="59"/>
                </a:lnTo>
                <a:lnTo>
                  <a:pt x="26" y="59"/>
                </a:lnTo>
                <a:lnTo>
                  <a:pt x="27" y="58"/>
                </a:lnTo>
                <a:lnTo>
                  <a:pt x="27" y="58"/>
                </a:lnTo>
                <a:lnTo>
                  <a:pt x="27" y="57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59"/>
                </a:lnTo>
                <a:lnTo>
                  <a:pt x="30" y="60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0" y="63"/>
                </a:lnTo>
                <a:lnTo>
                  <a:pt x="31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30" y="73"/>
                </a:lnTo>
                <a:lnTo>
                  <a:pt x="29" y="72"/>
                </a:lnTo>
                <a:lnTo>
                  <a:pt x="29" y="72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1"/>
                </a:ln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6" y="37"/>
                </a:lnTo>
                <a:lnTo>
                  <a:pt x="75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79" y="32"/>
                </a:lnTo>
                <a:lnTo>
                  <a:pt x="79" y="32"/>
                </a:lnTo>
                <a:lnTo>
                  <a:pt x="80" y="32"/>
                </a:lnTo>
                <a:lnTo>
                  <a:pt x="80" y="32"/>
                </a:lnTo>
                <a:lnTo>
                  <a:pt x="80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6" y="27"/>
                </a:lnTo>
                <a:lnTo>
                  <a:pt x="86" y="27"/>
                </a:ln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6" y="26"/>
                </a:lnTo>
                <a:lnTo>
                  <a:pt x="87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7" y="48"/>
                </a:lnTo>
                <a:lnTo>
                  <a:pt x="27" y="48"/>
                </a:lnTo>
                <a:lnTo>
                  <a:pt x="29" y="48"/>
                </a:lnTo>
                <a:lnTo>
                  <a:pt x="29" y="48"/>
                </a:lnTo>
                <a:lnTo>
                  <a:pt x="30" y="47"/>
                </a:lnTo>
                <a:lnTo>
                  <a:pt x="30" y="47"/>
                </a:lnTo>
                <a:lnTo>
                  <a:pt x="30" y="47"/>
                </a:lnTo>
                <a:lnTo>
                  <a:pt x="30" y="47"/>
                </a:lnTo>
                <a:lnTo>
                  <a:pt x="31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8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50"/>
                </a:lnTo>
                <a:lnTo>
                  <a:pt x="27" y="50"/>
                </a:lnTo>
                <a:lnTo>
                  <a:pt x="26" y="50"/>
                </a:lnTo>
                <a:lnTo>
                  <a:pt x="26" y="50"/>
                </a:lnTo>
                <a:lnTo>
                  <a:pt x="25" y="50"/>
                </a:lnTo>
                <a:lnTo>
                  <a:pt x="25" y="50"/>
                </a:lnTo>
                <a:lnTo>
                  <a:pt x="26" y="50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1"/>
                </a:lnTo>
                <a:lnTo>
                  <a:pt x="27" y="51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5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3" y="53"/>
                </a:lnTo>
                <a:lnTo>
                  <a:pt x="23" y="53"/>
                </a:lnTo>
                <a:lnTo>
                  <a:pt x="23" y="53"/>
                </a:lnTo>
                <a:lnTo>
                  <a:pt x="23" y="53"/>
                </a:lnTo>
                <a:lnTo>
                  <a:pt x="22" y="52"/>
                </a:lnTo>
                <a:lnTo>
                  <a:pt x="22" y="52"/>
                </a:lnTo>
                <a:lnTo>
                  <a:pt x="22" y="52"/>
                </a:lnTo>
                <a:lnTo>
                  <a:pt x="22" y="52"/>
                </a:lnTo>
                <a:lnTo>
                  <a:pt x="22" y="51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1" y="55"/>
                </a:lnTo>
                <a:lnTo>
                  <a:pt x="21" y="55"/>
                </a:lnTo>
                <a:lnTo>
                  <a:pt x="21" y="55"/>
                </a:lnTo>
                <a:lnTo>
                  <a:pt x="20" y="55"/>
                </a:lnTo>
                <a:lnTo>
                  <a:pt x="20" y="55"/>
                </a:lnTo>
                <a:lnTo>
                  <a:pt x="19" y="56"/>
                </a:lnTo>
                <a:lnTo>
                  <a:pt x="19" y="56"/>
                </a:lnTo>
                <a:lnTo>
                  <a:pt x="19" y="56"/>
                </a:lnTo>
                <a:lnTo>
                  <a:pt x="18" y="57"/>
                </a:lnTo>
                <a:lnTo>
                  <a:pt x="18" y="57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6" y="55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6" y="55"/>
                </a:lnTo>
                <a:lnTo>
                  <a:pt x="16" y="55"/>
                </a:lnTo>
                <a:lnTo>
                  <a:pt x="17" y="55"/>
                </a:lnTo>
                <a:lnTo>
                  <a:pt x="17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9" y="54"/>
                </a:lnTo>
                <a:lnTo>
                  <a:pt x="18" y="54"/>
                </a:lnTo>
                <a:lnTo>
                  <a:pt x="18" y="54"/>
                </a:lnTo>
                <a:lnTo>
                  <a:pt x="18" y="54"/>
                </a:lnTo>
                <a:lnTo>
                  <a:pt x="19" y="54"/>
                </a:lnTo>
                <a:lnTo>
                  <a:pt x="19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20" y="53"/>
                </a:lnTo>
                <a:lnTo>
                  <a:pt x="19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50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1" y="48"/>
                </a:lnTo>
                <a:lnTo>
                  <a:pt x="22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8"/>
                </a:lnTo>
                <a:lnTo>
                  <a:pt x="21" y="48"/>
                </a:lnTo>
                <a:lnTo>
                  <a:pt x="21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1" y="46"/>
                </a:lnTo>
                <a:lnTo>
                  <a:pt x="22" y="46"/>
                </a:lnTo>
                <a:lnTo>
                  <a:pt x="22" y="46"/>
                </a:lnTo>
                <a:lnTo>
                  <a:pt x="22" y="46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6" y="82"/>
                </a:lnTo>
                <a:lnTo>
                  <a:pt x="36" y="82"/>
                </a:lnTo>
                <a:lnTo>
                  <a:pt x="36" y="82"/>
                </a:lnTo>
                <a:lnTo>
                  <a:pt x="37" y="82"/>
                </a:lnTo>
                <a:lnTo>
                  <a:pt x="37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4" y="83"/>
                </a:lnTo>
                <a:lnTo>
                  <a:pt x="35" y="82"/>
                </a:lnTo>
                <a:lnTo>
                  <a:pt x="35" y="82"/>
                </a:lnTo>
                <a:lnTo>
                  <a:pt x="34" y="82"/>
                </a:lnTo>
                <a:lnTo>
                  <a:pt x="34" y="82"/>
                </a:lnTo>
                <a:lnTo>
                  <a:pt x="33" y="83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8" y="84"/>
                </a:lnTo>
                <a:lnTo>
                  <a:pt x="28" y="84"/>
                </a:lnTo>
                <a:lnTo>
                  <a:pt x="27" y="83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8" y="83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2"/>
                </a:lnTo>
                <a:lnTo>
                  <a:pt x="32" y="81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8"/>
                </a:lnTo>
                <a:lnTo>
                  <a:pt x="29" y="77"/>
                </a:lnTo>
                <a:lnTo>
                  <a:pt x="29" y="77"/>
                </a:lnTo>
                <a:lnTo>
                  <a:pt x="29" y="77"/>
                </a:lnTo>
                <a:lnTo>
                  <a:pt x="30" y="77"/>
                </a:lnTo>
                <a:lnTo>
                  <a:pt x="30" y="77"/>
                </a:lnTo>
                <a:lnTo>
                  <a:pt x="30" y="77"/>
                </a:lnTo>
                <a:lnTo>
                  <a:pt x="31" y="77"/>
                </a:lnTo>
                <a:lnTo>
                  <a:pt x="31" y="77"/>
                </a:lnTo>
                <a:lnTo>
                  <a:pt x="32" y="77"/>
                </a:lnTo>
                <a:lnTo>
                  <a:pt x="32" y="77"/>
                </a:lnTo>
                <a:lnTo>
                  <a:pt x="33" y="78"/>
                </a:lnTo>
                <a:lnTo>
                  <a:pt x="33" y="78"/>
                </a:lnTo>
                <a:lnTo>
                  <a:pt x="33" y="78"/>
                </a:lnTo>
                <a:lnTo>
                  <a:pt x="33" y="79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5" y="79"/>
                </a:lnTo>
                <a:lnTo>
                  <a:pt x="35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7" y="80"/>
                </a:lnTo>
                <a:lnTo>
                  <a:pt x="37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6" y="86"/>
                </a:lnTo>
                <a:lnTo>
                  <a:pt x="37" y="86"/>
                </a:lnTo>
                <a:lnTo>
                  <a:pt x="37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4" y="91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3" y="92"/>
                </a:lnTo>
                <a:lnTo>
                  <a:pt x="33" y="92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1" y="91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4"/>
                </a:lnTo>
                <a:lnTo>
                  <a:pt x="32" y="94"/>
                </a:lnTo>
                <a:lnTo>
                  <a:pt x="32" y="95"/>
                </a:lnTo>
                <a:lnTo>
                  <a:pt x="32" y="95"/>
                </a:lnTo>
                <a:lnTo>
                  <a:pt x="31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9" y="96"/>
                </a:lnTo>
                <a:lnTo>
                  <a:pt x="29" y="96"/>
                </a:lnTo>
                <a:lnTo>
                  <a:pt x="29" y="96"/>
                </a:lnTo>
                <a:lnTo>
                  <a:pt x="28" y="96"/>
                </a:lnTo>
                <a:lnTo>
                  <a:pt x="28" y="96"/>
                </a:lnTo>
                <a:lnTo>
                  <a:pt x="27" y="96"/>
                </a:lnTo>
                <a:lnTo>
                  <a:pt x="27" y="96"/>
                </a:lnTo>
                <a:lnTo>
                  <a:pt x="28" y="95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5" y="94"/>
                </a:lnTo>
                <a:lnTo>
                  <a:pt x="25" y="94"/>
                </a:lnTo>
                <a:lnTo>
                  <a:pt x="25" y="93"/>
                </a:lnTo>
                <a:lnTo>
                  <a:pt x="25" y="93"/>
                </a:lnTo>
                <a:lnTo>
                  <a:pt x="25" y="93"/>
                </a:lnTo>
                <a:lnTo>
                  <a:pt x="26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6" y="91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2"/>
                </a:lnTo>
                <a:lnTo>
                  <a:pt x="28" y="91"/>
                </a:lnTo>
                <a:lnTo>
                  <a:pt x="28" y="91"/>
                </a:lnTo>
                <a:lnTo>
                  <a:pt x="28" y="91"/>
                </a:lnTo>
                <a:lnTo>
                  <a:pt x="29" y="90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5"/>
                </a:lnTo>
                <a:lnTo>
                  <a:pt x="45" y="95"/>
                </a:lnTo>
                <a:lnTo>
                  <a:pt x="45" y="95"/>
                </a:lnTo>
                <a:lnTo>
                  <a:pt x="45" y="96"/>
                </a:lnTo>
                <a:lnTo>
                  <a:pt x="45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7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7"/>
                </a:lnTo>
                <a:lnTo>
                  <a:pt x="46" y="98"/>
                </a:lnTo>
                <a:lnTo>
                  <a:pt x="46" y="98"/>
                </a:lnTo>
                <a:lnTo>
                  <a:pt x="46" y="98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8"/>
                </a:lnTo>
                <a:lnTo>
                  <a:pt x="42" y="98"/>
                </a:lnTo>
                <a:lnTo>
                  <a:pt x="42" y="97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6" y="12"/>
                </a:lnTo>
                <a:lnTo>
                  <a:pt x="106" y="12"/>
                </a:lnTo>
                <a:lnTo>
                  <a:pt x="106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3"/>
                </a:lnTo>
                <a:lnTo>
                  <a:pt x="105" y="13"/>
                </a:lnTo>
                <a:lnTo>
                  <a:pt x="106" y="13"/>
                </a:lnTo>
                <a:lnTo>
                  <a:pt x="106" y="13"/>
                </a:lnTo>
                <a:lnTo>
                  <a:pt x="106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8" y="8"/>
                </a:ln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10" y="4"/>
                </a:lnTo>
                <a:lnTo>
                  <a:pt x="110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5"/>
                </a:lnTo>
                <a:lnTo>
                  <a:pt x="109" y="5"/>
                </a:lnTo>
                <a:lnTo>
                  <a:pt x="109" y="4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1"/>
                </a:lnTo>
                <a:lnTo>
                  <a:pt x="109" y="1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8" y="0"/>
                </a:lnTo>
                <a:lnTo>
                  <a:pt x="108" y="0"/>
                </a:lnTo>
                <a:lnTo>
                  <a:pt x="108" y="1"/>
                </a:lnTo>
                <a:lnTo>
                  <a:pt x="108" y="1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1"/>
                </a:lnTo>
                <a:lnTo>
                  <a:pt x="110" y="1"/>
                </a:lnTo>
                <a:lnTo>
                  <a:pt x="110" y="0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lnTo>
                  <a:pt x="110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2"/>
                </a:lnTo>
                <a:lnTo>
                  <a:pt x="105" y="2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4"/>
                </a:lnTo>
                <a:lnTo>
                  <a:pt x="105" y="4"/>
                </a:lnTo>
                <a:lnTo>
                  <a:pt x="105" y="3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4" y="5"/>
                </a:lnTo>
                <a:lnTo>
                  <a:pt x="105" y="6"/>
                </a:lnTo>
                <a:lnTo>
                  <a:pt x="105" y="6"/>
                </a:lnTo>
                <a:lnTo>
                  <a:pt x="105" y="6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6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6" y="3"/>
                </a:lnTo>
                <a:lnTo>
                  <a:pt x="106" y="3"/>
                </a:lnTo>
                <a:lnTo>
                  <a:pt x="107" y="3"/>
                </a:lnTo>
                <a:lnTo>
                  <a:pt x="107" y="3"/>
                </a:lnTo>
                <a:lnTo>
                  <a:pt x="107" y="3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8"/>
                </a:lnTo>
                <a:lnTo>
                  <a:pt x="100" y="9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6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4" y="6"/>
                </a:lnTo>
                <a:lnTo>
                  <a:pt x="104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7"/>
                </a:lnTo>
                <a:lnTo>
                  <a:pt x="102" y="8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7"/>
                </a:lnTo>
                <a:lnTo>
                  <a:pt x="102" y="7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6"/>
                </a:lnTo>
                <a:lnTo>
                  <a:pt x="102" y="6"/>
                </a:lnTo>
                <a:lnTo>
                  <a:pt x="102" y="6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0" y="5"/>
                </a:lnTo>
                <a:lnTo>
                  <a:pt x="100" y="5"/>
                </a:lnTo>
                <a:lnTo>
                  <a:pt x="100" y="5"/>
                </a:lnTo>
                <a:lnTo>
                  <a:pt x="100" y="5"/>
                </a:lnTo>
                <a:lnTo>
                  <a:pt x="101" y="6"/>
                </a:lnTo>
                <a:lnTo>
                  <a:pt x="101" y="6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5"/>
                </a:lnTo>
                <a:lnTo>
                  <a:pt x="99" y="5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8" y="6"/>
                </a:lnTo>
                <a:lnTo>
                  <a:pt x="99" y="6"/>
                </a:lnTo>
                <a:lnTo>
                  <a:pt x="99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6"/>
                </a:lnTo>
                <a:lnTo>
                  <a:pt x="100" y="6"/>
                </a:lnTo>
                <a:lnTo>
                  <a:pt x="100" y="7"/>
                </a:lnTo>
                <a:lnTo>
                  <a:pt x="100" y="7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1" y="8"/>
                </a:lnTo>
                <a:lnTo>
                  <a:pt x="101" y="8"/>
                </a:lnTo>
                <a:lnTo>
                  <a:pt x="101" y="8"/>
                </a:lnTo>
                <a:lnTo>
                  <a:pt x="102" y="8"/>
                </a:lnTo>
                <a:lnTo>
                  <a:pt x="102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10"/>
                </a:lnTo>
                <a:lnTo>
                  <a:pt x="100" y="10"/>
                </a:lnTo>
                <a:lnTo>
                  <a:pt x="100" y="9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0"/>
                </a:lnTo>
                <a:lnTo>
                  <a:pt x="97" y="11"/>
                </a:lnTo>
                <a:lnTo>
                  <a:pt x="97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1" y="10"/>
                </a:lnTo>
                <a:lnTo>
                  <a:pt x="102" y="11"/>
                </a:lnTo>
                <a:lnTo>
                  <a:pt x="102" y="11"/>
                </a:lnTo>
                <a:lnTo>
                  <a:pt x="102" y="11"/>
                </a:lnTo>
                <a:lnTo>
                  <a:pt x="102" y="11"/>
                </a:lnTo>
                <a:lnTo>
                  <a:pt x="103" y="11"/>
                </a:lnTo>
                <a:lnTo>
                  <a:pt x="103" y="11"/>
                </a:lnTo>
                <a:lnTo>
                  <a:pt x="102" y="12"/>
                </a:lnTo>
                <a:lnTo>
                  <a:pt x="102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3"/>
                </a:lnTo>
                <a:lnTo>
                  <a:pt x="103" y="13"/>
                </a:lnTo>
                <a:lnTo>
                  <a:pt x="102" y="15"/>
                </a:lnTo>
                <a:lnTo>
                  <a:pt x="102" y="15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7"/>
                </a:lnTo>
                <a:lnTo>
                  <a:pt x="103" y="17"/>
                </a:lnTo>
                <a:lnTo>
                  <a:pt x="103" y="16"/>
                </a:lnTo>
                <a:lnTo>
                  <a:pt x="103" y="16"/>
                </a:lnTo>
                <a:lnTo>
                  <a:pt x="103" y="16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4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6" y="8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5" y="7"/>
                </a:lnTo>
                <a:lnTo>
                  <a:pt x="105" y="7"/>
                </a:lnTo>
                <a:lnTo>
                  <a:pt x="105" y="7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24" name="Freeform 2064">
            <a:extLst>
              <a:ext uri="{FF2B5EF4-FFF2-40B4-BE49-F238E27FC236}">
                <a16:creationId xmlns:a16="http://schemas.microsoft.com/office/drawing/2014/main" id="{BC3EE7B6-F1CE-4029-871D-AD22D3D6CB1F}"/>
              </a:ext>
            </a:extLst>
          </xdr:cNvPr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3" y="106"/>
                </a:lnTo>
                <a:lnTo>
                  <a:pt x="94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2"/>
                </a:lnTo>
                <a:lnTo>
                  <a:pt x="98" y="101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6" y="97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5" y="96"/>
                </a:lnTo>
                <a:lnTo>
                  <a:pt x="94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3"/>
                </a:lnTo>
                <a:lnTo>
                  <a:pt x="89" y="83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0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6" y="75"/>
                </a:lnTo>
                <a:lnTo>
                  <a:pt x="76" y="75"/>
                </a:lnTo>
                <a:lnTo>
                  <a:pt x="76" y="75"/>
                </a:lnTo>
                <a:lnTo>
                  <a:pt x="75" y="75"/>
                </a:lnTo>
                <a:lnTo>
                  <a:pt x="75" y="75"/>
                </a:lnTo>
                <a:lnTo>
                  <a:pt x="75" y="75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4" y="73"/>
                </a:lnTo>
                <a:lnTo>
                  <a:pt x="73" y="72"/>
                </a:lnTo>
                <a:lnTo>
                  <a:pt x="73" y="72"/>
                </a:lnTo>
                <a:lnTo>
                  <a:pt x="73" y="70"/>
                </a:lnTo>
                <a:lnTo>
                  <a:pt x="73" y="70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7"/>
                </a:lnTo>
                <a:lnTo>
                  <a:pt x="71" y="66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5"/>
                </a:lnTo>
                <a:lnTo>
                  <a:pt x="70" y="64"/>
                </a:lnTo>
                <a:lnTo>
                  <a:pt x="70" y="64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60"/>
                </a:lnTo>
                <a:lnTo>
                  <a:pt x="69" y="59"/>
                </a:lnTo>
                <a:lnTo>
                  <a:pt x="69" y="59"/>
                </a:lnTo>
                <a:lnTo>
                  <a:pt x="69" y="58"/>
                </a:lnTo>
                <a:lnTo>
                  <a:pt x="69" y="58"/>
                </a:lnTo>
                <a:lnTo>
                  <a:pt x="69" y="58"/>
                </a:lnTo>
                <a:lnTo>
                  <a:pt x="68" y="57"/>
                </a:lnTo>
                <a:lnTo>
                  <a:pt x="68" y="57"/>
                </a:lnTo>
                <a:lnTo>
                  <a:pt x="67" y="57"/>
                </a:lnTo>
                <a:lnTo>
                  <a:pt x="67" y="57"/>
                </a:lnTo>
                <a:lnTo>
                  <a:pt x="67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6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5" y="50"/>
                </a:lnTo>
                <a:lnTo>
                  <a:pt x="55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1" y="49"/>
                </a:lnTo>
                <a:lnTo>
                  <a:pt x="51" y="49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50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4" y="44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3"/>
                </a:lnTo>
                <a:lnTo>
                  <a:pt x="51" y="43"/>
                </a:lnTo>
                <a:lnTo>
                  <a:pt x="51" y="43"/>
                </a:lnTo>
                <a:lnTo>
                  <a:pt x="51" y="42"/>
                </a:lnTo>
                <a:lnTo>
                  <a:pt x="51" y="42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5" y="39"/>
                </a:lnTo>
                <a:lnTo>
                  <a:pt x="56" y="38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60" y="32"/>
                </a:lnTo>
                <a:lnTo>
                  <a:pt x="61" y="31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30"/>
                </a:lnTo>
                <a:lnTo>
                  <a:pt x="62" y="29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6" y="22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3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1" y="22"/>
                </a:lnTo>
                <a:lnTo>
                  <a:pt x="31" y="22"/>
                </a:lnTo>
                <a:lnTo>
                  <a:pt x="30" y="22"/>
                </a:lnTo>
                <a:lnTo>
                  <a:pt x="30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1" y="19"/>
                </a:lnTo>
                <a:lnTo>
                  <a:pt x="31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1"/>
                </a:lnTo>
                <a:lnTo>
                  <a:pt x="27" y="20"/>
                </a:lnTo>
                <a:lnTo>
                  <a:pt x="27" y="20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8"/>
                </a:lnTo>
                <a:lnTo>
                  <a:pt x="33" y="18"/>
                </a:lnTo>
                <a:lnTo>
                  <a:pt x="33" y="19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5"/>
                </a:lnTo>
                <a:lnTo>
                  <a:pt x="33" y="15"/>
                </a:lnTo>
                <a:lnTo>
                  <a:pt x="33" y="14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8" y="4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2"/>
                </a:lnTo>
                <a:lnTo>
                  <a:pt x="31" y="3"/>
                </a:lnTo>
                <a:lnTo>
                  <a:pt x="31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6" y="2"/>
                </a:lnTo>
                <a:lnTo>
                  <a:pt x="24" y="2"/>
                </a:lnTo>
                <a:lnTo>
                  <a:pt x="24" y="2"/>
                </a:lnTo>
                <a:lnTo>
                  <a:pt x="24" y="3"/>
                </a:lnTo>
                <a:lnTo>
                  <a:pt x="24" y="3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2" y="5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3" y="3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8"/>
                </a:lnTo>
                <a:lnTo>
                  <a:pt x="19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8" y="8"/>
                </a:lnTo>
                <a:lnTo>
                  <a:pt x="17" y="8"/>
                </a:lnTo>
                <a:lnTo>
                  <a:pt x="17" y="8"/>
                </a:lnTo>
                <a:lnTo>
                  <a:pt x="17" y="8"/>
                </a:lnTo>
                <a:lnTo>
                  <a:pt x="16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4" y="10"/>
                </a:lnTo>
                <a:lnTo>
                  <a:pt x="14" y="10"/>
                </a:lnTo>
                <a:lnTo>
                  <a:pt x="14" y="10"/>
                </a:lnTo>
                <a:lnTo>
                  <a:pt x="15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3" y="12"/>
                </a:lnTo>
                <a:lnTo>
                  <a:pt x="12" y="11"/>
                </a:lnTo>
                <a:lnTo>
                  <a:pt x="12" y="11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3" y="14"/>
                </a:lnTo>
                <a:lnTo>
                  <a:pt x="13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2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8" y="16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8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7" y="20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9" y="22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5"/>
                </a:lnTo>
                <a:lnTo>
                  <a:pt x="8" y="26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0" y="26"/>
                </a:lnTo>
                <a:lnTo>
                  <a:pt x="10" y="26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9" y="29"/>
                </a:lnTo>
                <a:lnTo>
                  <a:pt x="9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9" y="29"/>
                </a:lnTo>
                <a:lnTo>
                  <a:pt x="8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8" y="31"/>
                </a:lnTo>
                <a:lnTo>
                  <a:pt x="9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8" y="31"/>
                </a:lnTo>
                <a:lnTo>
                  <a:pt x="6" y="31"/>
                </a:lnTo>
                <a:lnTo>
                  <a:pt x="6" y="31"/>
                </a:lnTo>
                <a:lnTo>
                  <a:pt x="6" y="31"/>
                </a:lnTo>
                <a:lnTo>
                  <a:pt x="6" y="32"/>
                </a:lnTo>
                <a:lnTo>
                  <a:pt x="6" y="32"/>
                </a:lnTo>
                <a:lnTo>
                  <a:pt x="5" y="33"/>
                </a:lnTo>
                <a:lnTo>
                  <a:pt x="5" y="33"/>
                </a:lnTo>
                <a:lnTo>
                  <a:pt x="6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8" y="34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5" y="36"/>
                </a:lnTo>
                <a:lnTo>
                  <a:pt x="4" y="35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4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8" y="37"/>
                </a:lnTo>
                <a:lnTo>
                  <a:pt x="7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8" y="41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4" y="38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2" y="40"/>
                </a:lnTo>
                <a:lnTo>
                  <a:pt x="13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3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1" y="42"/>
                </a:lnTo>
                <a:lnTo>
                  <a:pt x="11" y="42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7"/>
                </a:lnTo>
                <a:lnTo>
                  <a:pt x="10" y="47"/>
                </a:lnTo>
                <a:lnTo>
                  <a:pt x="10" y="47"/>
                </a:lnTo>
                <a:lnTo>
                  <a:pt x="10" y="46"/>
                </a:lnTo>
                <a:lnTo>
                  <a:pt x="10" y="46"/>
                </a:lnTo>
                <a:lnTo>
                  <a:pt x="11" y="46"/>
                </a:lnTo>
                <a:lnTo>
                  <a:pt x="11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0" y="48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10" y="48"/>
                </a:lnTo>
                <a:lnTo>
                  <a:pt x="9" y="49"/>
                </a:lnTo>
                <a:lnTo>
                  <a:pt x="9" y="49"/>
                </a:lnTo>
                <a:lnTo>
                  <a:pt x="9" y="49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10" y="49"/>
                </a:lnTo>
                <a:lnTo>
                  <a:pt x="9" y="50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3"/>
                </a:lnTo>
                <a:lnTo>
                  <a:pt x="9" y="54"/>
                </a:lnTo>
                <a:lnTo>
                  <a:pt x="9" y="54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6"/>
                </a:lnTo>
                <a:lnTo>
                  <a:pt x="8" y="57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7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0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1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2" y="57"/>
                </a:lnTo>
                <a:lnTo>
                  <a:pt x="11" y="57"/>
                </a:lnTo>
                <a:lnTo>
                  <a:pt x="11" y="57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1"/>
                </a:lnTo>
                <a:lnTo>
                  <a:pt x="12" y="50"/>
                </a:lnTo>
                <a:lnTo>
                  <a:pt x="12" y="50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9" y="45"/>
                </a:lnTo>
                <a:lnTo>
                  <a:pt x="19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4" y="49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3"/>
                </a:lnTo>
                <a:lnTo>
                  <a:pt x="15" y="52"/>
                </a:lnTo>
                <a:lnTo>
                  <a:pt x="15" y="52"/>
                </a:lnTo>
                <a:lnTo>
                  <a:pt x="15" y="51"/>
                </a:lnTo>
                <a:lnTo>
                  <a:pt x="15" y="51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0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8"/>
                </a:lnTo>
                <a:lnTo>
                  <a:pt x="20" y="47"/>
                </a:lnTo>
                <a:lnTo>
                  <a:pt x="20" y="47"/>
                </a:lnTo>
                <a:lnTo>
                  <a:pt x="20" y="47"/>
                </a:lnTo>
                <a:lnTo>
                  <a:pt x="20" y="47"/>
                </a:lnTo>
                <a:lnTo>
                  <a:pt x="20" y="48"/>
                </a:lnTo>
                <a:lnTo>
                  <a:pt x="20" y="48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0" y="49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2" y="50"/>
                </a:lnTo>
                <a:lnTo>
                  <a:pt x="21" y="49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2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4"/>
                </a:lnTo>
                <a:lnTo>
                  <a:pt x="20" y="55"/>
                </a:lnTo>
                <a:lnTo>
                  <a:pt x="20" y="55"/>
                </a:lnTo>
                <a:lnTo>
                  <a:pt x="21" y="56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3" y="58"/>
                </a:lnTo>
                <a:lnTo>
                  <a:pt x="24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6" y="68"/>
                </a:lnTo>
                <a:lnTo>
                  <a:pt x="16" y="68"/>
                </a:lnTo>
                <a:lnTo>
                  <a:pt x="16" y="68"/>
                </a:lnTo>
                <a:lnTo>
                  <a:pt x="16" y="69"/>
                </a:lnTo>
                <a:lnTo>
                  <a:pt x="16" y="69"/>
                </a:lnTo>
                <a:lnTo>
                  <a:pt x="16" y="70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9" y="73"/>
                </a:lnTo>
                <a:lnTo>
                  <a:pt x="19" y="73"/>
                </a:lnTo>
                <a:lnTo>
                  <a:pt x="19" y="73"/>
                </a:lnTo>
                <a:lnTo>
                  <a:pt x="19" y="73"/>
                </a:lnTo>
                <a:lnTo>
                  <a:pt x="19" y="74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4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3"/>
                </a:lnTo>
                <a:lnTo>
                  <a:pt x="28" y="73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7" y="71"/>
                </a:lnTo>
                <a:lnTo>
                  <a:pt x="27" y="71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0"/>
                </a:lnTo>
                <a:lnTo>
                  <a:pt x="30" y="70"/>
                </a:lnTo>
                <a:lnTo>
                  <a:pt x="30" y="71"/>
                </a:lnTo>
                <a:lnTo>
                  <a:pt x="30" y="71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1" y="72"/>
                </a:lnTo>
                <a:lnTo>
                  <a:pt x="31" y="72"/>
                </a:lnTo>
                <a:lnTo>
                  <a:pt x="32" y="72"/>
                </a:lnTo>
                <a:lnTo>
                  <a:pt x="32" y="72"/>
                </a:lnTo>
                <a:lnTo>
                  <a:pt x="32" y="72"/>
                </a:lnTo>
                <a:lnTo>
                  <a:pt x="32" y="72"/>
                </a:lnTo>
                <a:lnTo>
                  <a:pt x="32" y="71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1" y="68"/>
                </a:lnTo>
                <a:lnTo>
                  <a:pt x="42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7" y="69"/>
                </a:lnTo>
                <a:lnTo>
                  <a:pt x="48" y="69"/>
                </a:lnTo>
                <a:lnTo>
                  <a:pt x="48" y="69"/>
                </a:lnTo>
                <a:lnTo>
                  <a:pt x="48" y="69"/>
                </a:lnTo>
                <a:lnTo>
                  <a:pt x="47" y="69"/>
                </a:lnTo>
                <a:lnTo>
                  <a:pt x="47" y="69"/>
                </a:lnTo>
                <a:lnTo>
                  <a:pt x="45" y="69"/>
                </a:lnTo>
                <a:lnTo>
                  <a:pt x="45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4" y="70"/>
                </a:lnTo>
                <a:lnTo>
                  <a:pt x="44" y="70"/>
                </a:lnTo>
                <a:lnTo>
                  <a:pt x="44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1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39" y="77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3" y="82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3"/>
                </a:lnTo>
                <a:lnTo>
                  <a:pt x="45" y="82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2"/>
                </a:lnTo>
                <a:lnTo>
                  <a:pt x="45" y="83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7" y="84"/>
                </a:lnTo>
                <a:lnTo>
                  <a:pt x="47" y="84"/>
                </a:lnTo>
                <a:lnTo>
                  <a:pt x="47" y="84"/>
                </a:lnTo>
                <a:lnTo>
                  <a:pt x="48" y="83"/>
                </a:lnTo>
                <a:lnTo>
                  <a:pt x="48" y="83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1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8"/>
                </a:lnTo>
                <a:lnTo>
                  <a:pt x="52" y="99"/>
                </a:lnTo>
                <a:lnTo>
                  <a:pt x="52" y="99"/>
                </a:lnTo>
                <a:lnTo>
                  <a:pt x="52" y="99"/>
                </a:lnTo>
                <a:lnTo>
                  <a:pt x="51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99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3"/>
                </a:lnTo>
                <a:lnTo>
                  <a:pt x="28" y="103"/>
                </a:lnTo>
                <a:lnTo>
                  <a:pt x="28" y="104"/>
                </a:lnTo>
                <a:lnTo>
                  <a:pt x="28" y="104"/>
                </a:lnTo>
                <a:lnTo>
                  <a:pt x="25" y="106"/>
                </a:lnTo>
                <a:lnTo>
                  <a:pt x="25" y="106"/>
                </a:lnTo>
                <a:lnTo>
                  <a:pt x="25" y="106"/>
                </a:lnTo>
                <a:lnTo>
                  <a:pt x="24" y="106"/>
                </a:lnTo>
                <a:lnTo>
                  <a:pt x="24" y="106"/>
                </a:lnTo>
                <a:lnTo>
                  <a:pt x="24" y="107"/>
                </a:lnTo>
                <a:lnTo>
                  <a:pt x="24" y="107"/>
                </a:lnTo>
                <a:lnTo>
                  <a:pt x="23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5" y="109"/>
                </a:lnTo>
                <a:lnTo>
                  <a:pt x="26" y="109"/>
                </a:lnTo>
                <a:lnTo>
                  <a:pt x="26" y="109"/>
                </a:lnTo>
                <a:lnTo>
                  <a:pt x="26" y="108"/>
                </a:lnTo>
                <a:lnTo>
                  <a:pt x="26" y="108"/>
                </a:lnTo>
                <a:lnTo>
                  <a:pt x="27" y="107"/>
                </a:lnTo>
                <a:lnTo>
                  <a:pt x="27" y="107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2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0"/>
                </a:lnTo>
                <a:lnTo>
                  <a:pt x="26" y="120"/>
                </a:lnTo>
                <a:lnTo>
                  <a:pt x="26" y="121"/>
                </a:lnTo>
                <a:lnTo>
                  <a:pt x="26" y="121"/>
                </a:lnTo>
                <a:lnTo>
                  <a:pt x="26" y="121"/>
                </a:lnTo>
                <a:lnTo>
                  <a:pt x="25" y="121"/>
                </a:lnTo>
                <a:lnTo>
                  <a:pt x="25" y="121"/>
                </a:lnTo>
                <a:lnTo>
                  <a:pt x="25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3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2" y="122"/>
                </a:lnTo>
                <a:lnTo>
                  <a:pt x="21" y="122"/>
                </a:lnTo>
                <a:lnTo>
                  <a:pt x="21" y="122"/>
                </a:lnTo>
                <a:lnTo>
                  <a:pt x="21" y="123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9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6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5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9"/>
                </a:lnTo>
                <a:lnTo>
                  <a:pt x="16" y="128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7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8" y="130"/>
                </a:lnTo>
                <a:lnTo>
                  <a:pt x="18" y="130"/>
                </a:lnTo>
                <a:lnTo>
                  <a:pt x="19" y="130"/>
                </a:lnTo>
                <a:lnTo>
                  <a:pt x="19" y="130"/>
                </a:lnTo>
                <a:lnTo>
                  <a:pt x="19" y="130"/>
                </a:lnTo>
                <a:lnTo>
                  <a:pt x="19" y="130"/>
                </a:lnTo>
                <a:lnTo>
                  <a:pt x="20" y="130"/>
                </a:lnTo>
                <a:lnTo>
                  <a:pt x="20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8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8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8" y="127"/>
                </a:lnTo>
                <a:lnTo>
                  <a:pt x="28" y="127"/>
                </a:lnTo>
                <a:lnTo>
                  <a:pt x="28" y="128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29" y="129"/>
                </a:lnTo>
                <a:lnTo>
                  <a:pt x="29" y="129"/>
                </a:lnTo>
                <a:lnTo>
                  <a:pt x="31" y="129"/>
                </a:lnTo>
                <a:lnTo>
                  <a:pt x="31" y="129"/>
                </a:lnTo>
                <a:lnTo>
                  <a:pt x="32" y="129"/>
                </a:lnTo>
                <a:lnTo>
                  <a:pt x="32" y="129"/>
                </a:lnTo>
                <a:lnTo>
                  <a:pt x="32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0"/>
                </a:lnTo>
                <a:lnTo>
                  <a:pt x="29" y="130"/>
                </a:lnTo>
                <a:lnTo>
                  <a:pt x="29" y="131"/>
                </a:lnTo>
                <a:lnTo>
                  <a:pt x="29" y="131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2" y="131"/>
                </a:lnTo>
                <a:lnTo>
                  <a:pt x="33" y="131"/>
                </a:lnTo>
                <a:lnTo>
                  <a:pt x="33" y="131"/>
                </a:lnTo>
                <a:lnTo>
                  <a:pt x="33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6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7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51" y="133"/>
                </a:lnTo>
                <a:lnTo>
                  <a:pt x="49" y="134"/>
                </a:lnTo>
                <a:lnTo>
                  <a:pt x="49" y="134"/>
                </a:lnTo>
                <a:lnTo>
                  <a:pt x="49" y="135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6"/>
                </a:lnTo>
                <a:lnTo>
                  <a:pt x="48" y="136"/>
                </a:lnTo>
                <a:lnTo>
                  <a:pt x="48" y="137"/>
                </a:lnTo>
                <a:lnTo>
                  <a:pt x="48" y="137"/>
                </a:lnTo>
                <a:lnTo>
                  <a:pt x="48" y="138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40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8"/>
                </a:lnTo>
                <a:lnTo>
                  <a:pt x="22" y="148"/>
                </a:lnTo>
                <a:lnTo>
                  <a:pt x="22" y="149"/>
                </a:lnTo>
                <a:lnTo>
                  <a:pt x="22" y="149"/>
                </a:lnTo>
                <a:lnTo>
                  <a:pt x="20" y="149"/>
                </a:lnTo>
                <a:lnTo>
                  <a:pt x="20" y="149"/>
                </a:lnTo>
                <a:lnTo>
                  <a:pt x="19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7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6" y="153"/>
                </a:lnTo>
                <a:lnTo>
                  <a:pt x="16" y="153"/>
                </a:lnTo>
                <a:lnTo>
                  <a:pt x="15" y="154"/>
                </a:lnTo>
                <a:lnTo>
                  <a:pt x="15" y="154"/>
                </a:lnTo>
                <a:lnTo>
                  <a:pt x="15" y="154"/>
                </a:lnTo>
                <a:lnTo>
                  <a:pt x="14" y="155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2" y="156"/>
                </a:lnTo>
                <a:lnTo>
                  <a:pt x="11" y="156"/>
                </a:lnTo>
                <a:lnTo>
                  <a:pt x="11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8"/>
                </a:lnTo>
                <a:lnTo>
                  <a:pt x="8" y="159"/>
                </a:lnTo>
                <a:lnTo>
                  <a:pt x="8" y="159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3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8"/>
                </a:lnTo>
                <a:lnTo>
                  <a:pt x="17" y="158"/>
                </a:lnTo>
                <a:lnTo>
                  <a:pt x="17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7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19" y="156"/>
                </a:lnTo>
                <a:lnTo>
                  <a:pt x="20" y="156"/>
                </a:lnTo>
                <a:lnTo>
                  <a:pt x="20" y="156"/>
                </a:lnTo>
                <a:lnTo>
                  <a:pt x="21" y="156"/>
                </a:lnTo>
                <a:lnTo>
                  <a:pt x="21" y="156"/>
                </a:lnTo>
                <a:lnTo>
                  <a:pt x="21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5"/>
                </a:lnTo>
                <a:lnTo>
                  <a:pt x="22" y="154"/>
                </a:lnTo>
                <a:lnTo>
                  <a:pt x="22" y="154"/>
                </a:lnTo>
                <a:lnTo>
                  <a:pt x="22" y="154"/>
                </a:lnTo>
                <a:lnTo>
                  <a:pt x="22" y="154"/>
                </a:lnTo>
                <a:lnTo>
                  <a:pt x="23" y="153"/>
                </a:lnTo>
                <a:lnTo>
                  <a:pt x="23" y="153"/>
                </a:lnTo>
                <a:lnTo>
                  <a:pt x="23" y="154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29" y="153"/>
                </a:lnTo>
                <a:lnTo>
                  <a:pt x="30" y="154"/>
                </a:lnTo>
                <a:lnTo>
                  <a:pt x="30" y="154"/>
                </a:lnTo>
                <a:lnTo>
                  <a:pt x="30" y="154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0" y="153"/>
                </a:lnTo>
                <a:lnTo>
                  <a:pt x="30" y="153"/>
                </a:lnTo>
                <a:lnTo>
                  <a:pt x="31" y="153"/>
                </a:lnTo>
                <a:lnTo>
                  <a:pt x="31" y="153"/>
                </a:lnTo>
                <a:lnTo>
                  <a:pt x="31" y="153"/>
                </a:lnTo>
                <a:lnTo>
                  <a:pt x="32" y="154"/>
                </a:lnTo>
                <a:lnTo>
                  <a:pt x="32" y="154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4" y="154"/>
                </a:lnTo>
                <a:lnTo>
                  <a:pt x="35" y="155"/>
                </a:lnTo>
                <a:lnTo>
                  <a:pt x="35" y="155"/>
                </a:lnTo>
                <a:lnTo>
                  <a:pt x="36" y="156"/>
                </a:lnTo>
                <a:lnTo>
                  <a:pt x="36" y="156"/>
                </a:lnTo>
                <a:lnTo>
                  <a:pt x="36" y="156"/>
                </a:lnTo>
                <a:lnTo>
                  <a:pt x="37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5"/>
                </a:lnTo>
                <a:lnTo>
                  <a:pt x="39" y="154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0" y="153"/>
                </a:lnTo>
                <a:lnTo>
                  <a:pt x="41" y="153"/>
                </a:lnTo>
                <a:lnTo>
                  <a:pt x="41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0"/>
                </a:lnTo>
                <a:lnTo>
                  <a:pt x="56" y="150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6" y="149"/>
                </a:lnTo>
                <a:lnTo>
                  <a:pt x="56" y="149"/>
                </a:lnTo>
                <a:lnTo>
                  <a:pt x="57" y="148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9"/>
                </a:lnTo>
                <a:lnTo>
                  <a:pt x="64" y="148"/>
                </a:lnTo>
                <a:lnTo>
                  <a:pt x="64" y="148"/>
                </a:lnTo>
                <a:lnTo>
                  <a:pt x="64" y="148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2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4" y="147"/>
                </a:lnTo>
                <a:lnTo>
                  <a:pt x="64" y="147"/>
                </a:lnTo>
                <a:lnTo>
                  <a:pt x="64" y="147"/>
                </a:lnTo>
                <a:lnTo>
                  <a:pt x="65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7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5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2" y="144"/>
                </a:lnTo>
                <a:lnTo>
                  <a:pt x="71" y="143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5" y="145"/>
                </a:lnTo>
                <a:lnTo>
                  <a:pt x="75" y="145"/>
                </a:lnTo>
                <a:lnTo>
                  <a:pt x="76" y="145"/>
                </a:lnTo>
                <a:lnTo>
                  <a:pt x="76" y="145"/>
                </a:lnTo>
                <a:lnTo>
                  <a:pt x="76" y="145"/>
                </a:lnTo>
                <a:lnTo>
                  <a:pt x="76" y="145"/>
                </a:lnTo>
                <a:lnTo>
                  <a:pt x="75" y="144"/>
                </a:lnTo>
                <a:lnTo>
                  <a:pt x="75" y="144"/>
                </a:lnTo>
                <a:lnTo>
                  <a:pt x="76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4"/>
                </a:lnTo>
                <a:lnTo>
                  <a:pt x="77" y="145"/>
                </a:lnTo>
                <a:lnTo>
                  <a:pt x="77" y="145"/>
                </a:lnTo>
                <a:lnTo>
                  <a:pt x="77" y="145"/>
                </a:lnTo>
                <a:lnTo>
                  <a:pt x="76" y="145"/>
                </a:lnTo>
                <a:lnTo>
                  <a:pt x="76" y="145"/>
                </a:lnTo>
                <a:lnTo>
                  <a:pt x="77" y="145"/>
                </a:lnTo>
                <a:lnTo>
                  <a:pt x="77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4"/>
                </a:lnTo>
                <a:lnTo>
                  <a:pt x="78" y="145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4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2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3"/>
                </a:lnTo>
                <a:lnTo>
                  <a:pt x="107" y="143"/>
                </a:lnTo>
                <a:lnTo>
                  <a:pt x="107" y="142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4" y="137"/>
                </a:lnTo>
                <a:lnTo>
                  <a:pt x="113" y="136"/>
                </a:lnTo>
                <a:lnTo>
                  <a:pt x="113" y="136"/>
                </a:lnTo>
                <a:lnTo>
                  <a:pt x="114" y="135"/>
                </a:lnTo>
                <a:lnTo>
                  <a:pt x="114" y="135"/>
                </a:lnTo>
                <a:lnTo>
                  <a:pt x="114" y="134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2" y="134"/>
                </a:lnTo>
                <a:lnTo>
                  <a:pt x="102" y="134"/>
                </a:lnTo>
                <a:lnTo>
                  <a:pt x="101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3" y="133"/>
                </a:lnTo>
                <a:lnTo>
                  <a:pt x="103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100" y="133"/>
                </a:lnTo>
                <a:lnTo>
                  <a:pt x="99" y="133"/>
                </a:lnTo>
                <a:lnTo>
                  <a:pt x="99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1" y="132"/>
                </a:lnTo>
                <a:lnTo>
                  <a:pt x="102" y="132"/>
                </a:lnTo>
                <a:lnTo>
                  <a:pt x="102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7" y="130"/>
                </a:lnTo>
                <a:lnTo>
                  <a:pt x="107" y="130"/>
                </a:lnTo>
                <a:lnTo>
                  <a:pt x="106" y="130"/>
                </a:lnTo>
                <a:lnTo>
                  <a:pt x="106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9"/>
                </a:lnTo>
                <a:lnTo>
                  <a:pt x="107" y="128"/>
                </a:lnTo>
                <a:lnTo>
                  <a:pt x="107" y="128"/>
                </a:lnTo>
                <a:lnTo>
                  <a:pt x="107" y="128"/>
                </a:lnTo>
                <a:lnTo>
                  <a:pt x="105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5" y="128"/>
                </a:lnTo>
                <a:lnTo>
                  <a:pt x="106" y="127"/>
                </a:lnTo>
                <a:lnTo>
                  <a:pt x="106" y="127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0" y="124"/>
                </a:lnTo>
                <a:lnTo>
                  <a:pt x="111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5" y="122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20"/>
                </a:lnTo>
                <a:lnTo>
                  <a:pt x="117" y="119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5" name="Freeform 2065">
            <a:extLst>
              <a:ext uri="{FF2B5EF4-FFF2-40B4-BE49-F238E27FC236}">
                <a16:creationId xmlns:a16="http://schemas.microsoft.com/office/drawing/2014/main" id="{112E21BE-4350-4F8E-B8B2-933B82B8314A}"/>
              </a:ext>
            </a:extLst>
          </xdr:cNvPr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6" name="Freeform 2066">
            <a:extLst>
              <a:ext uri="{FF2B5EF4-FFF2-40B4-BE49-F238E27FC236}">
                <a16:creationId xmlns:a16="http://schemas.microsoft.com/office/drawing/2014/main" id="{F295DA0E-D016-425C-8FE3-1AE97C2EC198}"/>
              </a:ext>
            </a:extLst>
          </xdr:cNvPr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2"/>
                </a:lnTo>
                <a:lnTo>
                  <a:pt x="31" y="22"/>
                </a:lnTo>
                <a:lnTo>
                  <a:pt x="31" y="23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8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6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7" y="13"/>
                </a:lnTo>
                <a:lnTo>
                  <a:pt x="37" y="13"/>
                </a:lnTo>
                <a:lnTo>
                  <a:pt x="38" y="13"/>
                </a:lnTo>
                <a:lnTo>
                  <a:pt x="38" y="13"/>
                </a:lnTo>
                <a:lnTo>
                  <a:pt x="39" y="14"/>
                </a:lnTo>
                <a:lnTo>
                  <a:pt x="39" y="14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9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8"/>
                </a:lnTo>
                <a:lnTo>
                  <a:pt x="35" y="8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4" y="6"/>
                </a:lnTo>
                <a:lnTo>
                  <a:pt x="33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1"/>
                </a:lnTo>
                <a:lnTo>
                  <a:pt x="18" y="2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0" y="8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8" y="20"/>
                </a:lnTo>
                <a:lnTo>
                  <a:pt x="8" y="20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2" y="21"/>
                </a:lnTo>
                <a:lnTo>
                  <a:pt x="13" y="21"/>
                </a:lnTo>
                <a:lnTo>
                  <a:pt x="13" y="21"/>
                </a:lnTo>
                <a:lnTo>
                  <a:pt x="14" y="20"/>
                </a:lnTo>
                <a:lnTo>
                  <a:pt x="14" y="20"/>
                </a:lnTo>
                <a:lnTo>
                  <a:pt x="14" y="20"/>
                </a:lnTo>
                <a:lnTo>
                  <a:pt x="14" y="20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5" y="18"/>
                </a:lnTo>
                <a:lnTo>
                  <a:pt x="15" y="18"/>
                </a:lnTo>
                <a:lnTo>
                  <a:pt x="15" y="18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8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1"/>
                </a:lnTo>
                <a:lnTo>
                  <a:pt x="23" y="21"/>
                </a:lnTo>
                <a:lnTo>
                  <a:pt x="23" y="22"/>
                </a:lnTo>
                <a:lnTo>
                  <a:pt x="23" y="22"/>
                </a:lnTo>
                <a:lnTo>
                  <a:pt x="25" y="22"/>
                </a:lnTo>
                <a:lnTo>
                  <a:pt x="25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7" y="22"/>
                </a:lnTo>
                <a:lnTo>
                  <a:pt x="27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7" name="Freeform 2067">
            <a:extLst>
              <a:ext uri="{FF2B5EF4-FFF2-40B4-BE49-F238E27FC236}">
                <a16:creationId xmlns:a16="http://schemas.microsoft.com/office/drawing/2014/main" id="{97727485-2C46-42A6-871B-8B809DAEE574}"/>
              </a:ext>
            </a:extLst>
          </xdr:cNvPr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8" name="Freeform 2068">
            <a:extLst>
              <a:ext uri="{FF2B5EF4-FFF2-40B4-BE49-F238E27FC236}">
                <a16:creationId xmlns:a16="http://schemas.microsoft.com/office/drawing/2014/main" id="{E8C7949E-AFD0-4759-841D-AABB187E8BC7}"/>
              </a:ext>
            </a:extLst>
          </xdr:cNvPr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29" name="Freeform 2069">
            <a:extLst>
              <a:ext uri="{FF2B5EF4-FFF2-40B4-BE49-F238E27FC236}">
                <a16:creationId xmlns:a16="http://schemas.microsoft.com/office/drawing/2014/main" id="{03F06AF3-FAC0-4602-A22F-7C68CEDADFE0}"/>
              </a:ext>
            </a:extLst>
          </xdr:cNvPr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0" name="Freeform 2070">
            <a:extLst>
              <a:ext uri="{FF2B5EF4-FFF2-40B4-BE49-F238E27FC236}">
                <a16:creationId xmlns:a16="http://schemas.microsoft.com/office/drawing/2014/main" id="{F57AA961-00CB-4F25-B08A-2CF5C708D8E3}"/>
              </a:ext>
            </a:extLst>
          </xdr:cNvPr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1" name="Freeform 2071">
            <a:extLst>
              <a:ext uri="{FF2B5EF4-FFF2-40B4-BE49-F238E27FC236}">
                <a16:creationId xmlns:a16="http://schemas.microsoft.com/office/drawing/2014/main" id="{FBA2D64B-CD6A-438C-AA1B-4C7715480778}"/>
              </a:ext>
            </a:extLst>
          </xdr:cNvPr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8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2" name="Freeform 2072">
            <a:extLst>
              <a:ext uri="{FF2B5EF4-FFF2-40B4-BE49-F238E27FC236}">
                <a16:creationId xmlns:a16="http://schemas.microsoft.com/office/drawing/2014/main" id="{BE17544D-A4BA-466B-85A5-04CBA1CBE7C8}"/>
              </a:ext>
            </a:extLst>
          </xdr:cNvPr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3" name="Freeform 2073">
            <a:extLst>
              <a:ext uri="{FF2B5EF4-FFF2-40B4-BE49-F238E27FC236}">
                <a16:creationId xmlns:a16="http://schemas.microsoft.com/office/drawing/2014/main" id="{C60F7711-A96C-4591-809D-4CBD343CA249}"/>
              </a:ext>
            </a:extLst>
          </xdr:cNvPr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4" name="Freeform 2074">
            <a:extLst>
              <a:ext uri="{FF2B5EF4-FFF2-40B4-BE49-F238E27FC236}">
                <a16:creationId xmlns:a16="http://schemas.microsoft.com/office/drawing/2014/main" id="{6CC196D6-2E9C-4CC3-BD16-6E9AC5D4C932}"/>
              </a:ext>
            </a:extLst>
          </xdr:cNvPr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5" name="Freeform 2075">
            <a:extLst>
              <a:ext uri="{FF2B5EF4-FFF2-40B4-BE49-F238E27FC236}">
                <a16:creationId xmlns:a16="http://schemas.microsoft.com/office/drawing/2014/main" id="{FF6A2DB1-1115-4FE8-AD19-3317AEC4B840}"/>
              </a:ext>
            </a:extLst>
          </xdr:cNvPr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6" name="Freeform 2076">
            <a:extLst>
              <a:ext uri="{FF2B5EF4-FFF2-40B4-BE49-F238E27FC236}">
                <a16:creationId xmlns:a16="http://schemas.microsoft.com/office/drawing/2014/main" id="{7152BE50-7A61-4A5A-AF89-A00788B6BEB6}"/>
              </a:ext>
            </a:extLst>
          </xdr:cNvPr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7" name="Freeform 2077">
            <a:extLst>
              <a:ext uri="{FF2B5EF4-FFF2-40B4-BE49-F238E27FC236}">
                <a16:creationId xmlns:a16="http://schemas.microsoft.com/office/drawing/2014/main" id="{2BDDB546-AB9D-4AF9-9CE1-0FADCB7AD44F}"/>
              </a:ext>
            </a:extLst>
          </xdr:cNvPr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8" name="Freeform 2078">
            <a:extLst>
              <a:ext uri="{FF2B5EF4-FFF2-40B4-BE49-F238E27FC236}">
                <a16:creationId xmlns:a16="http://schemas.microsoft.com/office/drawing/2014/main" id="{4F8253C5-D7D8-4664-BB5A-4AC30887D869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39" name="Freeform 2079">
            <a:extLst>
              <a:ext uri="{FF2B5EF4-FFF2-40B4-BE49-F238E27FC236}">
                <a16:creationId xmlns:a16="http://schemas.microsoft.com/office/drawing/2014/main" id="{C801DA7C-30BE-4EDF-94C0-6BE8F3A80248}"/>
              </a:ext>
            </a:extLst>
          </xdr:cNvPr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0" name="Freeform 2080">
            <a:extLst>
              <a:ext uri="{FF2B5EF4-FFF2-40B4-BE49-F238E27FC236}">
                <a16:creationId xmlns:a16="http://schemas.microsoft.com/office/drawing/2014/main" id="{B4BA1976-7199-4E60-B623-BBAF164BD309}"/>
              </a:ext>
            </a:extLst>
          </xdr:cNvPr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1" name="Freeform 2081">
            <a:extLst>
              <a:ext uri="{FF2B5EF4-FFF2-40B4-BE49-F238E27FC236}">
                <a16:creationId xmlns:a16="http://schemas.microsoft.com/office/drawing/2014/main" id="{8753407C-8FE8-45A1-A39C-94850C37D85B}"/>
              </a:ext>
            </a:extLst>
          </xdr:cNvPr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2" name="Freeform 2082">
            <a:extLst>
              <a:ext uri="{FF2B5EF4-FFF2-40B4-BE49-F238E27FC236}">
                <a16:creationId xmlns:a16="http://schemas.microsoft.com/office/drawing/2014/main" id="{6DB932C8-6918-436D-B47F-C5BBD660D1AA}"/>
              </a:ext>
            </a:extLst>
          </xdr:cNvPr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2 w 2"/>
              <a:gd name="T2" fmla="*/ 1 w 2"/>
              <a:gd name="T3" fmla="*/ 1 w 2"/>
              <a:gd name="T4" fmla="*/ 0 w 2"/>
              <a:gd name="T5" fmla="*/ 2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3" name="Freeform 2083">
            <a:extLst>
              <a:ext uri="{FF2B5EF4-FFF2-40B4-BE49-F238E27FC236}">
                <a16:creationId xmlns:a16="http://schemas.microsoft.com/office/drawing/2014/main" id="{1FEB6136-C6D4-48BB-AE25-81A1B37F32A1}"/>
              </a:ext>
            </a:extLst>
          </xdr:cNvPr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4" name="Freeform 2084">
            <a:extLst>
              <a:ext uri="{FF2B5EF4-FFF2-40B4-BE49-F238E27FC236}">
                <a16:creationId xmlns:a16="http://schemas.microsoft.com/office/drawing/2014/main" id="{083F06CC-E9D8-42FB-8FE5-D3FCAE1BEE3F}"/>
              </a:ext>
            </a:extLst>
          </xdr:cNvPr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5" name="Freeform 2085">
            <a:extLst>
              <a:ext uri="{FF2B5EF4-FFF2-40B4-BE49-F238E27FC236}">
                <a16:creationId xmlns:a16="http://schemas.microsoft.com/office/drawing/2014/main" id="{7F61443E-D706-4DF3-A454-E998C451CB28}"/>
              </a:ext>
            </a:extLst>
          </xdr:cNvPr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6" name="Freeform 2086">
            <a:extLst>
              <a:ext uri="{FF2B5EF4-FFF2-40B4-BE49-F238E27FC236}">
                <a16:creationId xmlns:a16="http://schemas.microsoft.com/office/drawing/2014/main" id="{60C16C30-8ECF-48EE-9E79-A56F451FE630}"/>
              </a:ext>
            </a:extLst>
          </xdr:cNvPr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7" name="Freeform 2087">
            <a:extLst>
              <a:ext uri="{FF2B5EF4-FFF2-40B4-BE49-F238E27FC236}">
                <a16:creationId xmlns:a16="http://schemas.microsoft.com/office/drawing/2014/main" id="{2A407742-64DC-4A81-9EB6-0BBEB7953E24}"/>
              </a:ext>
            </a:extLst>
          </xdr:cNvPr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8" name="Freeform 2088">
            <a:extLst>
              <a:ext uri="{FF2B5EF4-FFF2-40B4-BE49-F238E27FC236}">
                <a16:creationId xmlns:a16="http://schemas.microsoft.com/office/drawing/2014/main" id="{A9EF4416-12C6-4438-8205-4F0BEECACA21}"/>
              </a:ext>
            </a:extLst>
          </xdr:cNvPr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49" name="Freeform 2089">
            <a:extLst>
              <a:ext uri="{FF2B5EF4-FFF2-40B4-BE49-F238E27FC236}">
                <a16:creationId xmlns:a16="http://schemas.microsoft.com/office/drawing/2014/main" id="{23900ABF-A84C-4060-98AA-9C6967356D4A}"/>
              </a:ext>
            </a:extLst>
          </xdr:cNvPr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0" name="Freeform 2090">
            <a:extLst>
              <a:ext uri="{FF2B5EF4-FFF2-40B4-BE49-F238E27FC236}">
                <a16:creationId xmlns:a16="http://schemas.microsoft.com/office/drawing/2014/main" id="{67A3898D-6620-4591-8833-C303F57A5555}"/>
              </a:ext>
            </a:extLst>
          </xdr:cNvPr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1" name="Freeform 2091">
            <a:extLst>
              <a:ext uri="{FF2B5EF4-FFF2-40B4-BE49-F238E27FC236}">
                <a16:creationId xmlns:a16="http://schemas.microsoft.com/office/drawing/2014/main" id="{7E3941B2-2584-4D10-A49B-975A0640ECB3}"/>
              </a:ext>
            </a:extLst>
          </xdr:cNvPr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2" name="Freeform 2092">
            <a:extLst>
              <a:ext uri="{FF2B5EF4-FFF2-40B4-BE49-F238E27FC236}">
                <a16:creationId xmlns:a16="http://schemas.microsoft.com/office/drawing/2014/main" id="{E8E7A89D-AD80-4BB9-9E8C-9DC7C791BD77}"/>
              </a:ext>
            </a:extLst>
          </xdr:cNvPr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3" name="Freeform 2093">
            <a:extLst>
              <a:ext uri="{FF2B5EF4-FFF2-40B4-BE49-F238E27FC236}">
                <a16:creationId xmlns:a16="http://schemas.microsoft.com/office/drawing/2014/main" id="{6F271635-547B-4CF2-A0FC-3C427FB21369}"/>
              </a:ext>
            </a:extLst>
          </xdr:cNvPr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4" name="Freeform 2094">
            <a:extLst>
              <a:ext uri="{FF2B5EF4-FFF2-40B4-BE49-F238E27FC236}">
                <a16:creationId xmlns:a16="http://schemas.microsoft.com/office/drawing/2014/main" id="{024A1EB7-AC3D-481F-89CE-36B007DB7364}"/>
              </a:ext>
            </a:extLst>
          </xdr:cNvPr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5" name="Freeform 2095">
            <a:extLst>
              <a:ext uri="{FF2B5EF4-FFF2-40B4-BE49-F238E27FC236}">
                <a16:creationId xmlns:a16="http://schemas.microsoft.com/office/drawing/2014/main" id="{38D592E8-1E3F-4923-B936-1B93DDCC2684}"/>
              </a:ext>
            </a:extLst>
          </xdr:cNvPr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6" name="Freeform 2096">
            <a:extLst>
              <a:ext uri="{FF2B5EF4-FFF2-40B4-BE49-F238E27FC236}">
                <a16:creationId xmlns:a16="http://schemas.microsoft.com/office/drawing/2014/main" id="{35D132F1-81FE-4F0C-AB7B-FFAAE759F37B}"/>
              </a:ext>
            </a:extLst>
          </xdr:cNvPr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7" name="Freeform 2097">
            <a:extLst>
              <a:ext uri="{FF2B5EF4-FFF2-40B4-BE49-F238E27FC236}">
                <a16:creationId xmlns:a16="http://schemas.microsoft.com/office/drawing/2014/main" id="{4993DAB1-B92F-4C75-B33C-5915964D7F38}"/>
              </a:ext>
            </a:extLst>
          </xdr:cNvPr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8" name="Freeform 2098">
            <a:extLst>
              <a:ext uri="{FF2B5EF4-FFF2-40B4-BE49-F238E27FC236}">
                <a16:creationId xmlns:a16="http://schemas.microsoft.com/office/drawing/2014/main" id="{6725BC0F-8D4B-4C53-A070-445F286FB4A3}"/>
              </a:ext>
            </a:extLst>
          </xdr:cNvPr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59" name="Freeform 2099">
            <a:extLst>
              <a:ext uri="{FF2B5EF4-FFF2-40B4-BE49-F238E27FC236}">
                <a16:creationId xmlns:a16="http://schemas.microsoft.com/office/drawing/2014/main" id="{6D56C5DE-70B3-4E72-9BDE-89047306140C}"/>
              </a:ext>
            </a:extLst>
          </xdr:cNvPr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0" name="Freeform 2100">
            <a:extLst>
              <a:ext uri="{FF2B5EF4-FFF2-40B4-BE49-F238E27FC236}">
                <a16:creationId xmlns:a16="http://schemas.microsoft.com/office/drawing/2014/main" id="{722E0527-4348-4BF4-A49C-2938A0B34F89}"/>
              </a:ext>
            </a:extLst>
          </xdr:cNvPr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1" name="Freeform 2101">
            <a:extLst>
              <a:ext uri="{FF2B5EF4-FFF2-40B4-BE49-F238E27FC236}">
                <a16:creationId xmlns:a16="http://schemas.microsoft.com/office/drawing/2014/main" id="{2C55D97F-9EB8-405D-9624-D91F7DA44314}"/>
              </a:ext>
            </a:extLst>
          </xdr:cNvPr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2" name="Freeform 2102">
            <a:extLst>
              <a:ext uri="{FF2B5EF4-FFF2-40B4-BE49-F238E27FC236}">
                <a16:creationId xmlns:a16="http://schemas.microsoft.com/office/drawing/2014/main" id="{7FD9A116-EF86-41B0-AE2F-4584D3DB246E}"/>
              </a:ext>
            </a:extLst>
          </xdr:cNvPr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3" name="Freeform 2103">
            <a:extLst>
              <a:ext uri="{FF2B5EF4-FFF2-40B4-BE49-F238E27FC236}">
                <a16:creationId xmlns:a16="http://schemas.microsoft.com/office/drawing/2014/main" id="{23255279-7E0B-47E6-95A6-F4833389448D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4" name="Freeform 2104">
            <a:extLst>
              <a:ext uri="{FF2B5EF4-FFF2-40B4-BE49-F238E27FC236}">
                <a16:creationId xmlns:a16="http://schemas.microsoft.com/office/drawing/2014/main" id="{092A8AD9-FDB4-45A9-B9A5-10236A659B60}"/>
              </a:ext>
            </a:extLst>
          </xdr:cNvPr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5" name="Freeform 2105">
            <a:extLst>
              <a:ext uri="{FF2B5EF4-FFF2-40B4-BE49-F238E27FC236}">
                <a16:creationId xmlns:a16="http://schemas.microsoft.com/office/drawing/2014/main" id="{7FB35CDB-EBDB-4633-9A54-C97056955043}"/>
              </a:ext>
            </a:extLst>
          </xdr:cNvPr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6" name="Freeform 2106">
            <a:extLst>
              <a:ext uri="{FF2B5EF4-FFF2-40B4-BE49-F238E27FC236}">
                <a16:creationId xmlns:a16="http://schemas.microsoft.com/office/drawing/2014/main" id="{006F6DE1-42D7-49F2-94CD-DAD6F2982081}"/>
              </a:ext>
            </a:extLst>
          </xdr:cNvPr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4"/>
                </a:lnTo>
                <a:lnTo>
                  <a:pt x="6" y="3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6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7" name="Freeform 2107">
            <a:extLst>
              <a:ext uri="{FF2B5EF4-FFF2-40B4-BE49-F238E27FC236}">
                <a16:creationId xmlns:a16="http://schemas.microsoft.com/office/drawing/2014/main" id="{FCC590C5-ED26-4DAC-822C-9244E81C6829}"/>
              </a:ext>
            </a:extLst>
          </xdr:cNvPr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8" name="Freeform 2108">
            <a:extLst>
              <a:ext uri="{FF2B5EF4-FFF2-40B4-BE49-F238E27FC236}">
                <a16:creationId xmlns:a16="http://schemas.microsoft.com/office/drawing/2014/main" id="{D84A349B-D2C4-48C3-9D8A-86A8F21FAF29}"/>
              </a:ext>
            </a:extLst>
          </xdr:cNvPr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69" name="Freeform 2109">
            <a:extLst>
              <a:ext uri="{FF2B5EF4-FFF2-40B4-BE49-F238E27FC236}">
                <a16:creationId xmlns:a16="http://schemas.microsoft.com/office/drawing/2014/main" id="{F58FC920-2617-4751-8A64-114D865FF0DD}"/>
              </a:ext>
            </a:extLst>
          </xdr:cNvPr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0" name="Freeform 2110">
            <a:extLst>
              <a:ext uri="{FF2B5EF4-FFF2-40B4-BE49-F238E27FC236}">
                <a16:creationId xmlns:a16="http://schemas.microsoft.com/office/drawing/2014/main" id="{7935D726-386F-43E4-9D37-82D9F6FE268C}"/>
              </a:ext>
            </a:extLst>
          </xdr:cNvPr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1" name="Freeform 2111">
            <a:extLst>
              <a:ext uri="{FF2B5EF4-FFF2-40B4-BE49-F238E27FC236}">
                <a16:creationId xmlns:a16="http://schemas.microsoft.com/office/drawing/2014/main" id="{6C796F2D-3A81-449F-96B2-C5153A20EE5A}"/>
              </a:ext>
            </a:extLst>
          </xdr:cNvPr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2" name="Freeform 2112">
            <a:extLst>
              <a:ext uri="{FF2B5EF4-FFF2-40B4-BE49-F238E27FC236}">
                <a16:creationId xmlns:a16="http://schemas.microsoft.com/office/drawing/2014/main" id="{B3FF18A8-B703-428E-921E-22E80D7322E6}"/>
              </a:ext>
            </a:extLst>
          </xdr:cNvPr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5" y="8"/>
                </a:lnTo>
                <a:lnTo>
                  <a:pt x="16" y="8"/>
                </a:lnTo>
                <a:lnTo>
                  <a:pt x="16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3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3"/>
                </a:lnTo>
                <a:lnTo>
                  <a:pt x="11" y="12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1" y="10"/>
                </a:lnTo>
                <a:lnTo>
                  <a:pt x="11" y="10"/>
                </a:lnTo>
                <a:lnTo>
                  <a:pt x="10" y="11"/>
                </a:lnTo>
                <a:lnTo>
                  <a:pt x="10" y="11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9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5" y="8"/>
                </a:lnTo>
                <a:lnTo>
                  <a:pt x="4" y="8"/>
                </a:lnTo>
                <a:lnTo>
                  <a:pt x="4" y="8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6" y="4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1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2"/>
                </a:lnTo>
                <a:lnTo>
                  <a:pt x="9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3" name="Freeform 2113">
            <a:extLst>
              <a:ext uri="{FF2B5EF4-FFF2-40B4-BE49-F238E27FC236}">
                <a16:creationId xmlns:a16="http://schemas.microsoft.com/office/drawing/2014/main" id="{223280D1-1DA4-451B-BC98-57FE1A9681C6}"/>
              </a:ext>
            </a:extLst>
          </xdr:cNvPr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4" name="Freeform 2114">
            <a:extLst>
              <a:ext uri="{FF2B5EF4-FFF2-40B4-BE49-F238E27FC236}">
                <a16:creationId xmlns:a16="http://schemas.microsoft.com/office/drawing/2014/main" id="{2829A42D-402C-4F67-ADF7-9518CF482A74}"/>
              </a:ext>
            </a:extLst>
          </xdr:cNvPr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5" name="Freeform 2115">
            <a:extLst>
              <a:ext uri="{FF2B5EF4-FFF2-40B4-BE49-F238E27FC236}">
                <a16:creationId xmlns:a16="http://schemas.microsoft.com/office/drawing/2014/main" id="{0D8CE7F4-8100-4FB1-8BAF-7E4D678213FF}"/>
              </a:ext>
            </a:extLst>
          </xdr:cNvPr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6" name="Freeform 2116">
            <a:extLst>
              <a:ext uri="{FF2B5EF4-FFF2-40B4-BE49-F238E27FC236}">
                <a16:creationId xmlns:a16="http://schemas.microsoft.com/office/drawing/2014/main" id="{21EB08F2-25C3-403C-A5BF-09C99E44E0BA}"/>
              </a:ext>
            </a:extLst>
          </xdr:cNvPr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1 h 1"/>
              <a:gd name="T1" fmla="*/ 1 h 1"/>
              <a:gd name="T2" fmla="*/ 1 h 1"/>
              <a:gd name="T3" fmla="*/ 1 h 1"/>
              <a:gd name="T4" fmla="*/ 0 h 1"/>
              <a:gd name="T5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7" name="Freeform 2117">
            <a:extLst>
              <a:ext uri="{FF2B5EF4-FFF2-40B4-BE49-F238E27FC236}">
                <a16:creationId xmlns:a16="http://schemas.microsoft.com/office/drawing/2014/main" id="{3E8B1CFA-139E-42A1-872D-1A492BBA1965}"/>
              </a:ext>
            </a:extLst>
          </xdr:cNvPr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8" name="Freeform 2118">
            <a:extLst>
              <a:ext uri="{FF2B5EF4-FFF2-40B4-BE49-F238E27FC236}">
                <a16:creationId xmlns:a16="http://schemas.microsoft.com/office/drawing/2014/main" id="{789B17D5-6499-4910-958A-D0FCB81C5979}"/>
              </a:ext>
            </a:extLst>
          </xdr:cNvPr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79" name="Freeform 2119">
            <a:extLst>
              <a:ext uri="{FF2B5EF4-FFF2-40B4-BE49-F238E27FC236}">
                <a16:creationId xmlns:a16="http://schemas.microsoft.com/office/drawing/2014/main" id="{2897C48B-5108-48D3-8D6C-D7D7AEFB88A2}"/>
              </a:ext>
            </a:extLst>
          </xdr:cNvPr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0" name="Freeform 2120">
            <a:extLst>
              <a:ext uri="{FF2B5EF4-FFF2-40B4-BE49-F238E27FC236}">
                <a16:creationId xmlns:a16="http://schemas.microsoft.com/office/drawing/2014/main" id="{8FA160A7-760F-4886-9863-2D9CFF7E40BF}"/>
              </a:ext>
            </a:extLst>
          </xdr:cNvPr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3" y="5"/>
                </a:lnTo>
                <a:lnTo>
                  <a:pt x="13" y="5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lnTo>
                  <a:pt x="14" y="6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6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3" y="6"/>
                </a:lnTo>
                <a:lnTo>
                  <a:pt x="12" y="6"/>
                </a:lnTo>
                <a:lnTo>
                  <a:pt x="12" y="6"/>
                </a:lnTo>
                <a:lnTo>
                  <a:pt x="12" y="6"/>
                </a:lnTo>
                <a:lnTo>
                  <a:pt x="12" y="6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8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0" y="8"/>
                </a:lnTo>
                <a:lnTo>
                  <a:pt x="10" y="8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2" y="9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10" y="11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1"/>
                </a:lnTo>
                <a:lnTo>
                  <a:pt x="8" y="11"/>
                </a:lnTo>
                <a:lnTo>
                  <a:pt x="8" y="11"/>
                </a:lnTo>
                <a:lnTo>
                  <a:pt x="8" y="11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1"/>
                </a:lnTo>
                <a:lnTo>
                  <a:pt x="7" y="11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3"/>
                </a:lnTo>
                <a:lnTo>
                  <a:pt x="5" y="13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3" y="12"/>
                </a:lnTo>
                <a:lnTo>
                  <a:pt x="3" y="12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5" y="11"/>
                </a:lnTo>
                <a:lnTo>
                  <a:pt x="4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2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7" y="7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8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1" name="Freeform 2121">
            <a:extLst>
              <a:ext uri="{FF2B5EF4-FFF2-40B4-BE49-F238E27FC236}">
                <a16:creationId xmlns:a16="http://schemas.microsoft.com/office/drawing/2014/main" id="{E79D8EA6-9409-4EF2-AF8C-E8DDB5F40D41}"/>
              </a:ext>
            </a:extLst>
          </xdr:cNvPr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9" y="5"/>
                </a:lnTo>
                <a:lnTo>
                  <a:pt x="9" y="5"/>
                </a:lnTo>
                <a:lnTo>
                  <a:pt x="9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8" y="5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6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1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5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2" name="Freeform 2122">
            <a:extLst>
              <a:ext uri="{FF2B5EF4-FFF2-40B4-BE49-F238E27FC236}">
                <a16:creationId xmlns:a16="http://schemas.microsoft.com/office/drawing/2014/main" id="{7E70EF7C-D4E8-42D5-ABA4-A013D4C20E80}"/>
              </a:ext>
            </a:extLst>
          </xdr:cNvPr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3" name="Freeform 2123">
            <a:extLst>
              <a:ext uri="{FF2B5EF4-FFF2-40B4-BE49-F238E27FC236}">
                <a16:creationId xmlns:a16="http://schemas.microsoft.com/office/drawing/2014/main" id="{5FD4448F-5B09-4A16-9E8C-9154F6685BBC}"/>
              </a:ext>
            </a:extLst>
          </xdr:cNvPr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4" name="Freeform 2124">
            <a:extLst>
              <a:ext uri="{FF2B5EF4-FFF2-40B4-BE49-F238E27FC236}">
                <a16:creationId xmlns:a16="http://schemas.microsoft.com/office/drawing/2014/main" id="{A932867E-EC1B-4ABB-8709-8CBB691E6968}"/>
              </a:ext>
            </a:extLst>
          </xdr:cNvPr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3" y="5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5" name="Freeform 2125">
            <a:extLst>
              <a:ext uri="{FF2B5EF4-FFF2-40B4-BE49-F238E27FC236}">
                <a16:creationId xmlns:a16="http://schemas.microsoft.com/office/drawing/2014/main" id="{56D013FE-A4F7-4B54-B5F3-C41D81D092E8}"/>
              </a:ext>
            </a:extLst>
          </xdr:cNvPr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6" name="Freeform 2126">
            <a:extLst>
              <a:ext uri="{FF2B5EF4-FFF2-40B4-BE49-F238E27FC236}">
                <a16:creationId xmlns:a16="http://schemas.microsoft.com/office/drawing/2014/main" id="{5E5CDFE6-C1BE-4F52-B9CF-F438C0FEDCE3}"/>
              </a:ext>
            </a:extLst>
          </xdr:cNvPr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7" name="Freeform 2127">
            <a:extLst>
              <a:ext uri="{FF2B5EF4-FFF2-40B4-BE49-F238E27FC236}">
                <a16:creationId xmlns:a16="http://schemas.microsoft.com/office/drawing/2014/main" id="{BF3D8CB7-20BD-4FDF-89ED-D4711BFB738D}"/>
              </a:ext>
            </a:extLst>
          </xdr:cNvPr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8" name="Freeform 2128">
            <a:extLst>
              <a:ext uri="{FF2B5EF4-FFF2-40B4-BE49-F238E27FC236}">
                <a16:creationId xmlns:a16="http://schemas.microsoft.com/office/drawing/2014/main" id="{A926242D-40D5-4FC6-888C-73857807FAA1}"/>
              </a:ext>
            </a:extLst>
          </xdr:cNvPr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89" name="Freeform 2129">
            <a:extLst>
              <a:ext uri="{FF2B5EF4-FFF2-40B4-BE49-F238E27FC236}">
                <a16:creationId xmlns:a16="http://schemas.microsoft.com/office/drawing/2014/main" id="{52FDE1D2-DCCE-4A77-834E-F541AD171C7E}"/>
              </a:ext>
            </a:extLst>
          </xdr:cNvPr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0" name="Freeform 2130">
            <a:extLst>
              <a:ext uri="{FF2B5EF4-FFF2-40B4-BE49-F238E27FC236}">
                <a16:creationId xmlns:a16="http://schemas.microsoft.com/office/drawing/2014/main" id="{4DBF5BD1-55DC-46C0-AB6B-AAC582D9FFA0}"/>
              </a:ext>
            </a:extLst>
          </xdr:cNvPr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1" name="Freeform 2131">
            <a:extLst>
              <a:ext uri="{FF2B5EF4-FFF2-40B4-BE49-F238E27FC236}">
                <a16:creationId xmlns:a16="http://schemas.microsoft.com/office/drawing/2014/main" id="{C6BD2660-E1FC-4DA0-AB25-E0F2D7902EB0}"/>
              </a:ext>
            </a:extLst>
          </xdr:cNvPr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0" y="4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2" name="Freeform 2132">
            <a:extLst>
              <a:ext uri="{FF2B5EF4-FFF2-40B4-BE49-F238E27FC236}">
                <a16:creationId xmlns:a16="http://schemas.microsoft.com/office/drawing/2014/main" id="{9674E11A-E891-48FE-875C-0E5FA55F991A}"/>
              </a:ext>
            </a:extLst>
          </xdr:cNvPr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3" name="Freeform 2133">
            <a:extLst>
              <a:ext uri="{FF2B5EF4-FFF2-40B4-BE49-F238E27FC236}">
                <a16:creationId xmlns:a16="http://schemas.microsoft.com/office/drawing/2014/main" id="{2C873CA8-C61F-48B4-A79C-E7F8EBE936CB}"/>
              </a:ext>
            </a:extLst>
          </xdr:cNvPr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w 1"/>
              <a:gd name="T2" fmla="*/ 0 w 1"/>
              <a:gd name="T3" fmla="*/ 1 w 1"/>
              <a:gd name="T4" fmla="*/ 1 w 1"/>
              <a:gd name="T5" fmla="*/ 1 w 1"/>
              <a:gd name="T6" fmla="*/ 1 w 1"/>
              <a:gd name="T7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694" name="Freeform 2134">
            <a:extLst>
              <a:ext uri="{FF2B5EF4-FFF2-40B4-BE49-F238E27FC236}">
                <a16:creationId xmlns:a16="http://schemas.microsoft.com/office/drawing/2014/main" id="{A645E237-0075-4C48-BCC8-D9B8F5CF17DD}"/>
              </a:ext>
            </a:extLst>
          </xdr:cNvPr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3" y="7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7"/>
                </a:lnTo>
                <a:lnTo>
                  <a:pt x="0" y="8"/>
                </a:lnTo>
                <a:lnTo>
                  <a:pt x="0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4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5" y="8"/>
                </a:lnTo>
                <a:lnTo>
                  <a:pt x="5" y="8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5" y="9"/>
                </a:lnTo>
                <a:lnTo>
                  <a:pt x="5" y="9"/>
                </a:lnTo>
                <a:lnTo>
                  <a:pt x="5" y="9"/>
                </a:lnTo>
                <a:lnTo>
                  <a:pt x="6" y="9"/>
                </a:lnTo>
                <a:lnTo>
                  <a:pt x="6" y="9"/>
                </a:lnTo>
                <a:lnTo>
                  <a:pt x="6" y="10"/>
                </a:lnTo>
                <a:lnTo>
                  <a:pt x="6" y="10"/>
                </a:lnTo>
                <a:lnTo>
                  <a:pt x="5" y="12"/>
                </a:lnTo>
                <a:lnTo>
                  <a:pt x="5" y="12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4"/>
                </a:lnTo>
                <a:lnTo>
                  <a:pt x="6" y="14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1"/>
                </a:lnTo>
                <a:lnTo>
                  <a:pt x="7" y="11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9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4"/>
                </a:lnTo>
                <a:lnTo>
                  <a:pt x="9" y="4"/>
                </a:lnTo>
                <a:lnTo>
                  <a:pt x="9" y="4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333375</xdr:colOff>
      <xdr:row>40</xdr:row>
      <xdr:rowOff>0</xdr:rowOff>
    </xdr:from>
    <xdr:to>
      <xdr:col>10</xdr:col>
      <xdr:colOff>304800</xdr:colOff>
      <xdr:row>40</xdr:row>
      <xdr:rowOff>0</xdr:rowOff>
    </xdr:to>
    <xdr:grpSp>
      <xdr:nvGrpSpPr>
        <xdr:cNvPr id="68698" name="Group 2138">
          <a:extLst>
            <a:ext uri="{FF2B5EF4-FFF2-40B4-BE49-F238E27FC236}">
              <a16:creationId xmlns:a16="http://schemas.microsoft.com/office/drawing/2014/main" id="{74A14A2D-F321-4CC1-924C-0985CD6EF4EC}"/>
            </a:ext>
          </a:extLst>
        </xdr:cNvPr>
        <xdr:cNvGrpSpPr>
          <a:grpSpLocks/>
        </xdr:cNvGrpSpPr>
      </xdr:nvGrpSpPr>
      <xdr:grpSpPr bwMode="auto">
        <a:xfrm>
          <a:off x="5196728" y="6409765"/>
          <a:ext cx="576543" cy="0"/>
          <a:chOff x="584" y="1073"/>
          <a:chExt cx="61" cy="17"/>
        </a:xfrm>
      </xdr:grpSpPr>
      <xdr:sp macro="" textlink="">
        <xdr:nvSpPr>
          <xdr:cNvPr id="68696" name="Freeform 2136">
            <a:extLst>
              <a:ext uri="{FF2B5EF4-FFF2-40B4-BE49-F238E27FC236}">
                <a16:creationId xmlns:a16="http://schemas.microsoft.com/office/drawing/2014/main" id="{4DB4A581-0A8C-4423-8D55-23A1747F3C61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60" y="15"/>
                </a:ln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4"/>
                </a:lnTo>
                <a:lnTo>
                  <a:pt x="50" y="13"/>
                </a:lnTo>
                <a:lnTo>
                  <a:pt x="50" y="13"/>
                </a:lnTo>
                <a:lnTo>
                  <a:pt x="50" y="12"/>
                </a:lnTo>
                <a:lnTo>
                  <a:pt x="50" y="12"/>
                </a:lnTo>
                <a:lnTo>
                  <a:pt x="49" y="11"/>
                </a:lnTo>
                <a:lnTo>
                  <a:pt x="49" y="11"/>
                </a:lnTo>
                <a:lnTo>
                  <a:pt x="49" y="11"/>
                </a:lnTo>
                <a:lnTo>
                  <a:pt x="49" y="10"/>
                </a:lnTo>
                <a:lnTo>
                  <a:pt x="49" y="10"/>
                </a:lnTo>
                <a:lnTo>
                  <a:pt x="49" y="9"/>
                </a:lnTo>
                <a:lnTo>
                  <a:pt x="49" y="9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697" name="Freeform 2137">
            <a:extLst>
              <a:ext uri="{FF2B5EF4-FFF2-40B4-BE49-F238E27FC236}">
                <a16:creationId xmlns:a16="http://schemas.microsoft.com/office/drawing/2014/main" id="{E815F2F6-7033-449B-8DBB-D43C46D6B6EB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60" y="15"/>
                </a:ln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4"/>
                </a:lnTo>
                <a:lnTo>
                  <a:pt x="50" y="13"/>
                </a:lnTo>
                <a:lnTo>
                  <a:pt x="50" y="13"/>
                </a:lnTo>
                <a:lnTo>
                  <a:pt x="50" y="12"/>
                </a:lnTo>
                <a:lnTo>
                  <a:pt x="50" y="12"/>
                </a:lnTo>
                <a:lnTo>
                  <a:pt x="49" y="11"/>
                </a:lnTo>
                <a:lnTo>
                  <a:pt x="49" y="11"/>
                </a:lnTo>
                <a:lnTo>
                  <a:pt x="49" y="11"/>
                </a:lnTo>
                <a:lnTo>
                  <a:pt x="49" y="10"/>
                </a:lnTo>
                <a:lnTo>
                  <a:pt x="49" y="10"/>
                </a:lnTo>
                <a:lnTo>
                  <a:pt x="49" y="9"/>
                </a:lnTo>
                <a:lnTo>
                  <a:pt x="49" y="9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01" name="Group 2141">
          <a:extLst>
            <a:ext uri="{FF2B5EF4-FFF2-40B4-BE49-F238E27FC236}">
              <a16:creationId xmlns:a16="http://schemas.microsoft.com/office/drawing/2014/main" id="{3A2FABDD-27A9-4F60-82BD-440AF44D2417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27" y="821"/>
          <a:chExt cx="85" cy="34"/>
        </a:xfrm>
      </xdr:grpSpPr>
      <xdr:sp macro="" textlink="">
        <xdr:nvSpPr>
          <xdr:cNvPr id="68699" name="Freeform 2139">
            <a:extLst>
              <a:ext uri="{FF2B5EF4-FFF2-40B4-BE49-F238E27FC236}">
                <a16:creationId xmlns:a16="http://schemas.microsoft.com/office/drawing/2014/main" id="{981CD9C8-8FB5-4DF1-A1B5-B8B61380E305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9" y="32"/>
                </a:lnTo>
                <a:lnTo>
                  <a:pt x="29" y="32"/>
                </a:lnTo>
                <a:lnTo>
                  <a:pt x="28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8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9" y="29"/>
                </a:lnTo>
                <a:lnTo>
                  <a:pt x="30" y="29"/>
                </a:lnTo>
                <a:lnTo>
                  <a:pt x="30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39" y="28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6"/>
                </a:lnTo>
                <a:lnTo>
                  <a:pt x="44" y="27"/>
                </a:lnTo>
                <a:lnTo>
                  <a:pt x="44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5"/>
                </a:lnTo>
                <a:lnTo>
                  <a:pt x="50" y="25"/>
                </a:lnTo>
                <a:lnTo>
                  <a:pt x="51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3" y="22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6" y="20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3" y="13"/>
                </a:lnTo>
                <a:lnTo>
                  <a:pt x="84" y="12"/>
                </a:lnTo>
                <a:lnTo>
                  <a:pt x="84" y="12"/>
                </a:lnTo>
                <a:lnTo>
                  <a:pt x="84" y="12"/>
                </a:lnTo>
                <a:lnTo>
                  <a:pt x="85" y="11"/>
                </a:lnTo>
                <a:lnTo>
                  <a:pt x="85" y="11"/>
                </a:lnTo>
                <a:lnTo>
                  <a:pt x="85" y="11"/>
                </a:lnTo>
                <a:lnTo>
                  <a:pt x="85" y="10"/>
                </a:lnTo>
                <a:lnTo>
                  <a:pt x="85" y="10"/>
                </a:lnTo>
                <a:lnTo>
                  <a:pt x="84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80" y="8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6" y="5"/>
                </a:lnTo>
                <a:lnTo>
                  <a:pt x="74" y="4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9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7" y="4"/>
                </a:lnTo>
                <a:lnTo>
                  <a:pt x="57" y="4"/>
                </a:lnTo>
                <a:lnTo>
                  <a:pt x="56" y="4"/>
                </a:lnTo>
                <a:lnTo>
                  <a:pt x="56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0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7" y="7"/>
                </a:lnTo>
                <a:lnTo>
                  <a:pt x="47" y="7"/>
                </a:lnTo>
                <a:lnTo>
                  <a:pt x="46" y="7"/>
                </a:lnTo>
                <a:lnTo>
                  <a:pt x="46" y="7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7"/>
                </a:lnTo>
                <a:lnTo>
                  <a:pt x="44" y="7"/>
                </a:lnTo>
                <a:lnTo>
                  <a:pt x="44" y="6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1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2"/>
                </a:lnTo>
                <a:lnTo>
                  <a:pt x="0" y="23"/>
                </a:lnTo>
                <a:lnTo>
                  <a:pt x="0" y="23"/>
                </a:lnTo>
                <a:lnTo>
                  <a:pt x="0" y="23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2" y="26"/>
                </a:lnTo>
                <a:lnTo>
                  <a:pt x="3" y="27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00" name="Freeform 2140">
            <a:extLst>
              <a:ext uri="{FF2B5EF4-FFF2-40B4-BE49-F238E27FC236}">
                <a16:creationId xmlns:a16="http://schemas.microsoft.com/office/drawing/2014/main" id="{4980F3BD-DEB3-4B8A-9806-8CFC0BFD7700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9" y="32"/>
                </a:lnTo>
                <a:lnTo>
                  <a:pt x="29" y="32"/>
                </a:lnTo>
                <a:lnTo>
                  <a:pt x="28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8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9" y="29"/>
                </a:lnTo>
                <a:lnTo>
                  <a:pt x="30" y="29"/>
                </a:lnTo>
                <a:lnTo>
                  <a:pt x="30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39" y="28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6"/>
                </a:lnTo>
                <a:lnTo>
                  <a:pt x="44" y="27"/>
                </a:lnTo>
                <a:lnTo>
                  <a:pt x="44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5"/>
                </a:lnTo>
                <a:lnTo>
                  <a:pt x="50" y="25"/>
                </a:lnTo>
                <a:lnTo>
                  <a:pt x="51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3" y="22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6" y="20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3" y="13"/>
                </a:lnTo>
                <a:lnTo>
                  <a:pt x="84" y="12"/>
                </a:lnTo>
                <a:lnTo>
                  <a:pt x="84" y="12"/>
                </a:lnTo>
                <a:lnTo>
                  <a:pt x="84" y="12"/>
                </a:lnTo>
                <a:lnTo>
                  <a:pt x="85" y="11"/>
                </a:lnTo>
                <a:lnTo>
                  <a:pt x="85" y="11"/>
                </a:lnTo>
                <a:lnTo>
                  <a:pt x="85" y="11"/>
                </a:lnTo>
                <a:lnTo>
                  <a:pt x="85" y="10"/>
                </a:lnTo>
                <a:lnTo>
                  <a:pt x="85" y="10"/>
                </a:lnTo>
                <a:lnTo>
                  <a:pt x="84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80" y="8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6" y="5"/>
                </a:lnTo>
                <a:lnTo>
                  <a:pt x="74" y="4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9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7" y="4"/>
                </a:lnTo>
                <a:lnTo>
                  <a:pt x="57" y="4"/>
                </a:lnTo>
                <a:lnTo>
                  <a:pt x="56" y="4"/>
                </a:lnTo>
                <a:lnTo>
                  <a:pt x="56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0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7" y="7"/>
                </a:lnTo>
                <a:lnTo>
                  <a:pt x="47" y="7"/>
                </a:lnTo>
                <a:lnTo>
                  <a:pt x="46" y="7"/>
                </a:lnTo>
                <a:lnTo>
                  <a:pt x="46" y="7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7"/>
                </a:lnTo>
                <a:lnTo>
                  <a:pt x="44" y="7"/>
                </a:lnTo>
                <a:lnTo>
                  <a:pt x="44" y="6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1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2"/>
                </a:lnTo>
                <a:lnTo>
                  <a:pt x="0" y="23"/>
                </a:lnTo>
                <a:lnTo>
                  <a:pt x="0" y="23"/>
                </a:lnTo>
                <a:lnTo>
                  <a:pt x="0" y="23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2" y="26"/>
                </a:lnTo>
                <a:lnTo>
                  <a:pt x="3" y="27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04" name="Group 2144">
          <a:extLst>
            <a:ext uri="{FF2B5EF4-FFF2-40B4-BE49-F238E27FC236}">
              <a16:creationId xmlns:a16="http://schemas.microsoft.com/office/drawing/2014/main" id="{EE86DADF-D7B5-432D-ACA1-9E6E89BDD85F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916" y="840"/>
          <a:chExt cx="101" cy="52"/>
        </a:xfrm>
      </xdr:grpSpPr>
      <xdr:sp macro="" textlink="">
        <xdr:nvSpPr>
          <xdr:cNvPr id="68702" name="Freeform 2142">
            <a:extLst>
              <a:ext uri="{FF2B5EF4-FFF2-40B4-BE49-F238E27FC236}">
                <a16:creationId xmlns:a16="http://schemas.microsoft.com/office/drawing/2014/main" id="{0990B71C-BF85-4BD4-88DE-5A4A604BDAA7}"/>
              </a:ext>
            </a:extLst>
          </xdr:cNvPr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9" y="11"/>
                </a:lnTo>
                <a:lnTo>
                  <a:pt x="18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1"/>
                </a:lnTo>
                <a:lnTo>
                  <a:pt x="15" y="12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5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9" y="16"/>
                </a:lnTo>
                <a:lnTo>
                  <a:pt x="9" y="16"/>
                </a:lnTo>
                <a:lnTo>
                  <a:pt x="8" y="15"/>
                </a:lnTo>
                <a:lnTo>
                  <a:pt x="8" y="15"/>
                </a:lnTo>
                <a:lnTo>
                  <a:pt x="8" y="15"/>
                </a:lnTo>
                <a:lnTo>
                  <a:pt x="7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5" y="26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7"/>
                </a:lnTo>
                <a:lnTo>
                  <a:pt x="6" y="27"/>
                </a:lnTo>
                <a:lnTo>
                  <a:pt x="6" y="28"/>
                </a:lnTo>
                <a:lnTo>
                  <a:pt x="6" y="28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6" y="29"/>
                </a:lnTo>
                <a:lnTo>
                  <a:pt x="6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9"/>
                </a:lnTo>
                <a:lnTo>
                  <a:pt x="4" y="29"/>
                </a:lnTo>
                <a:lnTo>
                  <a:pt x="3" y="29"/>
                </a:lnTo>
                <a:lnTo>
                  <a:pt x="3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2" y="30"/>
                </a:lnTo>
                <a:lnTo>
                  <a:pt x="2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2"/>
                </a:lnTo>
                <a:lnTo>
                  <a:pt x="4" y="33"/>
                </a:lnTo>
                <a:lnTo>
                  <a:pt x="4" y="33"/>
                </a:lnTo>
                <a:lnTo>
                  <a:pt x="3" y="33"/>
                </a:lnTo>
                <a:lnTo>
                  <a:pt x="3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7"/>
                </a:lnTo>
                <a:lnTo>
                  <a:pt x="6" y="37"/>
                </a:lnTo>
                <a:lnTo>
                  <a:pt x="6" y="38"/>
                </a:lnTo>
                <a:lnTo>
                  <a:pt x="6" y="38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0" y="40"/>
                </a:lnTo>
                <a:lnTo>
                  <a:pt x="10" y="40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4"/>
                </a:lnTo>
                <a:lnTo>
                  <a:pt x="16" y="45"/>
                </a:lnTo>
                <a:lnTo>
                  <a:pt x="16" y="45"/>
                </a:lnTo>
                <a:lnTo>
                  <a:pt x="16" y="45"/>
                </a:lnTo>
                <a:lnTo>
                  <a:pt x="17" y="45"/>
                </a:lnTo>
                <a:lnTo>
                  <a:pt x="17" y="45"/>
                </a:lnTo>
                <a:lnTo>
                  <a:pt x="17" y="46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7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9" y="49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1"/>
                </a:lnTo>
                <a:lnTo>
                  <a:pt x="26" y="52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0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2" y="52"/>
                </a:lnTo>
                <a:lnTo>
                  <a:pt x="32" y="52"/>
                </a:lnTo>
                <a:lnTo>
                  <a:pt x="33" y="52"/>
                </a:lnTo>
                <a:lnTo>
                  <a:pt x="33" y="52"/>
                </a:lnTo>
                <a:lnTo>
                  <a:pt x="34" y="52"/>
                </a:lnTo>
                <a:lnTo>
                  <a:pt x="34" y="52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1"/>
                </a:lnTo>
                <a:lnTo>
                  <a:pt x="36" y="51"/>
                </a:lnTo>
                <a:lnTo>
                  <a:pt x="37" y="51"/>
                </a:lnTo>
                <a:lnTo>
                  <a:pt x="37" y="51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9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3" y="48"/>
                </a:lnTo>
                <a:lnTo>
                  <a:pt x="44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50" y="46"/>
                </a:lnTo>
                <a:lnTo>
                  <a:pt x="50" y="46"/>
                </a:lnTo>
                <a:lnTo>
                  <a:pt x="50" y="46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2" y="45"/>
                </a:lnTo>
                <a:lnTo>
                  <a:pt x="63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8" y="45"/>
                </a:lnTo>
                <a:lnTo>
                  <a:pt x="69" y="44"/>
                </a:lnTo>
                <a:lnTo>
                  <a:pt x="69" y="44"/>
                </a:lnTo>
                <a:lnTo>
                  <a:pt x="69" y="44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3" y="43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5" y="42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1"/>
                </a:lnTo>
                <a:lnTo>
                  <a:pt x="76" y="40"/>
                </a:lnTo>
                <a:lnTo>
                  <a:pt x="76" y="40"/>
                </a:lnTo>
                <a:lnTo>
                  <a:pt x="77" y="40"/>
                </a:lnTo>
                <a:lnTo>
                  <a:pt x="77" y="40"/>
                </a:lnTo>
                <a:lnTo>
                  <a:pt x="77" y="39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0" y="35"/>
                </a:lnTo>
                <a:lnTo>
                  <a:pt x="81" y="34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1"/>
                </a:lnTo>
                <a:lnTo>
                  <a:pt x="82" y="30"/>
                </a:lnTo>
                <a:lnTo>
                  <a:pt x="82" y="30"/>
                </a:lnTo>
                <a:lnTo>
                  <a:pt x="83" y="30"/>
                </a:lnTo>
                <a:lnTo>
                  <a:pt x="83" y="30"/>
                </a:lnTo>
                <a:lnTo>
                  <a:pt x="83" y="29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4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1" y="17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4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99" y="13"/>
                </a:lnTo>
                <a:lnTo>
                  <a:pt x="101" y="12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1"/>
                </a:lnTo>
                <a:lnTo>
                  <a:pt x="101" y="10"/>
                </a:lnTo>
                <a:lnTo>
                  <a:pt x="101" y="10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6" y="7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4" y="6"/>
                </a:lnTo>
                <a:lnTo>
                  <a:pt x="94" y="6"/>
                </a:lnTo>
                <a:lnTo>
                  <a:pt x="93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4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5" y="4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9" y="0"/>
                </a:lnTo>
                <a:lnTo>
                  <a:pt x="79" y="0"/>
                </a:lnTo>
                <a:lnTo>
                  <a:pt x="77" y="1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2" y="6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7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7" y="8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7"/>
                </a:lnTo>
                <a:lnTo>
                  <a:pt x="54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2" y="10"/>
                </a:lnTo>
                <a:lnTo>
                  <a:pt x="41" y="10"/>
                </a:lnTo>
                <a:lnTo>
                  <a:pt x="41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1" y="14"/>
                </a:lnTo>
                <a:lnTo>
                  <a:pt x="41" y="14"/>
                </a:lnTo>
                <a:lnTo>
                  <a:pt x="41" y="1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03" name="Freeform 2143">
            <a:extLst>
              <a:ext uri="{FF2B5EF4-FFF2-40B4-BE49-F238E27FC236}">
                <a16:creationId xmlns:a16="http://schemas.microsoft.com/office/drawing/2014/main" id="{44CA2119-3876-4258-B699-F15D48D52B4F}"/>
              </a:ext>
            </a:extLst>
          </xdr:cNvPr>
          <xdr:cNvSpPr>
            <a:spLocks/>
          </xdr:cNvSpPr>
        </xdr:nvSpPr>
        <xdr:spPr bwMode="auto">
          <a:xfrm>
            <a:off x="916" y="840"/>
            <a:ext cx="101" cy="52"/>
          </a:xfrm>
          <a:custGeom>
            <a:avLst/>
            <a:gdLst>
              <a:gd name="T0" fmla="*/ 33 w 101"/>
              <a:gd name="T1" fmla="*/ 15 h 52"/>
              <a:gd name="T2" fmla="*/ 21 w 101"/>
              <a:gd name="T3" fmla="*/ 13 h 52"/>
              <a:gd name="T4" fmla="*/ 16 w 101"/>
              <a:gd name="T5" fmla="*/ 10 h 52"/>
              <a:gd name="T6" fmla="*/ 14 w 101"/>
              <a:gd name="T7" fmla="*/ 14 h 52"/>
              <a:gd name="T8" fmla="*/ 11 w 101"/>
              <a:gd name="T9" fmla="*/ 16 h 52"/>
              <a:gd name="T10" fmla="*/ 8 w 101"/>
              <a:gd name="T11" fmla="*/ 15 h 52"/>
              <a:gd name="T12" fmla="*/ 7 w 101"/>
              <a:gd name="T13" fmla="*/ 18 h 52"/>
              <a:gd name="T14" fmla="*/ 9 w 101"/>
              <a:gd name="T15" fmla="*/ 20 h 52"/>
              <a:gd name="T16" fmla="*/ 5 w 101"/>
              <a:gd name="T17" fmla="*/ 22 h 52"/>
              <a:gd name="T18" fmla="*/ 5 w 101"/>
              <a:gd name="T19" fmla="*/ 26 h 52"/>
              <a:gd name="T20" fmla="*/ 6 w 101"/>
              <a:gd name="T21" fmla="*/ 28 h 52"/>
              <a:gd name="T22" fmla="*/ 4 w 101"/>
              <a:gd name="T23" fmla="*/ 29 h 52"/>
              <a:gd name="T24" fmla="*/ 2 w 101"/>
              <a:gd name="T25" fmla="*/ 30 h 52"/>
              <a:gd name="T26" fmla="*/ 4 w 101"/>
              <a:gd name="T27" fmla="*/ 32 h 52"/>
              <a:gd name="T28" fmla="*/ 4 w 101"/>
              <a:gd name="T29" fmla="*/ 34 h 52"/>
              <a:gd name="T30" fmla="*/ 5 w 101"/>
              <a:gd name="T31" fmla="*/ 36 h 52"/>
              <a:gd name="T32" fmla="*/ 8 w 101"/>
              <a:gd name="T33" fmla="*/ 39 h 52"/>
              <a:gd name="T34" fmla="*/ 10 w 101"/>
              <a:gd name="T35" fmla="*/ 40 h 52"/>
              <a:gd name="T36" fmla="*/ 12 w 101"/>
              <a:gd name="T37" fmla="*/ 41 h 52"/>
              <a:gd name="T38" fmla="*/ 16 w 101"/>
              <a:gd name="T39" fmla="*/ 44 h 52"/>
              <a:gd name="T40" fmla="*/ 17 w 101"/>
              <a:gd name="T41" fmla="*/ 46 h 52"/>
              <a:gd name="T42" fmla="*/ 18 w 101"/>
              <a:gd name="T43" fmla="*/ 48 h 52"/>
              <a:gd name="T44" fmla="*/ 19 w 101"/>
              <a:gd name="T45" fmla="*/ 48 h 52"/>
              <a:gd name="T46" fmla="*/ 23 w 101"/>
              <a:gd name="T47" fmla="*/ 49 h 52"/>
              <a:gd name="T48" fmla="*/ 27 w 101"/>
              <a:gd name="T49" fmla="*/ 52 h 52"/>
              <a:gd name="T50" fmla="*/ 32 w 101"/>
              <a:gd name="T51" fmla="*/ 52 h 52"/>
              <a:gd name="T52" fmla="*/ 36 w 101"/>
              <a:gd name="T53" fmla="*/ 51 h 52"/>
              <a:gd name="T54" fmla="*/ 38 w 101"/>
              <a:gd name="T55" fmla="*/ 49 h 52"/>
              <a:gd name="T56" fmla="*/ 41 w 101"/>
              <a:gd name="T57" fmla="*/ 49 h 52"/>
              <a:gd name="T58" fmla="*/ 45 w 101"/>
              <a:gd name="T59" fmla="*/ 47 h 52"/>
              <a:gd name="T60" fmla="*/ 49 w 101"/>
              <a:gd name="T61" fmla="*/ 47 h 52"/>
              <a:gd name="T62" fmla="*/ 51 w 101"/>
              <a:gd name="T63" fmla="*/ 44 h 52"/>
              <a:gd name="T64" fmla="*/ 59 w 101"/>
              <a:gd name="T65" fmla="*/ 45 h 52"/>
              <a:gd name="T66" fmla="*/ 65 w 101"/>
              <a:gd name="T67" fmla="*/ 45 h 52"/>
              <a:gd name="T68" fmla="*/ 69 w 101"/>
              <a:gd name="T69" fmla="*/ 44 h 52"/>
              <a:gd name="T70" fmla="*/ 73 w 101"/>
              <a:gd name="T71" fmla="*/ 43 h 52"/>
              <a:gd name="T72" fmla="*/ 76 w 101"/>
              <a:gd name="T73" fmla="*/ 40 h 52"/>
              <a:gd name="T74" fmla="*/ 78 w 101"/>
              <a:gd name="T75" fmla="*/ 37 h 52"/>
              <a:gd name="T76" fmla="*/ 81 w 101"/>
              <a:gd name="T77" fmla="*/ 34 h 52"/>
              <a:gd name="T78" fmla="*/ 83 w 101"/>
              <a:gd name="T79" fmla="*/ 30 h 52"/>
              <a:gd name="T80" fmla="*/ 85 w 101"/>
              <a:gd name="T81" fmla="*/ 25 h 52"/>
              <a:gd name="T82" fmla="*/ 88 w 101"/>
              <a:gd name="T83" fmla="*/ 20 h 52"/>
              <a:gd name="T84" fmla="*/ 91 w 101"/>
              <a:gd name="T85" fmla="*/ 17 h 52"/>
              <a:gd name="T86" fmla="*/ 95 w 101"/>
              <a:gd name="T87" fmla="*/ 15 h 52"/>
              <a:gd name="T88" fmla="*/ 101 w 101"/>
              <a:gd name="T89" fmla="*/ 12 h 52"/>
              <a:gd name="T90" fmla="*/ 100 w 101"/>
              <a:gd name="T91" fmla="*/ 9 h 52"/>
              <a:gd name="T92" fmla="*/ 96 w 101"/>
              <a:gd name="T93" fmla="*/ 7 h 52"/>
              <a:gd name="T94" fmla="*/ 92 w 101"/>
              <a:gd name="T95" fmla="*/ 4 h 52"/>
              <a:gd name="T96" fmla="*/ 87 w 101"/>
              <a:gd name="T97" fmla="*/ 4 h 52"/>
              <a:gd name="T98" fmla="*/ 82 w 101"/>
              <a:gd name="T99" fmla="*/ 1 h 52"/>
              <a:gd name="T100" fmla="*/ 76 w 101"/>
              <a:gd name="T101" fmla="*/ 1 h 52"/>
              <a:gd name="T102" fmla="*/ 70 w 101"/>
              <a:gd name="T103" fmla="*/ 0 h 52"/>
              <a:gd name="T104" fmla="*/ 64 w 101"/>
              <a:gd name="T105" fmla="*/ 3 h 52"/>
              <a:gd name="T106" fmla="*/ 61 w 101"/>
              <a:gd name="T107" fmla="*/ 6 h 52"/>
              <a:gd name="T108" fmla="*/ 57 w 101"/>
              <a:gd name="T109" fmla="*/ 8 h 52"/>
              <a:gd name="T110" fmla="*/ 54 w 101"/>
              <a:gd name="T111" fmla="*/ 7 h 52"/>
              <a:gd name="T112" fmla="*/ 49 w 101"/>
              <a:gd name="T113" fmla="*/ 9 h 52"/>
              <a:gd name="T114" fmla="*/ 41 w 101"/>
              <a:gd name="T115" fmla="*/ 10 h 52"/>
              <a:gd name="T116" fmla="*/ 40 w 101"/>
              <a:gd name="T117" fmla="*/ 12 h 5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</a:cxnLst>
            <a:rect l="0" t="0" r="r" b="b"/>
            <a:pathLst>
              <a:path w="101" h="52">
                <a:moveTo>
                  <a:pt x="41" y="14"/>
                </a:moveTo>
                <a:lnTo>
                  <a:pt x="39" y="14"/>
                </a:lnTo>
                <a:lnTo>
                  <a:pt x="39" y="15"/>
                </a:lnTo>
                <a:lnTo>
                  <a:pt x="38" y="15"/>
                </a:lnTo>
                <a:lnTo>
                  <a:pt x="37" y="15"/>
                </a:lnTo>
                <a:lnTo>
                  <a:pt x="36" y="15"/>
                </a:lnTo>
                <a:lnTo>
                  <a:pt x="35" y="15"/>
                </a:lnTo>
                <a:lnTo>
                  <a:pt x="34" y="15"/>
                </a:lnTo>
                <a:lnTo>
                  <a:pt x="33" y="15"/>
                </a:lnTo>
                <a:lnTo>
                  <a:pt x="30" y="15"/>
                </a:lnTo>
                <a:lnTo>
                  <a:pt x="28" y="15"/>
                </a:lnTo>
                <a:lnTo>
                  <a:pt x="28" y="15"/>
                </a:lnTo>
                <a:lnTo>
                  <a:pt x="27" y="15"/>
                </a:lnTo>
                <a:lnTo>
                  <a:pt x="25" y="15"/>
                </a:lnTo>
                <a:lnTo>
                  <a:pt x="24" y="15"/>
                </a:lnTo>
                <a:lnTo>
                  <a:pt x="23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9" y="12"/>
                </a:lnTo>
                <a:lnTo>
                  <a:pt x="19" y="11"/>
                </a:lnTo>
                <a:lnTo>
                  <a:pt x="19" y="11"/>
                </a:lnTo>
                <a:lnTo>
                  <a:pt x="18" y="11"/>
                </a:lnTo>
                <a:lnTo>
                  <a:pt x="18" y="11"/>
                </a:lnTo>
                <a:lnTo>
                  <a:pt x="17" y="11"/>
                </a:lnTo>
                <a:lnTo>
                  <a:pt x="17" y="10"/>
                </a:lnTo>
                <a:lnTo>
                  <a:pt x="16" y="10"/>
                </a:lnTo>
                <a:lnTo>
                  <a:pt x="16" y="11"/>
                </a:lnTo>
                <a:lnTo>
                  <a:pt x="15" y="11"/>
                </a:lnTo>
                <a:lnTo>
                  <a:pt x="15" y="11"/>
                </a:lnTo>
                <a:lnTo>
                  <a:pt x="15" y="12"/>
                </a:lnTo>
                <a:lnTo>
                  <a:pt x="15" y="12"/>
                </a:lnTo>
                <a:lnTo>
                  <a:pt x="15" y="13"/>
                </a:lnTo>
                <a:lnTo>
                  <a:pt x="14" y="13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4"/>
                </a:lnTo>
                <a:lnTo>
                  <a:pt x="14" y="15"/>
                </a:lnTo>
                <a:lnTo>
                  <a:pt x="14" y="15"/>
                </a:lnTo>
                <a:lnTo>
                  <a:pt x="14" y="16"/>
                </a:lnTo>
                <a:lnTo>
                  <a:pt x="15" y="16"/>
                </a:lnTo>
                <a:lnTo>
                  <a:pt x="12" y="16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9" y="16"/>
                </a:lnTo>
                <a:lnTo>
                  <a:pt x="9" y="16"/>
                </a:lnTo>
                <a:lnTo>
                  <a:pt x="8" y="15"/>
                </a:lnTo>
                <a:lnTo>
                  <a:pt x="8" y="15"/>
                </a:lnTo>
                <a:lnTo>
                  <a:pt x="8" y="15"/>
                </a:lnTo>
                <a:lnTo>
                  <a:pt x="7" y="15"/>
                </a:lnTo>
                <a:lnTo>
                  <a:pt x="7" y="15"/>
                </a:lnTo>
                <a:lnTo>
                  <a:pt x="7" y="16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6" y="17"/>
                </a:lnTo>
                <a:lnTo>
                  <a:pt x="7" y="18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8" y="19"/>
                </a:lnTo>
                <a:lnTo>
                  <a:pt x="9" y="19"/>
                </a:lnTo>
                <a:lnTo>
                  <a:pt x="9" y="19"/>
                </a:lnTo>
                <a:lnTo>
                  <a:pt x="9" y="19"/>
                </a:lnTo>
                <a:lnTo>
                  <a:pt x="9" y="20"/>
                </a:lnTo>
                <a:lnTo>
                  <a:pt x="8" y="20"/>
                </a:lnTo>
                <a:lnTo>
                  <a:pt x="8" y="20"/>
                </a:lnTo>
                <a:lnTo>
                  <a:pt x="8" y="21"/>
                </a:lnTo>
                <a:lnTo>
                  <a:pt x="7" y="21"/>
                </a:lnTo>
                <a:lnTo>
                  <a:pt x="6" y="21"/>
                </a:lnTo>
                <a:lnTo>
                  <a:pt x="6" y="22"/>
                </a:lnTo>
                <a:lnTo>
                  <a:pt x="6" y="21"/>
                </a:lnTo>
                <a:lnTo>
                  <a:pt x="5" y="21"/>
                </a:lnTo>
                <a:lnTo>
                  <a:pt x="5" y="22"/>
                </a:lnTo>
                <a:lnTo>
                  <a:pt x="5" y="23"/>
                </a:lnTo>
                <a:lnTo>
                  <a:pt x="6" y="23"/>
                </a:lnTo>
                <a:lnTo>
                  <a:pt x="6" y="24"/>
                </a:lnTo>
                <a:lnTo>
                  <a:pt x="6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5" y="26"/>
                </a:lnTo>
                <a:lnTo>
                  <a:pt x="5" y="26"/>
                </a:lnTo>
                <a:lnTo>
                  <a:pt x="6" y="26"/>
                </a:lnTo>
                <a:lnTo>
                  <a:pt x="5" y="26"/>
                </a:lnTo>
                <a:lnTo>
                  <a:pt x="6" y="26"/>
                </a:lnTo>
                <a:lnTo>
                  <a:pt x="6" y="27"/>
                </a:lnTo>
                <a:lnTo>
                  <a:pt x="6" y="27"/>
                </a:lnTo>
                <a:lnTo>
                  <a:pt x="6" y="27"/>
                </a:lnTo>
                <a:lnTo>
                  <a:pt x="6" y="28"/>
                </a:lnTo>
                <a:lnTo>
                  <a:pt x="6" y="28"/>
                </a:lnTo>
                <a:lnTo>
                  <a:pt x="6" y="28"/>
                </a:lnTo>
                <a:lnTo>
                  <a:pt x="5" y="29"/>
                </a:lnTo>
                <a:lnTo>
                  <a:pt x="6" y="29"/>
                </a:lnTo>
                <a:lnTo>
                  <a:pt x="6" y="29"/>
                </a:lnTo>
                <a:lnTo>
                  <a:pt x="6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9"/>
                </a:lnTo>
                <a:lnTo>
                  <a:pt x="4" y="29"/>
                </a:lnTo>
                <a:lnTo>
                  <a:pt x="3" y="29"/>
                </a:lnTo>
                <a:lnTo>
                  <a:pt x="3" y="29"/>
                </a:lnTo>
                <a:lnTo>
                  <a:pt x="3" y="29"/>
                </a:lnTo>
                <a:lnTo>
                  <a:pt x="3" y="30"/>
                </a:lnTo>
                <a:lnTo>
                  <a:pt x="2" y="30"/>
                </a:lnTo>
                <a:lnTo>
                  <a:pt x="2" y="30"/>
                </a:lnTo>
                <a:lnTo>
                  <a:pt x="2" y="30"/>
                </a:lnTo>
                <a:lnTo>
                  <a:pt x="2" y="30"/>
                </a:lnTo>
                <a:lnTo>
                  <a:pt x="1" y="31"/>
                </a:lnTo>
                <a:lnTo>
                  <a:pt x="0" y="31"/>
                </a:lnTo>
                <a:lnTo>
                  <a:pt x="1" y="32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4" y="32"/>
                </a:lnTo>
                <a:lnTo>
                  <a:pt x="4" y="32"/>
                </a:lnTo>
                <a:lnTo>
                  <a:pt x="4" y="33"/>
                </a:lnTo>
                <a:lnTo>
                  <a:pt x="4" y="33"/>
                </a:lnTo>
                <a:lnTo>
                  <a:pt x="3" y="33"/>
                </a:lnTo>
                <a:lnTo>
                  <a:pt x="3" y="33"/>
                </a:lnTo>
                <a:lnTo>
                  <a:pt x="3" y="33"/>
                </a:lnTo>
                <a:lnTo>
                  <a:pt x="3" y="34"/>
                </a:lnTo>
                <a:lnTo>
                  <a:pt x="4" y="34"/>
                </a:lnTo>
                <a:lnTo>
                  <a:pt x="4" y="34"/>
                </a:lnTo>
                <a:lnTo>
                  <a:pt x="4" y="34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4" y="35"/>
                </a:lnTo>
                <a:lnTo>
                  <a:pt x="4" y="36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7"/>
                </a:lnTo>
                <a:lnTo>
                  <a:pt x="6" y="37"/>
                </a:lnTo>
                <a:lnTo>
                  <a:pt x="6" y="37"/>
                </a:lnTo>
                <a:lnTo>
                  <a:pt x="6" y="37"/>
                </a:lnTo>
                <a:lnTo>
                  <a:pt x="6" y="38"/>
                </a:lnTo>
                <a:lnTo>
                  <a:pt x="6" y="38"/>
                </a:lnTo>
                <a:lnTo>
                  <a:pt x="6" y="38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40"/>
                </a:lnTo>
                <a:lnTo>
                  <a:pt x="10" y="40"/>
                </a:lnTo>
                <a:lnTo>
                  <a:pt x="10" y="41"/>
                </a:lnTo>
                <a:lnTo>
                  <a:pt x="10" y="40"/>
                </a:lnTo>
                <a:lnTo>
                  <a:pt x="10" y="40"/>
                </a:lnTo>
                <a:lnTo>
                  <a:pt x="10" y="40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2" y="41"/>
                </a:lnTo>
                <a:lnTo>
                  <a:pt x="12" y="42"/>
                </a:lnTo>
                <a:lnTo>
                  <a:pt x="12" y="42"/>
                </a:lnTo>
                <a:lnTo>
                  <a:pt x="13" y="43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6" y="44"/>
                </a:lnTo>
                <a:lnTo>
                  <a:pt x="16" y="44"/>
                </a:lnTo>
                <a:lnTo>
                  <a:pt x="16" y="45"/>
                </a:lnTo>
                <a:lnTo>
                  <a:pt x="16" y="45"/>
                </a:lnTo>
                <a:lnTo>
                  <a:pt x="16" y="45"/>
                </a:lnTo>
                <a:lnTo>
                  <a:pt x="17" y="45"/>
                </a:lnTo>
                <a:lnTo>
                  <a:pt x="17" y="45"/>
                </a:lnTo>
                <a:lnTo>
                  <a:pt x="17" y="46"/>
                </a:lnTo>
                <a:lnTo>
                  <a:pt x="17" y="46"/>
                </a:lnTo>
                <a:lnTo>
                  <a:pt x="16" y="46"/>
                </a:lnTo>
                <a:lnTo>
                  <a:pt x="17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8" y="47"/>
                </a:lnTo>
                <a:lnTo>
                  <a:pt x="18" y="47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9" y="49"/>
                </a:lnTo>
                <a:lnTo>
                  <a:pt x="19" y="49"/>
                </a:lnTo>
                <a:lnTo>
                  <a:pt x="20" y="49"/>
                </a:lnTo>
                <a:lnTo>
                  <a:pt x="20" y="48"/>
                </a:lnTo>
                <a:lnTo>
                  <a:pt x="22" y="49"/>
                </a:lnTo>
                <a:lnTo>
                  <a:pt x="23" y="49"/>
                </a:lnTo>
                <a:lnTo>
                  <a:pt x="23" y="51"/>
                </a:lnTo>
                <a:lnTo>
                  <a:pt x="24" y="51"/>
                </a:lnTo>
                <a:lnTo>
                  <a:pt x="25" y="51"/>
                </a:lnTo>
                <a:lnTo>
                  <a:pt x="26" y="51"/>
                </a:lnTo>
                <a:lnTo>
                  <a:pt x="26" y="51"/>
                </a:lnTo>
                <a:lnTo>
                  <a:pt x="26" y="52"/>
                </a:lnTo>
                <a:lnTo>
                  <a:pt x="26" y="52"/>
                </a:lnTo>
                <a:lnTo>
                  <a:pt x="27" y="51"/>
                </a:lnTo>
                <a:lnTo>
                  <a:pt x="27" y="52"/>
                </a:lnTo>
                <a:lnTo>
                  <a:pt x="28" y="51"/>
                </a:lnTo>
                <a:lnTo>
                  <a:pt x="29" y="52"/>
                </a:lnTo>
                <a:lnTo>
                  <a:pt x="30" y="52"/>
                </a:lnTo>
                <a:lnTo>
                  <a:pt x="30" y="52"/>
                </a:lnTo>
                <a:lnTo>
                  <a:pt x="30" y="52"/>
                </a:lnTo>
                <a:lnTo>
                  <a:pt x="31" y="52"/>
                </a:lnTo>
                <a:lnTo>
                  <a:pt x="32" y="52"/>
                </a:lnTo>
                <a:lnTo>
                  <a:pt x="32" y="52"/>
                </a:lnTo>
                <a:lnTo>
                  <a:pt x="32" y="52"/>
                </a:lnTo>
                <a:lnTo>
                  <a:pt x="33" y="52"/>
                </a:lnTo>
                <a:lnTo>
                  <a:pt x="33" y="52"/>
                </a:lnTo>
                <a:lnTo>
                  <a:pt x="34" y="52"/>
                </a:lnTo>
                <a:lnTo>
                  <a:pt x="34" y="52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1"/>
                </a:lnTo>
                <a:lnTo>
                  <a:pt x="36" y="51"/>
                </a:lnTo>
                <a:lnTo>
                  <a:pt x="37" y="51"/>
                </a:lnTo>
                <a:lnTo>
                  <a:pt x="37" y="51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9" y="49"/>
                </a:lnTo>
                <a:lnTo>
                  <a:pt x="39" y="49"/>
                </a:lnTo>
                <a:lnTo>
                  <a:pt x="40" y="50"/>
                </a:lnTo>
                <a:lnTo>
                  <a:pt x="40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8"/>
                </a:lnTo>
                <a:lnTo>
                  <a:pt x="43" y="48"/>
                </a:lnTo>
                <a:lnTo>
                  <a:pt x="44" y="48"/>
                </a:lnTo>
                <a:lnTo>
                  <a:pt x="44" y="48"/>
                </a:lnTo>
                <a:lnTo>
                  <a:pt x="44" y="47"/>
                </a:lnTo>
                <a:lnTo>
                  <a:pt x="45" y="47"/>
                </a:lnTo>
                <a:lnTo>
                  <a:pt x="45" y="47"/>
                </a:lnTo>
                <a:lnTo>
                  <a:pt x="45" y="47"/>
                </a:lnTo>
                <a:lnTo>
                  <a:pt x="45" y="48"/>
                </a:lnTo>
                <a:lnTo>
                  <a:pt x="46" y="48"/>
                </a:lnTo>
                <a:lnTo>
                  <a:pt x="47" y="48"/>
                </a:lnTo>
                <a:lnTo>
                  <a:pt x="48" y="48"/>
                </a:lnTo>
                <a:lnTo>
                  <a:pt x="47" y="47"/>
                </a:lnTo>
                <a:lnTo>
                  <a:pt x="48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50" y="46"/>
                </a:lnTo>
                <a:lnTo>
                  <a:pt x="50" y="46"/>
                </a:lnTo>
                <a:lnTo>
                  <a:pt x="50" y="46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1" y="44"/>
                </a:lnTo>
                <a:lnTo>
                  <a:pt x="52" y="44"/>
                </a:lnTo>
                <a:lnTo>
                  <a:pt x="52" y="44"/>
                </a:lnTo>
                <a:lnTo>
                  <a:pt x="53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8" y="44"/>
                </a:lnTo>
                <a:lnTo>
                  <a:pt x="58" y="44"/>
                </a:lnTo>
                <a:lnTo>
                  <a:pt x="59" y="45"/>
                </a:lnTo>
                <a:lnTo>
                  <a:pt x="60" y="44"/>
                </a:lnTo>
                <a:lnTo>
                  <a:pt x="60" y="45"/>
                </a:lnTo>
                <a:lnTo>
                  <a:pt x="61" y="45"/>
                </a:lnTo>
                <a:lnTo>
                  <a:pt x="62" y="45"/>
                </a:lnTo>
                <a:lnTo>
                  <a:pt x="62" y="45"/>
                </a:lnTo>
                <a:lnTo>
                  <a:pt x="63" y="45"/>
                </a:lnTo>
                <a:lnTo>
                  <a:pt x="63" y="45"/>
                </a:lnTo>
                <a:lnTo>
                  <a:pt x="64" y="45"/>
                </a:lnTo>
                <a:lnTo>
                  <a:pt x="65" y="45"/>
                </a:lnTo>
                <a:lnTo>
                  <a:pt x="65" y="45"/>
                </a:lnTo>
                <a:lnTo>
                  <a:pt x="65" y="44"/>
                </a:lnTo>
                <a:lnTo>
                  <a:pt x="66" y="44"/>
                </a:lnTo>
                <a:lnTo>
                  <a:pt x="67" y="45"/>
                </a:lnTo>
                <a:lnTo>
                  <a:pt x="68" y="45"/>
                </a:lnTo>
                <a:lnTo>
                  <a:pt x="68" y="45"/>
                </a:lnTo>
                <a:lnTo>
                  <a:pt x="69" y="44"/>
                </a:lnTo>
                <a:lnTo>
                  <a:pt x="69" y="44"/>
                </a:lnTo>
                <a:lnTo>
                  <a:pt x="69" y="44"/>
                </a:lnTo>
                <a:lnTo>
                  <a:pt x="69" y="44"/>
                </a:lnTo>
                <a:lnTo>
                  <a:pt x="69" y="43"/>
                </a:lnTo>
                <a:lnTo>
                  <a:pt x="70" y="42"/>
                </a:lnTo>
                <a:lnTo>
                  <a:pt x="71" y="42"/>
                </a:lnTo>
                <a:lnTo>
                  <a:pt x="71" y="43"/>
                </a:lnTo>
                <a:lnTo>
                  <a:pt x="72" y="42"/>
                </a:lnTo>
                <a:lnTo>
                  <a:pt x="73" y="43"/>
                </a:lnTo>
                <a:lnTo>
                  <a:pt x="73" y="43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5" y="42"/>
                </a:lnTo>
                <a:lnTo>
                  <a:pt x="75" y="42"/>
                </a:lnTo>
                <a:lnTo>
                  <a:pt x="76" y="42"/>
                </a:lnTo>
                <a:lnTo>
                  <a:pt x="75" y="42"/>
                </a:lnTo>
                <a:lnTo>
                  <a:pt x="76" y="41"/>
                </a:lnTo>
                <a:lnTo>
                  <a:pt x="76" y="41"/>
                </a:lnTo>
                <a:lnTo>
                  <a:pt x="76" y="40"/>
                </a:lnTo>
                <a:lnTo>
                  <a:pt x="76" y="40"/>
                </a:lnTo>
                <a:lnTo>
                  <a:pt x="77" y="40"/>
                </a:lnTo>
                <a:lnTo>
                  <a:pt x="77" y="40"/>
                </a:lnTo>
                <a:lnTo>
                  <a:pt x="77" y="39"/>
                </a:lnTo>
                <a:lnTo>
                  <a:pt x="77" y="39"/>
                </a:lnTo>
                <a:lnTo>
                  <a:pt x="77" y="38"/>
                </a:lnTo>
                <a:lnTo>
                  <a:pt x="77" y="37"/>
                </a:lnTo>
                <a:lnTo>
                  <a:pt x="77" y="37"/>
                </a:lnTo>
                <a:lnTo>
                  <a:pt x="78" y="37"/>
                </a:lnTo>
                <a:lnTo>
                  <a:pt x="78" y="36"/>
                </a:lnTo>
                <a:lnTo>
                  <a:pt x="79" y="36"/>
                </a:lnTo>
                <a:lnTo>
                  <a:pt x="79" y="36"/>
                </a:lnTo>
                <a:lnTo>
                  <a:pt x="80" y="36"/>
                </a:lnTo>
                <a:lnTo>
                  <a:pt x="79" y="35"/>
                </a:lnTo>
                <a:lnTo>
                  <a:pt x="80" y="35"/>
                </a:lnTo>
                <a:lnTo>
                  <a:pt x="80" y="35"/>
                </a:lnTo>
                <a:lnTo>
                  <a:pt x="81" y="34"/>
                </a:lnTo>
                <a:lnTo>
                  <a:pt x="81" y="34"/>
                </a:lnTo>
                <a:lnTo>
                  <a:pt x="80" y="34"/>
                </a:lnTo>
                <a:lnTo>
                  <a:pt x="81" y="33"/>
                </a:lnTo>
                <a:lnTo>
                  <a:pt x="81" y="32"/>
                </a:lnTo>
                <a:lnTo>
                  <a:pt x="82" y="32"/>
                </a:lnTo>
                <a:lnTo>
                  <a:pt x="82" y="31"/>
                </a:lnTo>
                <a:lnTo>
                  <a:pt x="82" y="31"/>
                </a:lnTo>
                <a:lnTo>
                  <a:pt x="82" y="30"/>
                </a:lnTo>
                <a:lnTo>
                  <a:pt x="82" y="30"/>
                </a:lnTo>
                <a:lnTo>
                  <a:pt x="83" y="30"/>
                </a:lnTo>
                <a:lnTo>
                  <a:pt x="83" y="30"/>
                </a:lnTo>
                <a:lnTo>
                  <a:pt x="83" y="29"/>
                </a:lnTo>
                <a:lnTo>
                  <a:pt x="83" y="29"/>
                </a:lnTo>
                <a:lnTo>
                  <a:pt x="82" y="29"/>
                </a:lnTo>
                <a:lnTo>
                  <a:pt x="84" y="28"/>
                </a:lnTo>
                <a:lnTo>
                  <a:pt x="85" y="27"/>
                </a:lnTo>
                <a:lnTo>
                  <a:pt x="85" y="26"/>
                </a:lnTo>
                <a:lnTo>
                  <a:pt x="85" y="26"/>
                </a:lnTo>
                <a:lnTo>
                  <a:pt x="85" y="25"/>
                </a:lnTo>
                <a:lnTo>
                  <a:pt x="86" y="24"/>
                </a:lnTo>
                <a:lnTo>
                  <a:pt x="86" y="24"/>
                </a:lnTo>
                <a:lnTo>
                  <a:pt x="86" y="24"/>
                </a:lnTo>
                <a:lnTo>
                  <a:pt x="86" y="23"/>
                </a:lnTo>
                <a:lnTo>
                  <a:pt x="87" y="23"/>
                </a:lnTo>
                <a:lnTo>
                  <a:pt x="88" y="22"/>
                </a:lnTo>
                <a:lnTo>
                  <a:pt x="88" y="22"/>
                </a:lnTo>
                <a:lnTo>
                  <a:pt x="88" y="21"/>
                </a:lnTo>
                <a:lnTo>
                  <a:pt x="88" y="20"/>
                </a:lnTo>
                <a:lnTo>
                  <a:pt x="88" y="20"/>
                </a:lnTo>
                <a:lnTo>
                  <a:pt x="88" y="19"/>
                </a:lnTo>
                <a:lnTo>
                  <a:pt x="89" y="19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1" y="18"/>
                </a:lnTo>
                <a:lnTo>
                  <a:pt x="91" y="17"/>
                </a:lnTo>
                <a:lnTo>
                  <a:pt x="91" y="17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3" y="15"/>
                </a:lnTo>
                <a:lnTo>
                  <a:pt x="94" y="15"/>
                </a:lnTo>
                <a:lnTo>
                  <a:pt x="94" y="15"/>
                </a:lnTo>
                <a:lnTo>
                  <a:pt x="94" y="15"/>
                </a:lnTo>
                <a:lnTo>
                  <a:pt x="95" y="14"/>
                </a:lnTo>
                <a:lnTo>
                  <a:pt x="95" y="15"/>
                </a:lnTo>
                <a:lnTo>
                  <a:pt x="96" y="15"/>
                </a:lnTo>
                <a:lnTo>
                  <a:pt x="97" y="15"/>
                </a:lnTo>
                <a:lnTo>
                  <a:pt x="98" y="15"/>
                </a:lnTo>
                <a:lnTo>
                  <a:pt x="98" y="14"/>
                </a:lnTo>
                <a:lnTo>
                  <a:pt x="98" y="14"/>
                </a:lnTo>
                <a:lnTo>
                  <a:pt x="99" y="14"/>
                </a:lnTo>
                <a:lnTo>
                  <a:pt x="99" y="13"/>
                </a:lnTo>
                <a:lnTo>
                  <a:pt x="99" y="13"/>
                </a:lnTo>
                <a:lnTo>
                  <a:pt x="101" y="12"/>
                </a:lnTo>
                <a:lnTo>
                  <a:pt x="101" y="12"/>
                </a:lnTo>
                <a:lnTo>
                  <a:pt x="101" y="11"/>
                </a:lnTo>
                <a:lnTo>
                  <a:pt x="100" y="11"/>
                </a:lnTo>
                <a:lnTo>
                  <a:pt x="101" y="11"/>
                </a:lnTo>
                <a:lnTo>
                  <a:pt x="101" y="11"/>
                </a:lnTo>
                <a:lnTo>
                  <a:pt x="101" y="10"/>
                </a:lnTo>
                <a:lnTo>
                  <a:pt x="101" y="10"/>
                </a:lnTo>
                <a:lnTo>
                  <a:pt x="101" y="10"/>
                </a:lnTo>
                <a:lnTo>
                  <a:pt x="100" y="9"/>
                </a:lnTo>
                <a:lnTo>
                  <a:pt x="100" y="8"/>
                </a:lnTo>
                <a:lnTo>
                  <a:pt x="99" y="9"/>
                </a:lnTo>
                <a:lnTo>
                  <a:pt x="99" y="9"/>
                </a:lnTo>
                <a:lnTo>
                  <a:pt x="98" y="9"/>
                </a:lnTo>
                <a:lnTo>
                  <a:pt x="97" y="9"/>
                </a:lnTo>
                <a:lnTo>
                  <a:pt x="97" y="9"/>
                </a:lnTo>
                <a:lnTo>
                  <a:pt x="96" y="8"/>
                </a:lnTo>
                <a:lnTo>
                  <a:pt x="96" y="7"/>
                </a:lnTo>
                <a:lnTo>
                  <a:pt x="96" y="7"/>
                </a:lnTo>
                <a:lnTo>
                  <a:pt x="96" y="7"/>
                </a:lnTo>
                <a:lnTo>
                  <a:pt x="95" y="6"/>
                </a:lnTo>
                <a:lnTo>
                  <a:pt x="94" y="6"/>
                </a:lnTo>
                <a:lnTo>
                  <a:pt x="94" y="6"/>
                </a:lnTo>
                <a:lnTo>
                  <a:pt x="94" y="6"/>
                </a:lnTo>
                <a:lnTo>
                  <a:pt x="93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2" y="4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0" y="3"/>
                </a:lnTo>
                <a:lnTo>
                  <a:pt x="90" y="3"/>
                </a:lnTo>
                <a:lnTo>
                  <a:pt x="89" y="4"/>
                </a:lnTo>
                <a:lnTo>
                  <a:pt x="88" y="4"/>
                </a:lnTo>
                <a:lnTo>
                  <a:pt x="87" y="4"/>
                </a:lnTo>
                <a:lnTo>
                  <a:pt x="86" y="4"/>
                </a:lnTo>
                <a:lnTo>
                  <a:pt x="85" y="4"/>
                </a:lnTo>
                <a:lnTo>
                  <a:pt x="85" y="4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2" y="3"/>
                </a:lnTo>
                <a:lnTo>
                  <a:pt x="82" y="2"/>
                </a:lnTo>
                <a:lnTo>
                  <a:pt x="82" y="1"/>
                </a:lnTo>
                <a:lnTo>
                  <a:pt x="81" y="1"/>
                </a:lnTo>
                <a:lnTo>
                  <a:pt x="81" y="1"/>
                </a:lnTo>
                <a:lnTo>
                  <a:pt x="80" y="0"/>
                </a:lnTo>
                <a:lnTo>
                  <a:pt x="79" y="0"/>
                </a:lnTo>
                <a:lnTo>
                  <a:pt x="79" y="0"/>
                </a:lnTo>
                <a:lnTo>
                  <a:pt x="79" y="0"/>
                </a:lnTo>
                <a:lnTo>
                  <a:pt x="77" y="1"/>
                </a:lnTo>
                <a:lnTo>
                  <a:pt x="77" y="1"/>
                </a:lnTo>
                <a:lnTo>
                  <a:pt x="76" y="1"/>
                </a:lnTo>
                <a:lnTo>
                  <a:pt x="75" y="1"/>
                </a:lnTo>
                <a:lnTo>
                  <a:pt x="75" y="2"/>
                </a:lnTo>
                <a:lnTo>
                  <a:pt x="74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0" y="0"/>
                </a:lnTo>
                <a:lnTo>
                  <a:pt x="70" y="0"/>
                </a:lnTo>
                <a:lnTo>
                  <a:pt x="69" y="0"/>
                </a:lnTo>
                <a:lnTo>
                  <a:pt x="68" y="0"/>
                </a:lnTo>
                <a:lnTo>
                  <a:pt x="67" y="1"/>
                </a:lnTo>
                <a:lnTo>
                  <a:pt x="66" y="1"/>
                </a:lnTo>
                <a:lnTo>
                  <a:pt x="66" y="1"/>
                </a:lnTo>
                <a:lnTo>
                  <a:pt x="66" y="2"/>
                </a:lnTo>
                <a:lnTo>
                  <a:pt x="65" y="2"/>
                </a:lnTo>
                <a:lnTo>
                  <a:pt x="65" y="3"/>
                </a:lnTo>
                <a:lnTo>
                  <a:pt x="64" y="3"/>
                </a:lnTo>
                <a:lnTo>
                  <a:pt x="64" y="4"/>
                </a:lnTo>
                <a:lnTo>
                  <a:pt x="64" y="5"/>
                </a:lnTo>
                <a:lnTo>
                  <a:pt x="63" y="5"/>
                </a:lnTo>
                <a:lnTo>
                  <a:pt x="63" y="6"/>
                </a:lnTo>
                <a:lnTo>
                  <a:pt x="62" y="6"/>
                </a:lnTo>
                <a:lnTo>
                  <a:pt x="62" y="6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7"/>
                </a:lnTo>
                <a:lnTo>
                  <a:pt x="60" y="7"/>
                </a:lnTo>
                <a:lnTo>
                  <a:pt x="59" y="7"/>
                </a:lnTo>
                <a:lnTo>
                  <a:pt x="59" y="8"/>
                </a:lnTo>
                <a:lnTo>
                  <a:pt x="58" y="8"/>
                </a:lnTo>
                <a:lnTo>
                  <a:pt x="57" y="8"/>
                </a:lnTo>
                <a:lnTo>
                  <a:pt x="57" y="8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7"/>
                </a:lnTo>
                <a:lnTo>
                  <a:pt x="54" y="7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2" y="7"/>
                </a:lnTo>
                <a:lnTo>
                  <a:pt x="51" y="7"/>
                </a:lnTo>
                <a:lnTo>
                  <a:pt x="51" y="7"/>
                </a:lnTo>
                <a:lnTo>
                  <a:pt x="51" y="7"/>
                </a:lnTo>
                <a:lnTo>
                  <a:pt x="51" y="8"/>
                </a:lnTo>
                <a:lnTo>
                  <a:pt x="50" y="9"/>
                </a:lnTo>
                <a:lnTo>
                  <a:pt x="49" y="9"/>
                </a:lnTo>
                <a:lnTo>
                  <a:pt x="47" y="9"/>
                </a:lnTo>
                <a:lnTo>
                  <a:pt x="47" y="10"/>
                </a:lnTo>
                <a:lnTo>
                  <a:pt x="46" y="10"/>
                </a:lnTo>
                <a:lnTo>
                  <a:pt x="44" y="10"/>
                </a:lnTo>
                <a:lnTo>
                  <a:pt x="44" y="9"/>
                </a:lnTo>
                <a:lnTo>
                  <a:pt x="43" y="9"/>
                </a:lnTo>
                <a:lnTo>
                  <a:pt x="42" y="10"/>
                </a:lnTo>
                <a:lnTo>
                  <a:pt x="42" y="10"/>
                </a:lnTo>
                <a:lnTo>
                  <a:pt x="41" y="10"/>
                </a:lnTo>
                <a:lnTo>
                  <a:pt x="41" y="10"/>
                </a:lnTo>
                <a:lnTo>
                  <a:pt x="41" y="10"/>
                </a:lnTo>
                <a:lnTo>
                  <a:pt x="40" y="10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40" y="12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1" y="14"/>
                </a:lnTo>
                <a:lnTo>
                  <a:pt x="41" y="14"/>
                </a:lnTo>
                <a:lnTo>
                  <a:pt x="41" y="1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10" name="Group 2150">
          <a:extLst>
            <a:ext uri="{FF2B5EF4-FFF2-40B4-BE49-F238E27FC236}">
              <a16:creationId xmlns:a16="http://schemas.microsoft.com/office/drawing/2014/main" id="{C7FAFAC4-CCC2-4ADA-A1A9-5F4DAFA2EF7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271" y="932"/>
          <a:chExt cx="75" cy="45"/>
        </a:xfrm>
      </xdr:grpSpPr>
      <xdr:sp macro="" textlink="">
        <xdr:nvSpPr>
          <xdr:cNvPr id="68708" name="Freeform 2148">
            <a:extLst>
              <a:ext uri="{FF2B5EF4-FFF2-40B4-BE49-F238E27FC236}">
                <a16:creationId xmlns:a16="http://schemas.microsoft.com/office/drawing/2014/main" id="{4BCCC0C1-2AD3-4525-8FAD-4BFC6FD39DC8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3" y="45"/>
                </a:lnTo>
                <a:lnTo>
                  <a:pt x="54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9" y="43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2" y="42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42"/>
                </a:lnTo>
                <a:lnTo>
                  <a:pt x="75" y="16"/>
                </a:lnTo>
                <a:lnTo>
                  <a:pt x="75" y="16"/>
                </a:lnTo>
                <a:lnTo>
                  <a:pt x="74" y="15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9" y="19"/>
                </a:lnTo>
                <a:lnTo>
                  <a:pt x="58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6" y="18"/>
                </a:lnTo>
                <a:lnTo>
                  <a:pt x="56" y="18"/>
                </a:lnTo>
                <a:lnTo>
                  <a:pt x="56" y="17"/>
                </a:lnTo>
                <a:lnTo>
                  <a:pt x="56" y="17"/>
                </a:lnTo>
                <a:lnTo>
                  <a:pt x="56" y="17"/>
                </a:lnTo>
                <a:lnTo>
                  <a:pt x="57" y="16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4" y="14"/>
                </a:lnTo>
                <a:lnTo>
                  <a:pt x="53" y="13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10"/>
                </a:lnTo>
                <a:lnTo>
                  <a:pt x="45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40" y="8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3" y="7"/>
                </a:lnTo>
                <a:lnTo>
                  <a:pt x="33" y="7"/>
                </a:lnTo>
                <a:lnTo>
                  <a:pt x="32" y="7"/>
                </a:lnTo>
                <a:lnTo>
                  <a:pt x="32" y="7"/>
                </a:lnTo>
                <a:lnTo>
                  <a:pt x="31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6" y="7"/>
                </a:lnTo>
                <a:lnTo>
                  <a:pt x="26" y="7"/>
                </a:lnTo>
                <a:lnTo>
                  <a:pt x="25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0" y="5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5" y="3"/>
                </a:lnTo>
                <a:lnTo>
                  <a:pt x="15" y="3"/>
                </a:lnTo>
                <a:lnTo>
                  <a:pt x="15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1" y="15"/>
                </a:lnTo>
                <a:lnTo>
                  <a:pt x="22" y="16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0" y="38"/>
                </a:lnTo>
                <a:lnTo>
                  <a:pt x="30" y="38"/>
                </a:lnTo>
                <a:lnTo>
                  <a:pt x="31" y="38"/>
                </a:lnTo>
                <a:lnTo>
                  <a:pt x="31" y="38"/>
                </a:lnTo>
                <a:lnTo>
                  <a:pt x="32" y="38"/>
                </a:lnTo>
                <a:lnTo>
                  <a:pt x="32" y="38"/>
                </a:lnTo>
                <a:lnTo>
                  <a:pt x="33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3" y="39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9"/>
                </a:lnTo>
                <a:lnTo>
                  <a:pt x="44" y="39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40"/>
                </a:lnTo>
                <a:lnTo>
                  <a:pt x="45" y="40"/>
                </a:lnTo>
                <a:lnTo>
                  <a:pt x="46" y="41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7" y="43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09" name="Freeform 2149">
            <a:extLst>
              <a:ext uri="{FF2B5EF4-FFF2-40B4-BE49-F238E27FC236}">
                <a16:creationId xmlns:a16="http://schemas.microsoft.com/office/drawing/2014/main" id="{FA7901B7-E782-47A3-89B5-B60314C34F82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3" y="45"/>
                </a:lnTo>
                <a:lnTo>
                  <a:pt x="54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9" y="43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2" y="42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42"/>
                </a:lnTo>
                <a:lnTo>
                  <a:pt x="75" y="16"/>
                </a:lnTo>
                <a:lnTo>
                  <a:pt x="75" y="16"/>
                </a:lnTo>
                <a:lnTo>
                  <a:pt x="74" y="15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9" y="19"/>
                </a:lnTo>
                <a:lnTo>
                  <a:pt x="58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6" y="18"/>
                </a:lnTo>
                <a:lnTo>
                  <a:pt x="56" y="18"/>
                </a:lnTo>
                <a:lnTo>
                  <a:pt x="56" y="17"/>
                </a:lnTo>
                <a:lnTo>
                  <a:pt x="56" y="17"/>
                </a:lnTo>
                <a:lnTo>
                  <a:pt x="56" y="17"/>
                </a:lnTo>
                <a:lnTo>
                  <a:pt x="57" y="16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4" y="14"/>
                </a:lnTo>
                <a:lnTo>
                  <a:pt x="53" y="13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10"/>
                </a:lnTo>
                <a:lnTo>
                  <a:pt x="45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40" y="8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3" y="7"/>
                </a:lnTo>
                <a:lnTo>
                  <a:pt x="33" y="7"/>
                </a:lnTo>
                <a:lnTo>
                  <a:pt x="32" y="7"/>
                </a:lnTo>
                <a:lnTo>
                  <a:pt x="32" y="7"/>
                </a:lnTo>
                <a:lnTo>
                  <a:pt x="31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6" y="7"/>
                </a:lnTo>
                <a:lnTo>
                  <a:pt x="26" y="7"/>
                </a:lnTo>
                <a:lnTo>
                  <a:pt x="25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0" y="5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5" y="3"/>
                </a:lnTo>
                <a:lnTo>
                  <a:pt x="15" y="3"/>
                </a:lnTo>
                <a:lnTo>
                  <a:pt x="15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1" y="15"/>
                </a:lnTo>
                <a:lnTo>
                  <a:pt x="22" y="16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0" y="38"/>
                </a:lnTo>
                <a:lnTo>
                  <a:pt x="30" y="38"/>
                </a:lnTo>
                <a:lnTo>
                  <a:pt x="31" y="38"/>
                </a:lnTo>
                <a:lnTo>
                  <a:pt x="31" y="38"/>
                </a:lnTo>
                <a:lnTo>
                  <a:pt x="32" y="38"/>
                </a:lnTo>
                <a:lnTo>
                  <a:pt x="32" y="38"/>
                </a:lnTo>
                <a:lnTo>
                  <a:pt x="33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3" y="39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9"/>
                </a:lnTo>
                <a:lnTo>
                  <a:pt x="44" y="39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40"/>
                </a:lnTo>
                <a:lnTo>
                  <a:pt x="45" y="40"/>
                </a:lnTo>
                <a:lnTo>
                  <a:pt x="46" y="41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7" y="43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13" name="Group 2153">
          <a:extLst>
            <a:ext uri="{FF2B5EF4-FFF2-40B4-BE49-F238E27FC236}">
              <a16:creationId xmlns:a16="http://schemas.microsoft.com/office/drawing/2014/main" id="{36CC14C1-3EC3-402E-8FF9-B99BDD2E562D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289" y="1046"/>
          <a:chExt cx="57" cy="44"/>
        </a:xfrm>
      </xdr:grpSpPr>
      <xdr:sp macro="" textlink="">
        <xdr:nvSpPr>
          <xdr:cNvPr id="68711" name="Freeform 2151">
            <a:extLst>
              <a:ext uri="{FF2B5EF4-FFF2-40B4-BE49-F238E27FC236}">
                <a16:creationId xmlns:a16="http://schemas.microsoft.com/office/drawing/2014/main" id="{C6D0B146-CBA9-44FE-A4C3-64B0CE39B647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5"/>
                </a:lnTo>
                <a:lnTo>
                  <a:pt x="53" y="5"/>
                </a:lnTo>
                <a:lnTo>
                  <a:pt x="53" y="5"/>
                </a:lnTo>
                <a:lnTo>
                  <a:pt x="53" y="4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2" y="1"/>
                </a:lnTo>
                <a:lnTo>
                  <a:pt x="31" y="1"/>
                </a:lnTo>
                <a:lnTo>
                  <a:pt x="31" y="1"/>
                </a:lnTo>
                <a:lnTo>
                  <a:pt x="29" y="0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8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12" name="Freeform 2152">
            <a:extLst>
              <a:ext uri="{FF2B5EF4-FFF2-40B4-BE49-F238E27FC236}">
                <a16:creationId xmlns:a16="http://schemas.microsoft.com/office/drawing/2014/main" id="{68BADDBC-3411-4A25-AA2D-0D5EA566BAD2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5"/>
                </a:lnTo>
                <a:lnTo>
                  <a:pt x="53" y="5"/>
                </a:lnTo>
                <a:lnTo>
                  <a:pt x="53" y="5"/>
                </a:lnTo>
                <a:lnTo>
                  <a:pt x="53" y="4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2" y="1"/>
                </a:lnTo>
                <a:lnTo>
                  <a:pt x="31" y="1"/>
                </a:lnTo>
                <a:lnTo>
                  <a:pt x="31" y="1"/>
                </a:lnTo>
                <a:lnTo>
                  <a:pt x="29" y="0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8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16" name="Group 2156">
          <a:extLst>
            <a:ext uri="{FF2B5EF4-FFF2-40B4-BE49-F238E27FC236}">
              <a16:creationId xmlns:a16="http://schemas.microsoft.com/office/drawing/2014/main" id="{FE3C6C31-82F1-4CF3-853E-B2FBA6C60CEB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5" y="854"/>
          <a:chExt cx="68" cy="37"/>
        </a:xfrm>
      </xdr:grpSpPr>
      <xdr:sp macro="" textlink="">
        <xdr:nvSpPr>
          <xdr:cNvPr id="68714" name="Freeform 2154">
            <a:extLst>
              <a:ext uri="{FF2B5EF4-FFF2-40B4-BE49-F238E27FC236}">
                <a16:creationId xmlns:a16="http://schemas.microsoft.com/office/drawing/2014/main" id="{CDB0089A-1C99-4193-9A6D-27F1B3302782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3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0" y="0"/>
                </a:lnTo>
                <a:lnTo>
                  <a:pt x="40" y="0"/>
                </a:lnTo>
                <a:lnTo>
                  <a:pt x="40" y="1"/>
                </a:lnTo>
                <a:lnTo>
                  <a:pt x="40" y="1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2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3" y="5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7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9" y="6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6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7" y="19"/>
                </a:lnTo>
                <a:lnTo>
                  <a:pt x="7" y="19"/>
                </a:lnTo>
                <a:lnTo>
                  <a:pt x="8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3" y="29"/>
                </a:lnTo>
                <a:lnTo>
                  <a:pt x="2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1"/>
                </a:lnTo>
                <a:lnTo>
                  <a:pt x="4" y="30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2" y="27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5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4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8" y="35"/>
                </a:lnTo>
                <a:lnTo>
                  <a:pt x="29" y="35"/>
                </a:lnTo>
                <a:lnTo>
                  <a:pt x="29" y="35"/>
                </a:lnTo>
                <a:lnTo>
                  <a:pt x="29" y="34"/>
                </a:lnTo>
                <a:lnTo>
                  <a:pt x="29" y="34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lnTo>
                  <a:pt x="32" y="31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6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7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1"/>
                </a:lnTo>
                <a:lnTo>
                  <a:pt x="41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3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2"/>
                </a:lnTo>
                <a:lnTo>
                  <a:pt x="47" y="31"/>
                </a:lnTo>
                <a:lnTo>
                  <a:pt x="47" y="31"/>
                </a:lnTo>
                <a:lnTo>
                  <a:pt x="48" y="30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0" y="24"/>
                </a:lnTo>
                <a:lnTo>
                  <a:pt x="50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2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7"/>
                </a:lnTo>
                <a:lnTo>
                  <a:pt x="60" y="28"/>
                </a:lnTo>
                <a:lnTo>
                  <a:pt x="60" y="28"/>
                </a:lnTo>
                <a:lnTo>
                  <a:pt x="61" y="29"/>
                </a:lnTo>
                <a:lnTo>
                  <a:pt x="61" y="29"/>
                </a:lnTo>
                <a:lnTo>
                  <a:pt x="61" y="29"/>
                </a:lnTo>
                <a:lnTo>
                  <a:pt x="62" y="29"/>
                </a:lnTo>
                <a:lnTo>
                  <a:pt x="62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7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3" y="26"/>
                </a:lnTo>
                <a:lnTo>
                  <a:pt x="62" y="25"/>
                </a:lnTo>
                <a:lnTo>
                  <a:pt x="62" y="25"/>
                </a:lnTo>
                <a:lnTo>
                  <a:pt x="61" y="25"/>
                </a:lnTo>
                <a:lnTo>
                  <a:pt x="61" y="25"/>
                </a:lnTo>
                <a:lnTo>
                  <a:pt x="61" y="25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3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5" y="23"/>
                </a:lnTo>
                <a:lnTo>
                  <a:pt x="66" y="23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8" y="22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9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6" y="15"/>
                </a:lnTo>
                <a:lnTo>
                  <a:pt x="66" y="15"/>
                </a:lnTo>
                <a:lnTo>
                  <a:pt x="65" y="16"/>
                </a:lnTo>
                <a:lnTo>
                  <a:pt x="65" y="16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4" y="17"/>
                </a:lnTo>
                <a:lnTo>
                  <a:pt x="64" y="17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1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9" y="16"/>
                </a:lnTo>
                <a:lnTo>
                  <a:pt x="58" y="16"/>
                </a:lnTo>
                <a:lnTo>
                  <a:pt x="58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8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6" y="14"/>
                </a:lnTo>
                <a:lnTo>
                  <a:pt x="55" y="14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3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4" y="9"/>
                </a:lnTo>
                <a:lnTo>
                  <a:pt x="55" y="8"/>
                </a:lnTo>
                <a:lnTo>
                  <a:pt x="55" y="8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15" name="Freeform 2155">
            <a:extLst>
              <a:ext uri="{FF2B5EF4-FFF2-40B4-BE49-F238E27FC236}">
                <a16:creationId xmlns:a16="http://schemas.microsoft.com/office/drawing/2014/main" id="{3E9F1B59-8754-4CF1-8C60-0C58648AD187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3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0" y="0"/>
                </a:lnTo>
                <a:lnTo>
                  <a:pt x="40" y="0"/>
                </a:lnTo>
                <a:lnTo>
                  <a:pt x="40" y="1"/>
                </a:lnTo>
                <a:lnTo>
                  <a:pt x="40" y="1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2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3" y="5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7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9" y="6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6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7" y="19"/>
                </a:lnTo>
                <a:lnTo>
                  <a:pt x="7" y="19"/>
                </a:lnTo>
                <a:lnTo>
                  <a:pt x="8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3" y="29"/>
                </a:lnTo>
                <a:lnTo>
                  <a:pt x="2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1"/>
                </a:lnTo>
                <a:lnTo>
                  <a:pt x="4" y="30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2" y="27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5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4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8" y="35"/>
                </a:lnTo>
                <a:lnTo>
                  <a:pt x="29" y="35"/>
                </a:lnTo>
                <a:lnTo>
                  <a:pt x="29" y="35"/>
                </a:lnTo>
                <a:lnTo>
                  <a:pt x="29" y="34"/>
                </a:lnTo>
                <a:lnTo>
                  <a:pt x="29" y="34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lnTo>
                  <a:pt x="32" y="31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6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7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1"/>
                </a:lnTo>
                <a:lnTo>
                  <a:pt x="41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3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2"/>
                </a:lnTo>
                <a:lnTo>
                  <a:pt x="47" y="31"/>
                </a:lnTo>
                <a:lnTo>
                  <a:pt x="47" y="31"/>
                </a:lnTo>
                <a:lnTo>
                  <a:pt x="48" y="30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0" y="24"/>
                </a:lnTo>
                <a:lnTo>
                  <a:pt x="50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2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7"/>
                </a:lnTo>
                <a:lnTo>
                  <a:pt x="60" y="28"/>
                </a:lnTo>
                <a:lnTo>
                  <a:pt x="60" y="28"/>
                </a:lnTo>
                <a:lnTo>
                  <a:pt x="61" y="29"/>
                </a:lnTo>
                <a:lnTo>
                  <a:pt x="61" y="29"/>
                </a:lnTo>
                <a:lnTo>
                  <a:pt x="61" y="29"/>
                </a:lnTo>
                <a:lnTo>
                  <a:pt x="62" y="29"/>
                </a:lnTo>
                <a:lnTo>
                  <a:pt x="62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7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3" y="26"/>
                </a:lnTo>
                <a:lnTo>
                  <a:pt x="62" y="25"/>
                </a:lnTo>
                <a:lnTo>
                  <a:pt x="62" y="25"/>
                </a:lnTo>
                <a:lnTo>
                  <a:pt x="61" y="25"/>
                </a:lnTo>
                <a:lnTo>
                  <a:pt x="61" y="25"/>
                </a:lnTo>
                <a:lnTo>
                  <a:pt x="61" y="25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3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5" y="23"/>
                </a:lnTo>
                <a:lnTo>
                  <a:pt x="66" y="23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8" y="22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9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6" y="15"/>
                </a:lnTo>
                <a:lnTo>
                  <a:pt x="66" y="15"/>
                </a:lnTo>
                <a:lnTo>
                  <a:pt x="65" y="16"/>
                </a:lnTo>
                <a:lnTo>
                  <a:pt x="65" y="16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4" y="17"/>
                </a:lnTo>
                <a:lnTo>
                  <a:pt x="64" y="17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1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9" y="16"/>
                </a:lnTo>
                <a:lnTo>
                  <a:pt x="58" y="16"/>
                </a:lnTo>
                <a:lnTo>
                  <a:pt x="58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8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6" y="14"/>
                </a:lnTo>
                <a:lnTo>
                  <a:pt x="55" y="14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3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4" y="9"/>
                </a:lnTo>
                <a:lnTo>
                  <a:pt x="55" y="8"/>
                </a:lnTo>
                <a:lnTo>
                  <a:pt x="55" y="8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200025</xdr:colOff>
      <xdr:row>40</xdr:row>
      <xdr:rowOff>0</xdr:rowOff>
    </xdr:from>
    <xdr:to>
      <xdr:col>11</xdr:col>
      <xdr:colOff>257175</xdr:colOff>
      <xdr:row>40</xdr:row>
      <xdr:rowOff>0</xdr:rowOff>
    </xdr:to>
    <xdr:grpSp>
      <xdr:nvGrpSpPr>
        <xdr:cNvPr id="68719" name="Group 2159">
          <a:extLst>
            <a:ext uri="{FF2B5EF4-FFF2-40B4-BE49-F238E27FC236}">
              <a16:creationId xmlns:a16="http://schemas.microsoft.com/office/drawing/2014/main" id="{9D65CFD3-03AE-4D46-A78B-902175D5E3C1}"/>
            </a:ext>
          </a:extLst>
        </xdr:cNvPr>
        <xdr:cNvGrpSpPr>
          <a:grpSpLocks/>
        </xdr:cNvGrpSpPr>
      </xdr:nvGrpSpPr>
      <xdr:grpSpPr bwMode="auto">
        <a:xfrm>
          <a:off x="6273613" y="6409765"/>
          <a:ext cx="57150" cy="0"/>
          <a:chOff x="698" y="949"/>
          <a:chExt cx="6" cy="4"/>
        </a:xfrm>
      </xdr:grpSpPr>
      <xdr:sp macro="" textlink="">
        <xdr:nvSpPr>
          <xdr:cNvPr id="68717" name="Freeform 2157">
            <a:extLst>
              <a:ext uri="{FF2B5EF4-FFF2-40B4-BE49-F238E27FC236}">
                <a16:creationId xmlns:a16="http://schemas.microsoft.com/office/drawing/2014/main" id="{5B49467E-F98E-4549-95B5-F50CF9F4D797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18" name="Freeform 2158">
            <a:extLst>
              <a:ext uri="{FF2B5EF4-FFF2-40B4-BE49-F238E27FC236}">
                <a16:creationId xmlns:a16="http://schemas.microsoft.com/office/drawing/2014/main" id="{08D1DA71-6B49-456E-9A27-186B638281E5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323850</xdr:colOff>
      <xdr:row>40</xdr:row>
      <xdr:rowOff>0</xdr:rowOff>
    </xdr:from>
    <xdr:to>
      <xdr:col>9</xdr:col>
      <xdr:colOff>361950</xdr:colOff>
      <xdr:row>40</xdr:row>
      <xdr:rowOff>0</xdr:rowOff>
    </xdr:to>
    <xdr:grpSp>
      <xdr:nvGrpSpPr>
        <xdr:cNvPr id="68734" name="Group 2174">
          <a:extLst>
            <a:ext uri="{FF2B5EF4-FFF2-40B4-BE49-F238E27FC236}">
              <a16:creationId xmlns:a16="http://schemas.microsoft.com/office/drawing/2014/main" id="{A3FE4AF4-6D4E-4172-9699-91E7E824E91F}"/>
            </a:ext>
          </a:extLst>
        </xdr:cNvPr>
        <xdr:cNvGrpSpPr>
          <a:grpSpLocks/>
        </xdr:cNvGrpSpPr>
      </xdr:nvGrpSpPr>
      <xdr:grpSpPr bwMode="auto">
        <a:xfrm>
          <a:off x="4582085" y="6409765"/>
          <a:ext cx="643218" cy="0"/>
          <a:chOff x="519" y="715"/>
          <a:chExt cx="68" cy="72"/>
        </a:xfrm>
      </xdr:grpSpPr>
      <xdr:sp macro="" textlink="">
        <xdr:nvSpPr>
          <xdr:cNvPr id="68720" name="Freeform 2160">
            <a:extLst>
              <a:ext uri="{FF2B5EF4-FFF2-40B4-BE49-F238E27FC236}">
                <a16:creationId xmlns:a16="http://schemas.microsoft.com/office/drawing/2014/main" id="{14D4BAAC-B41A-4279-A17C-FDCD6B39D215}"/>
              </a:ext>
            </a:extLst>
          </xdr:cNvPr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40"/>
                </a:lnTo>
                <a:lnTo>
                  <a:pt x="67" y="39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6" y="37"/>
                </a:lnTo>
                <a:lnTo>
                  <a:pt x="67" y="37"/>
                </a:lnTo>
                <a:lnTo>
                  <a:pt x="67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4"/>
                </a:lnTo>
                <a:lnTo>
                  <a:pt x="67" y="33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6"/>
                </a:lnTo>
                <a:lnTo>
                  <a:pt x="63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6" y="26"/>
                </a:lnTo>
                <a:lnTo>
                  <a:pt x="67" y="25"/>
                </a:lnTo>
                <a:lnTo>
                  <a:pt x="67" y="25"/>
                </a:lnTo>
                <a:lnTo>
                  <a:pt x="66" y="25"/>
                </a:lnTo>
                <a:lnTo>
                  <a:pt x="66" y="25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4" y="24"/>
                </a:lnTo>
                <a:lnTo>
                  <a:pt x="64" y="24"/>
                </a:lnTo>
                <a:lnTo>
                  <a:pt x="64" y="24"/>
                </a:lnTo>
                <a:lnTo>
                  <a:pt x="64" y="24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2" y="24"/>
                </a:lnTo>
                <a:lnTo>
                  <a:pt x="62" y="24"/>
                </a:lnTo>
                <a:lnTo>
                  <a:pt x="61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3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1"/>
                </a:lnTo>
                <a:lnTo>
                  <a:pt x="56" y="20"/>
                </a:lnTo>
                <a:lnTo>
                  <a:pt x="56" y="20"/>
                </a:lnTo>
                <a:lnTo>
                  <a:pt x="55" y="19"/>
                </a:lnTo>
                <a:lnTo>
                  <a:pt x="55" y="19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0"/>
                </a:lnTo>
                <a:lnTo>
                  <a:pt x="51" y="21"/>
                </a:lnTo>
                <a:lnTo>
                  <a:pt x="51" y="21"/>
                </a:lnTo>
                <a:lnTo>
                  <a:pt x="51" y="21"/>
                </a:lnTo>
                <a:lnTo>
                  <a:pt x="51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49" y="23"/>
                </a:lnTo>
                <a:lnTo>
                  <a:pt x="49" y="23"/>
                </a:lnTo>
                <a:lnTo>
                  <a:pt x="48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6" y="23"/>
                </a:lnTo>
                <a:lnTo>
                  <a:pt x="45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4" y="22"/>
                </a:lnTo>
                <a:lnTo>
                  <a:pt x="43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3" y="14"/>
                </a:lnTo>
                <a:lnTo>
                  <a:pt x="42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6" y="10"/>
                </a:lnTo>
                <a:lnTo>
                  <a:pt x="47" y="9"/>
                </a:lnTo>
                <a:lnTo>
                  <a:pt x="47" y="9"/>
                </a:lnTo>
                <a:lnTo>
                  <a:pt x="47" y="8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49" y="6"/>
                </a:lnTo>
                <a:lnTo>
                  <a:pt x="50" y="6"/>
                </a:lnTo>
                <a:lnTo>
                  <a:pt x="50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3" y="2"/>
                </a:lnTo>
                <a:lnTo>
                  <a:pt x="52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8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48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6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5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5" y="6"/>
                </a:lnTo>
                <a:lnTo>
                  <a:pt x="45" y="6"/>
                </a:lnTo>
                <a:lnTo>
                  <a:pt x="44" y="6"/>
                </a:lnTo>
                <a:lnTo>
                  <a:pt x="44" y="6"/>
                </a:lnTo>
                <a:lnTo>
                  <a:pt x="45" y="6"/>
                </a:lnTo>
                <a:lnTo>
                  <a:pt x="45" y="6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5" y="4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3"/>
                </a:lnTo>
                <a:lnTo>
                  <a:pt x="44" y="3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4"/>
                </a:lnTo>
                <a:lnTo>
                  <a:pt x="43" y="4"/>
                </a:lnTo>
                <a:lnTo>
                  <a:pt x="43" y="3"/>
                </a:lnTo>
                <a:lnTo>
                  <a:pt x="43" y="3"/>
                </a:lnTo>
                <a:lnTo>
                  <a:pt x="43" y="3"/>
                </a:lnTo>
                <a:lnTo>
                  <a:pt x="43" y="3"/>
                </a:lnTo>
                <a:lnTo>
                  <a:pt x="43" y="4"/>
                </a:lnTo>
                <a:lnTo>
                  <a:pt x="43" y="4"/>
                </a:lnTo>
                <a:lnTo>
                  <a:pt x="44" y="4"/>
                </a:lnTo>
                <a:lnTo>
                  <a:pt x="44" y="4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1" y="5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8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7" y="4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4" y="9"/>
                </a:lnTo>
                <a:lnTo>
                  <a:pt x="34" y="9"/>
                </a:lnTo>
                <a:lnTo>
                  <a:pt x="34" y="9"/>
                </a:lnTo>
                <a:lnTo>
                  <a:pt x="34" y="9"/>
                </a:lnTo>
                <a:lnTo>
                  <a:pt x="33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4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2" y="11"/>
                </a:lnTo>
                <a:lnTo>
                  <a:pt x="32" y="11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7" y="13"/>
                </a:lnTo>
                <a:lnTo>
                  <a:pt x="27" y="13"/>
                </a:lnTo>
                <a:lnTo>
                  <a:pt x="27" y="13"/>
                </a:lnTo>
                <a:lnTo>
                  <a:pt x="27" y="13"/>
                </a:lnTo>
                <a:lnTo>
                  <a:pt x="29" y="14"/>
                </a:lnTo>
                <a:lnTo>
                  <a:pt x="29" y="14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2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3" y="14"/>
                </a:lnTo>
                <a:lnTo>
                  <a:pt x="33" y="14"/>
                </a:lnTo>
                <a:lnTo>
                  <a:pt x="32" y="15"/>
                </a:lnTo>
                <a:lnTo>
                  <a:pt x="32" y="15"/>
                </a:lnTo>
                <a:lnTo>
                  <a:pt x="32" y="15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6" y="15"/>
                </a:lnTo>
                <a:lnTo>
                  <a:pt x="36" y="15"/>
                </a:lnTo>
                <a:lnTo>
                  <a:pt x="35" y="16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1" y="20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30" y="20"/>
                </a:lnTo>
                <a:lnTo>
                  <a:pt x="30" y="20"/>
                </a:lnTo>
                <a:lnTo>
                  <a:pt x="30" y="21"/>
                </a:lnTo>
                <a:lnTo>
                  <a:pt x="30" y="21"/>
                </a:lnTo>
                <a:lnTo>
                  <a:pt x="31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2" y="22"/>
                </a:lnTo>
                <a:lnTo>
                  <a:pt x="22" y="22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1"/>
                </a:lnTo>
                <a:lnTo>
                  <a:pt x="21" y="21"/>
                </a:lnTo>
                <a:lnTo>
                  <a:pt x="21" y="21"/>
                </a:lnTo>
                <a:lnTo>
                  <a:pt x="21" y="20"/>
                </a:lnTo>
                <a:lnTo>
                  <a:pt x="21" y="20"/>
                </a:lnTo>
                <a:lnTo>
                  <a:pt x="20" y="20"/>
                </a:lnTo>
                <a:lnTo>
                  <a:pt x="20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4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1" y="20"/>
                </a:lnTo>
                <a:lnTo>
                  <a:pt x="11" y="20"/>
                </a:lnTo>
                <a:lnTo>
                  <a:pt x="12" y="20"/>
                </a:lnTo>
                <a:lnTo>
                  <a:pt x="12" y="20"/>
                </a:lnTo>
                <a:lnTo>
                  <a:pt x="12" y="20"/>
                </a:lnTo>
                <a:lnTo>
                  <a:pt x="13" y="21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9" y="20"/>
                </a:lnTo>
                <a:lnTo>
                  <a:pt x="9" y="20"/>
                </a:lnTo>
                <a:lnTo>
                  <a:pt x="9" y="20"/>
                </a:lnTo>
                <a:lnTo>
                  <a:pt x="8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4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9" y="22"/>
                </a:lnTo>
                <a:lnTo>
                  <a:pt x="9" y="22"/>
                </a:lnTo>
                <a:lnTo>
                  <a:pt x="9" y="22"/>
                </a:lnTo>
                <a:lnTo>
                  <a:pt x="9" y="21"/>
                </a:lnTo>
                <a:lnTo>
                  <a:pt x="9" y="21"/>
                </a:lnTo>
                <a:lnTo>
                  <a:pt x="10" y="22"/>
                </a:lnTo>
                <a:lnTo>
                  <a:pt x="10" y="22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5"/>
                </a:lnTo>
                <a:lnTo>
                  <a:pt x="11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8"/>
                </a:lnTo>
                <a:lnTo>
                  <a:pt x="15" y="29"/>
                </a:lnTo>
                <a:lnTo>
                  <a:pt x="15" y="29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4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8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8" y="36"/>
                </a:lnTo>
                <a:lnTo>
                  <a:pt x="8" y="36"/>
                </a:lnTo>
                <a:lnTo>
                  <a:pt x="8" y="36"/>
                </a:lnTo>
                <a:lnTo>
                  <a:pt x="8" y="36"/>
                </a:lnTo>
                <a:lnTo>
                  <a:pt x="9" y="37"/>
                </a:lnTo>
                <a:lnTo>
                  <a:pt x="9" y="37"/>
                </a:lnTo>
                <a:lnTo>
                  <a:pt x="9" y="37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0" y="37"/>
                </a:lnTo>
                <a:lnTo>
                  <a:pt x="10" y="36"/>
                </a:lnTo>
                <a:lnTo>
                  <a:pt x="10" y="36"/>
                </a:lnTo>
                <a:lnTo>
                  <a:pt x="11" y="36"/>
                </a:lnTo>
                <a:lnTo>
                  <a:pt x="11" y="36"/>
                </a:lnTo>
                <a:lnTo>
                  <a:pt x="11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1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4" y="37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7"/>
                </a:lnTo>
                <a:lnTo>
                  <a:pt x="15" y="37"/>
                </a:lnTo>
                <a:lnTo>
                  <a:pt x="15" y="38"/>
                </a:lnTo>
                <a:lnTo>
                  <a:pt x="15" y="38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6" y="39"/>
                </a:lnTo>
                <a:lnTo>
                  <a:pt x="16" y="39"/>
                </a:lnTo>
                <a:lnTo>
                  <a:pt x="16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4" y="39"/>
                </a:lnTo>
                <a:lnTo>
                  <a:pt x="25" y="39"/>
                </a:lnTo>
                <a:lnTo>
                  <a:pt x="25" y="39"/>
                </a:lnTo>
                <a:lnTo>
                  <a:pt x="25" y="39"/>
                </a:lnTo>
                <a:lnTo>
                  <a:pt x="24" y="39"/>
                </a:lnTo>
                <a:lnTo>
                  <a:pt x="24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5" y="41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5"/>
                </a:lnTo>
                <a:lnTo>
                  <a:pt x="17" y="45"/>
                </a:lnTo>
                <a:lnTo>
                  <a:pt x="18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2" y="51"/>
                </a:lnTo>
                <a:lnTo>
                  <a:pt x="10" y="52"/>
                </a:lnTo>
                <a:lnTo>
                  <a:pt x="10" y="52"/>
                </a:lnTo>
                <a:lnTo>
                  <a:pt x="10" y="52"/>
                </a:lnTo>
                <a:lnTo>
                  <a:pt x="11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19" y="51"/>
                </a:lnTo>
                <a:lnTo>
                  <a:pt x="19" y="51"/>
                </a:lnTo>
                <a:lnTo>
                  <a:pt x="20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2"/>
                </a:lnTo>
                <a:lnTo>
                  <a:pt x="14" y="52"/>
                </a:lnTo>
                <a:lnTo>
                  <a:pt x="14" y="52"/>
                </a:lnTo>
                <a:lnTo>
                  <a:pt x="14" y="53"/>
                </a:lnTo>
                <a:lnTo>
                  <a:pt x="14" y="53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1" y="57"/>
                </a:lnTo>
                <a:lnTo>
                  <a:pt x="11" y="57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6" y="57"/>
                </a:lnTo>
                <a:lnTo>
                  <a:pt x="6" y="57"/>
                </a:lnTo>
                <a:lnTo>
                  <a:pt x="5" y="57"/>
                </a:lnTo>
                <a:lnTo>
                  <a:pt x="5" y="57"/>
                </a:lnTo>
                <a:lnTo>
                  <a:pt x="4" y="58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9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59"/>
                </a:lnTo>
                <a:lnTo>
                  <a:pt x="2" y="59"/>
                </a:lnTo>
                <a:lnTo>
                  <a:pt x="2" y="59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6" y="60"/>
                </a:lnTo>
                <a:lnTo>
                  <a:pt x="6" y="60"/>
                </a:lnTo>
                <a:lnTo>
                  <a:pt x="9" y="60"/>
                </a:lnTo>
                <a:lnTo>
                  <a:pt x="9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1" y="60"/>
                </a:lnTo>
                <a:lnTo>
                  <a:pt x="11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1"/>
                </a:lnTo>
                <a:lnTo>
                  <a:pt x="10" y="61"/>
                </a:lnTo>
                <a:lnTo>
                  <a:pt x="10" y="61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7" y="62"/>
                </a:lnTo>
                <a:lnTo>
                  <a:pt x="6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3"/>
                </a:lnTo>
                <a:lnTo>
                  <a:pt x="5" y="64"/>
                </a:lnTo>
                <a:lnTo>
                  <a:pt x="5" y="64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7" y="67"/>
                </a:lnTo>
                <a:lnTo>
                  <a:pt x="7" y="67"/>
                </a:lnTo>
                <a:lnTo>
                  <a:pt x="7" y="67"/>
                </a:lnTo>
                <a:lnTo>
                  <a:pt x="8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9" y="66"/>
                </a:lnTo>
                <a:lnTo>
                  <a:pt x="10" y="66"/>
                </a:lnTo>
                <a:lnTo>
                  <a:pt x="10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0" y="67"/>
                </a:lnTo>
                <a:lnTo>
                  <a:pt x="10" y="67"/>
                </a:lnTo>
                <a:lnTo>
                  <a:pt x="9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8" y="69"/>
                </a:lnTo>
                <a:lnTo>
                  <a:pt x="7" y="69"/>
                </a:lnTo>
                <a:lnTo>
                  <a:pt x="7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5" y="68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7" y="67"/>
                </a:lnTo>
                <a:lnTo>
                  <a:pt x="17" y="67"/>
                </a:lnTo>
                <a:lnTo>
                  <a:pt x="17" y="67"/>
                </a:lnTo>
                <a:lnTo>
                  <a:pt x="17" y="67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4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4" y="70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2" y="71"/>
                </a:lnTo>
                <a:lnTo>
                  <a:pt x="12" y="71"/>
                </a:lnTo>
                <a:lnTo>
                  <a:pt x="11" y="72"/>
                </a:lnTo>
                <a:lnTo>
                  <a:pt x="11" y="72"/>
                </a:lnTo>
                <a:lnTo>
                  <a:pt x="12" y="72"/>
                </a:lnTo>
                <a:lnTo>
                  <a:pt x="12" y="72"/>
                </a:lnTo>
                <a:lnTo>
                  <a:pt x="12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1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0"/>
                </a:lnTo>
                <a:lnTo>
                  <a:pt x="17" y="70"/>
                </a:lnTo>
                <a:lnTo>
                  <a:pt x="18" y="71"/>
                </a:lnTo>
                <a:lnTo>
                  <a:pt x="18" y="71"/>
                </a:lnTo>
                <a:lnTo>
                  <a:pt x="18" y="71"/>
                </a:lnTo>
                <a:lnTo>
                  <a:pt x="18" y="71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2" y="70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6" y="70"/>
                </a:lnTo>
                <a:lnTo>
                  <a:pt x="26" y="70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0"/>
                </a:lnTo>
                <a:lnTo>
                  <a:pt x="29" y="70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9"/>
                </a:lnTo>
                <a:lnTo>
                  <a:pt x="31" y="69"/>
                </a:lnTo>
                <a:lnTo>
                  <a:pt x="31" y="69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2" y="68"/>
                </a:lnTo>
                <a:lnTo>
                  <a:pt x="32" y="68"/>
                </a:lnTo>
                <a:lnTo>
                  <a:pt x="32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7"/>
                </a:lnTo>
                <a:lnTo>
                  <a:pt x="34" y="67"/>
                </a:lnTo>
                <a:lnTo>
                  <a:pt x="34" y="66"/>
                </a:lnTo>
                <a:lnTo>
                  <a:pt x="34" y="66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6"/>
                </a:lnTo>
                <a:lnTo>
                  <a:pt x="34" y="65"/>
                </a:lnTo>
                <a:lnTo>
                  <a:pt x="34" y="65"/>
                </a:lnTo>
                <a:lnTo>
                  <a:pt x="34" y="65"/>
                </a:lnTo>
                <a:lnTo>
                  <a:pt x="33" y="64"/>
                </a:lnTo>
                <a:lnTo>
                  <a:pt x="33" y="64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5" y="65"/>
                </a:lnTo>
                <a:lnTo>
                  <a:pt x="35" y="66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1" y="63"/>
                </a:lnTo>
                <a:lnTo>
                  <a:pt x="41" y="63"/>
                </a:lnTo>
                <a:lnTo>
                  <a:pt x="42" y="63"/>
                </a:lnTo>
                <a:lnTo>
                  <a:pt x="42" y="63"/>
                </a:lnTo>
                <a:lnTo>
                  <a:pt x="43" y="63"/>
                </a:lnTo>
                <a:lnTo>
                  <a:pt x="43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2"/>
                </a:lnTo>
                <a:lnTo>
                  <a:pt x="45" y="61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0"/>
                </a:lnTo>
                <a:lnTo>
                  <a:pt x="49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9"/>
                </a:lnTo>
                <a:lnTo>
                  <a:pt x="54" y="59"/>
                </a:lnTo>
                <a:lnTo>
                  <a:pt x="54" y="58"/>
                </a:lnTo>
                <a:lnTo>
                  <a:pt x="54" y="58"/>
                </a:lnTo>
                <a:lnTo>
                  <a:pt x="54" y="57"/>
                </a:lnTo>
                <a:lnTo>
                  <a:pt x="54" y="57"/>
                </a:lnTo>
                <a:lnTo>
                  <a:pt x="54" y="57"/>
                </a:lnTo>
                <a:lnTo>
                  <a:pt x="54" y="58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5" y="59"/>
                </a:lnTo>
                <a:lnTo>
                  <a:pt x="55" y="59"/>
                </a:lnTo>
                <a:lnTo>
                  <a:pt x="54" y="60"/>
                </a:lnTo>
                <a:lnTo>
                  <a:pt x="54" y="60"/>
                </a:lnTo>
                <a:lnTo>
                  <a:pt x="55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7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2" y="56"/>
                </a:lnTo>
                <a:lnTo>
                  <a:pt x="62" y="56"/>
                </a:lnTo>
                <a:lnTo>
                  <a:pt x="62" y="56"/>
                </a:lnTo>
                <a:lnTo>
                  <a:pt x="63" y="56"/>
                </a:lnTo>
                <a:lnTo>
                  <a:pt x="63" y="56"/>
                </a:lnTo>
                <a:lnTo>
                  <a:pt x="63" y="55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9"/>
                </a:lnTo>
                <a:lnTo>
                  <a:pt x="66" y="48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1" y="69"/>
                </a:lnTo>
                <a:lnTo>
                  <a:pt x="11" y="69"/>
                </a:lnTo>
                <a:lnTo>
                  <a:pt x="12" y="69"/>
                </a:lnTo>
                <a:lnTo>
                  <a:pt x="12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1" y="7"/>
                </a:lnTo>
                <a:lnTo>
                  <a:pt x="31" y="7"/>
                </a:lnTo>
                <a:lnTo>
                  <a:pt x="32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8" y="27"/>
                </a:lnTo>
                <a:lnTo>
                  <a:pt x="8" y="27"/>
                </a:lnTo>
                <a:lnTo>
                  <a:pt x="8" y="26"/>
                </a:lnTo>
                <a:lnTo>
                  <a:pt x="8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6" y="25"/>
                </a:lnTo>
                <a:lnTo>
                  <a:pt x="6" y="25"/>
                </a:lnTo>
                <a:lnTo>
                  <a:pt x="8" y="25"/>
                </a:lnTo>
                <a:lnTo>
                  <a:pt x="8" y="25"/>
                </a:lnTo>
                <a:lnTo>
                  <a:pt x="8" y="25"/>
                </a:lnTo>
                <a:lnTo>
                  <a:pt x="8" y="25"/>
                </a:lnTo>
                <a:lnTo>
                  <a:pt x="9" y="25"/>
                </a:lnTo>
                <a:lnTo>
                  <a:pt x="9" y="25"/>
                </a:lnTo>
                <a:lnTo>
                  <a:pt x="9" y="25"/>
                </a:lnTo>
                <a:lnTo>
                  <a:pt x="10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3"/>
                </a:lnTo>
                <a:lnTo>
                  <a:pt x="15" y="42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1" y="60"/>
                </a:lnTo>
                <a:lnTo>
                  <a:pt x="2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2" y="41"/>
                </a:lnTo>
                <a:lnTo>
                  <a:pt x="13" y="41"/>
                </a:lnTo>
                <a:lnTo>
                  <a:pt x="13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3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2"/>
                </a:lnTo>
                <a:lnTo>
                  <a:pt x="6" y="33"/>
                </a:lnTo>
                <a:lnTo>
                  <a:pt x="6" y="33"/>
                </a:lnTo>
                <a:lnTo>
                  <a:pt x="5" y="32"/>
                </a:lnTo>
                <a:lnTo>
                  <a:pt x="5" y="32"/>
                </a:lnTo>
                <a:lnTo>
                  <a:pt x="6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21" name="Freeform 2161">
            <a:extLst>
              <a:ext uri="{FF2B5EF4-FFF2-40B4-BE49-F238E27FC236}">
                <a16:creationId xmlns:a16="http://schemas.microsoft.com/office/drawing/2014/main" id="{978900AE-9EDB-40CD-B073-73AD6C92C44C}"/>
              </a:ext>
            </a:extLst>
          </xdr:cNvPr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40"/>
                </a:lnTo>
                <a:lnTo>
                  <a:pt x="65" y="39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4" y="37"/>
                </a:lnTo>
                <a:lnTo>
                  <a:pt x="65" y="37"/>
                </a:lnTo>
                <a:lnTo>
                  <a:pt x="65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4"/>
                </a:lnTo>
                <a:lnTo>
                  <a:pt x="65" y="33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5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4" y="26"/>
                </a:lnTo>
                <a:lnTo>
                  <a:pt x="65" y="25"/>
                </a:lnTo>
                <a:lnTo>
                  <a:pt x="65" y="25"/>
                </a:lnTo>
                <a:lnTo>
                  <a:pt x="64" y="25"/>
                </a:lnTo>
                <a:lnTo>
                  <a:pt x="64" y="25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2" y="24"/>
                </a:lnTo>
                <a:lnTo>
                  <a:pt x="62" y="24"/>
                </a:lnTo>
                <a:lnTo>
                  <a:pt x="62" y="24"/>
                </a:lnTo>
                <a:lnTo>
                  <a:pt x="62" y="24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0" y="24"/>
                </a:lnTo>
                <a:lnTo>
                  <a:pt x="60" y="24"/>
                </a:lnTo>
                <a:lnTo>
                  <a:pt x="59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3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4" y="20"/>
                </a:lnTo>
                <a:lnTo>
                  <a:pt x="53" y="19"/>
                </a:lnTo>
                <a:lnTo>
                  <a:pt x="53" y="19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8" y="22"/>
                </a:lnTo>
                <a:lnTo>
                  <a:pt x="48" y="22"/>
                </a:lnTo>
                <a:lnTo>
                  <a:pt x="48" y="22"/>
                </a:lnTo>
                <a:lnTo>
                  <a:pt x="48" y="22"/>
                </a:lnTo>
                <a:lnTo>
                  <a:pt x="47" y="23"/>
                </a:lnTo>
                <a:lnTo>
                  <a:pt x="47" y="23"/>
                </a:lnTo>
                <a:lnTo>
                  <a:pt x="46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4" y="23"/>
                </a:lnTo>
                <a:lnTo>
                  <a:pt x="43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2" y="22"/>
                </a:lnTo>
                <a:lnTo>
                  <a:pt x="41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1" y="14"/>
                </a:lnTo>
                <a:lnTo>
                  <a:pt x="40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4" y="10"/>
                </a:lnTo>
                <a:lnTo>
                  <a:pt x="45" y="9"/>
                </a:lnTo>
                <a:lnTo>
                  <a:pt x="45" y="9"/>
                </a:lnTo>
                <a:lnTo>
                  <a:pt x="45" y="8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6"/>
                </a:lnTo>
                <a:lnTo>
                  <a:pt x="48" y="6"/>
                </a:lnTo>
                <a:lnTo>
                  <a:pt x="48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1" y="2"/>
                </a:lnTo>
                <a:lnTo>
                  <a:pt x="50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6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8" y="2"/>
                </a:lnTo>
                <a:lnTo>
                  <a:pt x="46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4" y="3"/>
                </a:lnTo>
                <a:lnTo>
                  <a:pt x="43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3" y="6"/>
                </a:lnTo>
                <a:lnTo>
                  <a:pt x="43" y="6"/>
                </a:lnTo>
                <a:lnTo>
                  <a:pt x="42" y="6"/>
                </a:lnTo>
                <a:lnTo>
                  <a:pt x="42" y="6"/>
                </a:lnTo>
                <a:lnTo>
                  <a:pt x="43" y="6"/>
                </a:lnTo>
                <a:lnTo>
                  <a:pt x="43" y="6"/>
                </a:lnTo>
                <a:lnTo>
                  <a:pt x="44" y="5"/>
                </a:lnTo>
                <a:lnTo>
                  <a:pt x="44" y="5"/>
                </a:lnTo>
                <a:lnTo>
                  <a:pt x="44" y="5"/>
                </a:lnTo>
                <a:lnTo>
                  <a:pt x="44" y="5"/>
                </a:lnTo>
                <a:lnTo>
                  <a:pt x="43" y="4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5"/>
                </a:lnTo>
                <a:lnTo>
                  <a:pt x="41" y="5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4"/>
                </a:lnTo>
                <a:lnTo>
                  <a:pt x="39" y="5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7" y="3"/>
                </a:lnTo>
                <a:lnTo>
                  <a:pt x="36" y="3"/>
                </a:lnTo>
                <a:lnTo>
                  <a:pt x="36" y="3"/>
                </a:lnTo>
                <a:lnTo>
                  <a:pt x="36" y="3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5" y="4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1" y="8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1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30" y="10"/>
                </a:lnTo>
                <a:lnTo>
                  <a:pt x="29" y="10"/>
                </a:lnTo>
                <a:lnTo>
                  <a:pt x="29" y="10"/>
                </a:lnTo>
                <a:lnTo>
                  <a:pt x="29" y="10"/>
                </a:lnTo>
                <a:lnTo>
                  <a:pt x="29" y="10"/>
                </a:lnTo>
                <a:lnTo>
                  <a:pt x="30" y="11"/>
                </a:lnTo>
                <a:lnTo>
                  <a:pt x="30" y="11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6" y="12"/>
                </a:lnTo>
                <a:lnTo>
                  <a:pt x="26" y="12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7" y="14"/>
                </a:lnTo>
                <a:lnTo>
                  <a:pt x="27" y="14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0" y="14"/>
                </a:lnTo>
                <a:lnTo>
                  <a:pt x="30" y="14"/>
                </a:lnTo>
                <a:lnTo>
                  <a:pt x="30" y="14"/>
                </a:lnTo>
                <a:lnTo>
                  <a:pt x="31" y="14"/>
                </a:lnTo>
                <a:lnTo>
                  <a:pt x="31" y="14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5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4" y="15"/>
                </a:lnTo>
                <a:lnTo>
                  <a:pt x="34" y="15"/>
                </a:lnTo>
                <a:lnTo>
                  <a:pt x="33" y="16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9" y="20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30" y="20"/>
                </a:lnTo>
                <a:lnTo>
                  <a:pt x="28" y="20"/>
                </a:lnTo>
                <a:lnTo>
                  <a:pt x="28" y="20"/>
                </a:lnTo>
                <a:lnTo>
                  <a:pt x="28" y="21"/>
                </a:lnTo>
                <a:lnTo>
                  <a:pt x="28" y="21"/>
                </a:lnTo>
                <a:lnTo>
                  <a:pt x="29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4" y="20"/>
                </a:lnTo>
                <a:lnTo>
                  <a:pt x="12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9" y="20"/>
                </a:lnTo>
                <a:lnTo>
                  <a:pt x="9" y="20"/>
                </a:lnTo>
                <a:lnTo>
                  <a:pt x="10" y="20"/>
                </a:lnTo>
                <a:lnTo>
                  <a:pt x="10" y="20"/>
                </a:lnTo>
                <a:lnTo>
                  <a:pt x="10" y="20"/>
                </a:lnTo>
                <a:lnTo>
                  <a:pt x="11" y="21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7" y="20"/>
                </a:lnTo>
                <a:lnTo>
                  <a:pt x="7" y="20"/>
                </a:lnTo>
                <a:lnTo>
                  <a:pt x="7" y="20"/>
                </a:lnTo>
                <a:lnTo>
                  <a:pt x="6" y="21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6" y="23"/>
                </a:lnTo>
                <a:lnTo>
                  <a:pt x="6" y="23"/>
                </a:lnTo>
                <a:lnTo>
                  <a:pt x="6" y="23"/>
                </a:lnTo>
                <a:lnTo>
                  <a:pt x="6" y="23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3"/>
                </a:lnTo>
                <a:lnTo>
                  <a:pt x="9" y="23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5"/>
                </a:lnTo>
                <a:lnTo>
                  <a:pt x="9" y="25"/>
                </a:lnTo>
                <a:lnTo>
                  <a:pt x="9" y="26"/>
                </a:lnTo>
                <a:lnTo>
                  <a:pt x="9" y="26"/>
                </a:lnTo>
                <a:lnTo>
                  <a:pt x="9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8"/>
                </a:lnTo>
                <a:lnTo>
                  <a:pt x="13" y="29"/>
                </a:lnTo>
                <a:lnTo>
                  <a:pt x="13" y="29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2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1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4" y="34"/>
                </a:lnTo>
                <a:lnTo>
                  <a:pt x="5" y="34"/>
                </a:lnTo>
                <a:lnTo>
                  <a:pt x="5" y="34"/>
                </a:lnTo>
                <a:lnTo>
                  <a:pt x="5" y="34"/>
                </a:lnTo>
                <a:lnTo>
                  <a:pt x="5" y="34"/>
                </a:lnTo>
                <a:lnTo>
                  <a:pt x="5" y="35"/>
                </a:lnTo>
                <a:lnTo>
                  <a:pt x="5" y="35"/>
                </a:lnTo>
                <a:lnTo>
                  <a:pt x="6" y="35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7"/>
                </a:lnTo>
                <a:lnTo>
                  <a:pt x="7" y="37"/>
                </a:lnTo>
                <a:lnTo>
                  <a:pt x="7" y="37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8" y="36"/>
                </a:lnTo>
                <a:lnTo>
                  <a:pt x="8" y="36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9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9" y="38"/>
                </a:lnTo>
                <a:lnTo>
                  <a:pt x="9" y="38"/>
                </a:lnTo>
                <a:lnTo>
                  <a:pt x="10" y="38"/>
                </a:lnTo>
                <a:lnTo>
                  <a:pt x="10" y="38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1" y="38"/>
                </a:lnTo>
                <a:lnTo>
                  <a:pt x="12" y="37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7"/>
                </a:lnTo>
                <a:lnTo>
                  <a:pt x="13" y="37"/>
                </a:lnTo>
                <a:lnTo>
                  <a:pt x="13" y="38"/>
                </a:lnTo>
                <a:lnTo>
                  <a:pt x="13" y="38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2" y="39"/>
                </a:lnTo>
                <a:lnTo>
                  <a:pt x="22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3" y="40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8" y="41"/>
                </a:lnTo>
                <a:lnTo>
                  <a:pt x="18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6" y="44"/>
                </a:lnTo>
                <a:lnTo>
                  <a:pt x="16" y="44"/>
                </a:lnTo>
                <a:lnTo>
                  <a:pt x="15" y="45"/>
                </a:lnTo>
                <a:lnTo>
                  <a:pt x="15" y="45"/>
                </a:lnTo>
                <a:lnTo>
                  <a:pt x="16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5" y="48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10" y="51"/>
                </a:lnTo>
                <a:lnTo>
                  <a:pt x="8" y="52"/>
                </a:lnTo>
                <a:lnTo>
                  <a:pt x="8" y="52"/>
                </a:lnTo>
                <a:lnTo>
                  <a:pt x="8" y="52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8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2" y="51"/>
                </a:lnTo>
                <a:lnTo>
                  <a:pt x="22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2" y="53"/>
                </a:lnTo>
                <a:lnTo>
                  <a:pt x="12" y="53"/>
                </a:lnTo>
                <a:lnTo>
                  <a:pt x="12" y="53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7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3" y="57"/>
                </a:lnTo>
                <a:lnTo>
                  <a:pt x="3" y="57"/>
                </a:lnTo>
                <a:lnTo>
                  <a:pt x="2" y="58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59"/>
                </a:lnTo>
                <a:lnTo>
                  <a:pt x="0" y="59"/>
                </a:lnTo>
                <a:lnTo>
                  <a:pt x="0" y="59"/>
                </a:lnTo>
                <a:lnTo>
                  <a:pt x="0" y="60"/>
                </a:lnTo>
                <a:lnTo>
                  <a:pt x="0" y="60"/>
                </a:lnTo>
                <a:lnTo>
                  <a:pt x="0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4" y="60"/>
                </a:lnTo>
                <a:lnTo>
                  <a:pt x="4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8" y="60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5" y="62"/>
                </a:lnTo>
                <a:lnTo>
                  <a:pt x="4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3"/>
                </a:lnTo>
                <a:lnTo>
                  <a:pt x="3" y="64"/>
                </a:lnTo>
                <a:lnTo>
                  <a:pt x="3" y="64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2" y="66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5" y="67"/>
                </a:lnTo>
                <a:lnTo>
                  <a:pt x="5" y="67"/>
                </a:lnTo>
                <a:lnTo>
                  <a:pt x="5" y="67"/>
                </a:lnTo>
                <a:lnTo>
                  <a:pt x="6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7" y="66"/>
                </a:lnTo>
                <a:lnTo>
                  <a:pt x="8" y="66"/>
                </a:lnTo>
                <a:lnTo>
                  <a:pt x="8" y="66"/>
                </a:lnTo>
                <a:lnTo>
                  <a:pt x="9" y="66"/>
                </a:lnTo>
                <a:lnTo>
                  <a:pt x="9" y="66"/>
                </a:lnTo>
                <a:lnTo>
                  <a:pt x="9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10" y="66"/>
                </a:lnTo>
                <a:lnTo>
                  <a:pt x="10" y="66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9" y="67"/>
                </a:lnTo>
                <a:lnTo>
                  <a:pt x="9" y="67"/>
                </a:lnTo>
                <a:lnTo>
                  <a:pt x="8" y="67"/>
                </a:lnTo>
                <a:lnTo>
                  <a:pt x="8" y="67"/>
                </a:lnTo>
                <a:lnTo>
                  <a:pt x="7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5" y="69"/>
                </a:lnTo>
                <a:lnTo>
                  <a:pt x="5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8" y="69"/>
                </a:lnTo>
                <a:lnTo>
                  <a:pt x="8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3" y="68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5" y="67"/>
                </a:lnTo>
                <a:lnTo>
                  <a:pt x="15" y="67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5" y="68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2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2" y="70"/>
                </a:lnTo>
                <a:lnTo>
                  <a:pt x="11" y="71"/>
                </a:lnTo>
                <a:lnTo>
                  <a:pt x="11" y="71"/>
                </a:lnTo>
                <a:lnTo>
                  <a:pt x="11" y="71"/>
                </a:lnTo>
                <a:lnTo>
                  <a:pt x="10" y="71"/>
                </a:lnTo>
                <a:lnTo>
                  <a:pt x="10" y="71"/>
                </a:lnTo>
                <a:lnTo>
                  <a:pt x="9" y="72"/>
                </a:lnTo>
                <a:lnTo>
                  <a:pt x="9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0"/>
                </a:lnTo>
                <a:lnTo>
                  <a:pt x="15" y="70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6" y="72"/>
                </a:lnTo>
                <a:lnTo>
                  <a:pt x="16" y="72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0" y="70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4" y="70"/>
                </a:lnTo>
                <a:lnTo>
                  <a:pt x="24" y="70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6" y="70"/>
                </a:lnTo>
                <a:lnTo>
                  <a:pt x="26" y="70"/>
                </a:lnTo>
                <a:lnTo>
                  <a:pt x="26" y="70"/>
                </a:lnTo>
                <a:lnTo>
                  <a:pt x="27" y="70"/>
                </a:lnTo>
                <a:lnTo>
                  <a:pt x="27" y="70"/>
                </a:lnTo>
                <a:lnTo>
                  <a:pt x="27" y="69"/>
                </a:lnTo>
                <a:lnTo>
                  <a:pt x="27" y="69"/>
                </a:lnTo>
                <a:lnTo>
                  <a:pt x="27" y="69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7"/>
                </a:lnTo>
                <a:lnTo>
                  <a:pt x="32" y="67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6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3" y="66"/>
                </a:lnTo>
                <a:lnTo>
                  <a:pt x="34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9" y="63"/>
                </a:lnTo>
                <a:lnTo>
                  <a:pt x="39" y="63"/>
                </a:lnTo>
                <a:lnTo>
                  <a:pt x="40" y="63"/>
                </a:lnTo>
                <a:lnTo>
                  <a:pt x="40" y="63"/>
                </a:lnTo>
                <a:lnTo>
                  <a:pt x="41" y="63"/>
                </a:lnTo>
                <a:lnTo>
                  <a:pt x="41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2"/>
                </a:lnTo>
                <a:lnTo>
                  <a:pt x="43" y="61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58"/>
                </a:lnTo>
                <a:lnTo>
                  <a:pt x="52" y="58"/>
                </a:lnTo>
                <a:lnTo>
                  <a:pt x="52" y="57"/>
                </a:lnTo>
                <a:lnTo>
                  <a:pt x="52" y="57"/>
                </a:lnTo>
                <a:lnTo>
                  <a:pt x="52" y="57"/>
                </a:lnTo>
                <a:lnTo>
                  <a:pt x="52" y="58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3" y="59"/>
                </a:lnTo>
                <a:lnTo>
                  <a:pt x="53" y="59"/>
                </a:lnTo>
                <a:lnTo>
                  <a:pt x="52" y="60"/>
                </a:lnTo>
                <a:lnTo>
                  <a:pt x="52" y="60"/>
                </a:lnTo>
                <a:lnTo>
                  <a:pt x="53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9"/>
                </a:lnTo>
                <a:lnTo>
                  <a:pt x="54" y="59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5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0" y="56"/>
                </a:lnTo>
                <a:lnTo>
                  <a:pt x="60" y="56"/>
                </a:lnTo>
                <a:lnTo>
                  <a:pt x="60" y="56"/>
                </a:lnTo>
                <a:lnTo>
                  <a:pt x="61" y="56"/>
                </a:lnTo>
                <a:lnTo>
                  <a:pt x="61" y="56"/>
                </a:lnTo>
                <a:lnTo>
                  <a:pt x="61" y="55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9"/>
                </a:lnTo>
                <a:lnTo>
                  <a:pt x="64" y="48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2" name="Freeform 2162">
            <a:extLst>
              <a:ext uri="{FF2B5EF4-FFF2-40B4-BE49-F238E27FC236}">
                <a16:creationId xmlns:a16="http://schemas.microsoft.com/office/drawing/2014/main" id="{6046DE19-C0CA-4A8C-BEF1-CC2965D0F995}"/>
              </a:ext>
            </a:extLst>
          </xdr:cNvPr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2 w 2"/>
              <a:gd name="T2" fmla="*/ 1 w 2"/>
              <a:gd name="T3" fmla="*/ 0 w 2"/>
              <a:gd name="T4" fmla="*/ 0 w 2"/>
              <a:gd name="T5" fmla="*/ 0 w 2"/>
              <a:gd name="T6" fmla="*/ 1 w 2"/>
              <a:gd name="T7" fmla="*/ 1 w 2"/>
              <a:gd name="T8" fmla="*/ 2 w 2"/>
              <a:gd name="T9" fmla="*/ 2 w 2"/>
              <a:gd name="T10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3" name="Freeform 2163">
            <a:extLst>
              <a:ext uri="{FF2B5EF4-FFF2-40B4-BE49-F238E27FC236}">
                <a16:creationId xmlns:a16="http://schemas.microsoft.com/office/drawing/2014/main" id="{A77CDEDC-4583-4AD2-B164-B31E67FB326A}"/>
              </a:ext>
            </a:extLst>
          </xdr:cNvPr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4" name="Freeform 2164">
            <a:extLst>
              <a:ext uri="{FF2B5EF4-FFF2-40B4-BE49-F238E27FC236}">
                <a16:creationId xmlns:a16="http://schemas.microsoft.com/office/drawing/2014/main" id="{667E7EA6-90D7-4BA5-A905-A324E5625EA4}"/>
              </a:ext>
            </a:extLst>
          </xdr:cNvPr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5" name="Freeform 2165">
            <a:extLst>
              <a:ext uri="{FF2B5EF4-FFF2-40B4-BE49-F238E27FC236}">
                <a16:creationId xmlns:a16="http://schemas.microsoft.com/office/drawing/2014/main" id="{C48F18BD-1F4D-47B5-9C28-AE62CD8501CA}"/>
              </a:ext>
            </a:extLst>
          </xdr:cNvPr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6" name="Freeform 2166">
            <a:extLst>
              <a:ext uri="{FF2B5EF4-FFF2-40B4-BE49-F238E27FC236}">
                <a16:creationId xmlns:a16="http://schemas.microsoft.com/office/drawing/2014/main" id="{2C101599-1F6E-41EC-A155-D21C223701FA}"/>
              </a:ext>
            </a:extLst>
          </xdr:cNvPr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7" name="Freeform 2167">
            <a:extLst>
              <a:ext uri="{FF2B5EF4-FFF2-40B4-BE49-F238E27FC236}">
                <a16:creationId xmlns:a16="http://schemas.microsoft.com/office/drawing/2014/main" id="{6F422499-A1E6-4850-BC68-63A0FA80A72B}"/>
              </a:ext>
            </a:extLst>
          </xdr:cNvPr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8" name="Freeform 2168">
            <a:extLst>
              <a:ext uri="{FF2B5EF4-FFF2-40B4-BE49-F238E27FC236}">
                <a16:creationId xmlns:a16="http://schemas.microsoft.com/office/drawing/2014/main" id="{3AFB5617-B29B-4DC9-8478-7188F538ACF4}"/>
              </a:ext>
            </a:extLst>
          </xdr:cNvPr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29" name="Freeform 2169">
            <a:extLst>
              <a:ext uri="{FF2B5EF4-FFF2-40B4-BE49-F238E27FC236}">
                <a16:creationId xmlns:a16="http://schemas.microsoft.com/office/drawing/2014/main" id="{AA6F83F4-CD3E-4D52-91E6-CE6AF5F34531}"/>
              </a:ext>
            </a:extLst>
          </xdr:cNvPr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30" name="Freeform 2170">
            <a:extLst>
              <a:ext uri="{FF2B5EF4-FFF2-40B4-BE49-F238E27FC236}">
                <a16:creationId xmlns:a16="http://schemas.microsoft.com/office/drawing/2014/main" id="{4115702B-7961-4098-8285-31CD5374E43C}"/>
              </a:ext>
            </a:extLst>
          </xdr:cNvPr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31" name="Freeform 2171">
            <a:extLst>
              <a:ext uri="{FF2B5EF4-FFF2-40B4-BE49-F238E27FC236}">
                <a16:creationId xmlns:a16="http://schemas.microsoft.com/office/drawing/2014/main" id="{6EEC1D76-3D61-4A8B-86A5-C6AA594E301F}"/>
              </a:ext>
            </a:extLst>
          </xdr:cNvPr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32" name="Freeform 2172">
            <a:extLst>
              <a:ext uri="{FF2B5EF4-FFF2-40B4-BE49-F238E27FC236}">
                <a16:creationId xmlns:a16="http://schemas.microsoft.com/office/drawing/2014/main" id="{E1CD6955-3267-4405-9074-2F705DEEA5A5}"/>
              </a:ext>
            </a:extLst>
          </xdr:cNvPr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33" name="Freeform 2173">
            <a:extLst>
              <a:ext uri="{FF2B5EF4-FFF2-40B4-BE49-F238E27FC236}">
                <a16:creationId xmlns:a16="http://schemas.microsoft.com/office/drawing/2014/main" id="{E13170AC-2F4A-4236-9B63-F1E0BE3C4DF2}"/>
              </a:ext>
            </a:extLst>
          </xdr:cNvPr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1 w 2"/>
              <a:gd name="T2" fmla="*/ 0 w 2"/>
              <a:gd name="T3" fmla="*/ 0 w 2"/>
              <a:gd name="T4" fmla="*/ 1 w 2"/>
              <a:gd name="T5" fmla="*/ 2 w 2"/>
              <a:gd name="T6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37" name="Group 2177">
          <a:extLst>
            <a:ext uri="{FF2B5EF4-FFF2-40B4-BE49-F238E27FC236}">
              <a16:creationId xmlns:a16="http://schemas.microsoft.com/office/drawing/2014/main" id="{AAA0820D-DBE9-4013-9EEA-B008AB194C3D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2" y="810"/>
          <a:chExt cx="12" cy="14"/>
        </a:xfrm>
      </xdr:grpSpPr>
      <xdr:sp macro="" textlink="">
        <xdr:nvSpPr>
          <xdr:cNvPr id="68735" name="Freeform 2175">
            <a:extLst>
              <a:ext uri="{FF2B5EF4-FFF2-40B4-BE49-F238E27FC236}">
                <a16:creationId xmlns:a16="http://schemas.microsoft.com/office/drawing/2014/main" id="{33F5507B-D935-4F2E-A059-54D9E226A743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10" y="7"/>
                </a:lnTo>
                <a:lnTo>
                  <a:pt x="10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36" name="Freeform 2176">
            <a:extLst>
              <a:ext uri="{FF2B5EF4-FFF2-40B4-BE49-F238E27FC236}">
                <a16:creationId xmlns:a16="http://schemas.microsoft.com/office/drawing/2014/main" id="{3646BF5C-EEFB-4E48-9E5A-491568C5C716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10" y="7"/>
                </a:lnTo>
                <a:lnTo>
                  <a:pt x="10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40" name="Group 2180">
          <a:extLst>
            <a:ext uri="{FF2B5EF4-FFF2-40B4-BE49-F238E27FC236}">
              <a16:creationId xmlns:a16="http://schemas.microsoft.com/office/drawing/2014/main" id="{8A7143A0-9284-4FEA-86E7-B1630D85FD43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8" y="695"/>
          <a:chExt cx="88" cy="47"/>
        </a:xfrm>
      </xdr:grpSpPr>
      <xdr:sp macro="" textlink="">
        <xdr:nvSpPr>
          <xdr:cNvPr id="68738" name="Freeform 2178">
            <a:extLst>
              <a:ext uri="{FF2B5EF4-FFF2-40B4-BE49-F238E27FC236}">
                <a16:creationId xmlns:a16="http://schemas.microsoft.com/office/drawing/2014/main" id="{8DF3183B-3B98-4218-BEE4-F3E9B1B6CF43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6" y="28"/>
                </a:lnTo>
                <a:lnTo>
                  <a:pt x="75" y="28"/>
                </a:lnTo>
                <a:lnTo>
                  <a:pt x="75" y="28"/>
                </a:lnTo>
                <a:lnTo>
                  <a:pt x="73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2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70" y="43"/>
                </a:lnTo>
                <a:lnTo>
                  <a:pt x="68" y="42"/>
                </a:lnTo>
                <a:lnTo>
                  <a:pt x="68" y="42"/>
                </a:lnTo>
                <a:lnTo>
                  <a:pt x="69" y="41"/>
                </a:lnTo>
                <a:lnTo>
                  <a:pt x="69" y="41"/>
                </a:lnTo>
                <a:lnTo>
                  <a:pt x="69" y="41"/>
                </a:lnTo>
                <a:lnTo>
                  <a:pt x="68" y="40"/>
                </a:lnTo>
                <a:lnTo>
                  <a:pt x="68" y="40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6"/>
                </a:lnTo>
                <a:lnTo>
                  <a:pt x="56" y="46"/>
                </a:lnTo>
                <a:lnTo>
                  <a:pt x="56" y="45"/>
                </a:lnTo>
                <a:lnTo>
                  <a:pt x="56" y="45"/>
                </a:lnTo>
                <a:lnTo>
                  <a:pt x="56" y="45"/>
                </a:lnTo>
                <a:lnTo>
                  <a:pt x="55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4" y="46"/>
                </a:lnTo>
                <a:lnTo>
                  <a:pt x="44" y="46"/>
                </a:lnTo>
                <a:lnTo>
                  <a:pt x="43" y="46"/>
                </a:lnTo>
                <a:lnTo>
                  <a:pt x="43" y="46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7" y="42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9"/>
                </a:lnTo>
                <a:lnTo>
                  <a:pt x="31" y="38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8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4"/>
                </a:lnTo>
                <a:lnTo>
                  <a:pt x="26" y="34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5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5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1"/>
                </a:lnTo>
                <a:lnTo>
                  <a:pt x="5" y="21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8"/>
                </a:lnTo>
                <a:lnTo>
                  <a:pt x="4" y="17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0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1" y="3"/>
                </a:lnTo>
                <a:lnTo>
                  <a:pt x="13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2" y="4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0" y="3"/>
                </a:lnTo>
                <a:lnTo>
                  <a:pt x="60" y="3"/>
                </a:lnTo>
                <a:lnTo>
                  <a:pt x="61" y="4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7" y="6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5" y="24"/>
                </a:lnTo>
                <a:lnTo>
                  <a:pt x="84" y="24"/>
                </a:lnTo>
                <a:lnTo>
                  <a:pt x="84" y="24"/>
                </a:lnTo>
                <a:lnTo>
                  <a:pt x="83" y="24"/>
                </a:lnTo>
                <a:lnTo>
                  <a:pt x="83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5"/>
                </a:lnTo>
                <a:lnTo>
                  <a:pt x="79" y="25"/>
                </a:lnTo>
                <a:lnTo>
                  <a:pt x="79" y="26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39" name="Freeform 2179">
            <a:extLst>
              <a:ext uri="{FF2B5EF4-FFF2-40B4-BE49-F238E27FC236}">
                <a16:creationId xmlns:a16="http://schemas.microsoft.com/office/drawing/2014/main" id="{FB611333-43F1-40F7-8DB0-9239194AF31B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6" y="28"/>
                </a:lnTo>
                <a:lnTo>
                  <a:pt x="75" y="28"/>
                </a:lnTo>
                <a:lnTo>
                  <a:pt x="75" y="28"/>
                </a:lnTo>
                <a:lnTo>
                  <a:pt x="73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2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70" y="43"/>
                </a:lnTo>
                <a:lnTo>
                  <a:pt x="68" y="42"/>
                </a:lnTo>
                <a:lnTo>
                  <a:pt x="68" y="42"/>
                </a:lnTo>
                <a:lnTo>
                  <a:pt x="69" y="41"/>
                </a:lnTo>
                <a:lnTo>
                  <a:pt x="69" y="41"/>
                </a:lnTo>
                <a:lnTo>
                  <a:pt x="69" y="41"/>
                </a:lnTo>
                <a:lnTo>
                  <a:pt x="68" y="40"/>
                </a:lnTo>
                <a:lnTo>
                  <a:pt x="68" y="40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6"/>
                </a:lnTo>
                <a:lnTo>
                  <a:pt x="56" y="46"/>
                </a:lnTo>
                <a:lnTo>
                  <a:pt x="56" y="45"/>
                </a:lnTo>
                <a:lnTo>
                  <a:pt x="56" y="45"/>
                </a:lnTo>
                <a:lnTo>
                  <a:pt x="56" y="45"/>
                </a:lnTo>
                <a:lnTo>
                  <a:pt x="55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4" y="46"/>
                </a:lnTo>
                <a:lnTo>
                  <a:pt x="44" y="46"/>
                </a:lnTo>
                <a:lnTo>
                  <a:pt x="43" y="46"/>
                </a:lnTo>
                <a:lnTo>
                  <a:pt x="43" y="46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7" y="42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9"/>
                </a:lnTo>
                <a:lnTo>
                  <a:pt x="31" y="38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8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4"/>
                </a:lnTo>
                <a:lnTo>
                  <a:pt x="26" y="34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5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5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1"/>
                </a:lnTo>
                <a:lnTo>
                  <a:pt x="5" y="21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8"/>
                </a:lnTo>
                <a:lnTo>
                  <a:pt x="4" y="17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0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1" y="3"/>
                </a:lnTo>
                <a:lnTo>
                  <a:pt x="13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2" y="4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0" y="3"/>
                </a:lnTo>
                <a:lnTo>
                  <a:pt x="60" y="3"/>
                </a:lnTo>
                <a:lnTo>
                  <a:pt x="61" y="4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7" y="6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5" y="24"/>
                </a:lnTo>
                <a:lnTo>
                  <a:pt x="84" y="24"/>
                </a:lnTo>
                <a:lnTo>
                  <a:pt x="84" y="24"/>
                </a:lnTo>
                <a:lnTo>
                  <a:pt x="83" y="24"/>
                </a:lnTo>
                <a:lnTo>
                  <a:pt x="83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5"/>
                </a:lnTo>
                <a:lnTo>
                  <a:pt x="79" y="25"/>
                </a:lnTo>
                <a:lnTo>
                  <a:pt x="79" y="26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43" name="Group 2183">
          <a:extLst>
            <a:ext uri="{FF2B5EF4-FFF2-40B4-BE49-F238E27FC236}">
              <a16:creationId xmlns:a16="http://schemas.microsoft.com/office/drawing/2014/main" id="{E9A73BFA-2828-416E-9658-66B6F228E6ED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31" y="1002"/>
          <a:chExt cx="15" cy="55"/>
        </a:xfrm>
      </xdr:grpSpPr>
      <xdr:sp macro="" textlink="">
        <xdr:nvSpPr>
          <xdr:cNvPr id="68741" name="Freeform 2181">
            <a:extLst>
              <a:ext uri="{FF2B5EF4-FFF2-40B4-BE49-F238E27FC236}">
                <a16:creationId xmlns:a16="http://schemas.microsoft.com/office/drawing/2014/main" id="{18CCCAE0-807F-464A-BC05-C8B059E40C1C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3" y="3"/>
                </a:lnTo>
                <a:lnTo>
                  <a:pt x="13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6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5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1"/>
                </a:lnTo>
                <a:lnTo>
                  <a:pt x="5" y="31"/>
                </a:lnTo>
                <a:lnTo>
                  <a:pt x="4" y="32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9" y="38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1"/>
                </a:lnTo>
                <a:lnTo>
                  <a:pt x="9" y="42"/>
                </a:lnTo>
                <a:lnTo>
                  <a:pt x="9" y="42"/>
                </a:lnTo>
                <a:lnTo>
                  <a:pt x="9" y="43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1" y="49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42" name="Freeform 2182">
            <a:extLst>
              <a:ext uri="{FF2B5EF4-FFF2-40B4-BE49-F238E27FC236}">
                <a16:creationId xmlns:a16="http://schemas.microsoft.com/office/drawing/2014/main" id="{5863DA33-766D-46E3-829A-F6CB8368E2A8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3" y="3"/>
                </a:lnTo>
                <a:lnTo>
                  <a:pt x="13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6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5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1"/>
                </a:lnTo>
                <a:lnTo>
                  <a:pt x="5" y="31"/>
                </a:lnTo>
                <a:lnTo>
                  <a:pt x="4" y="32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9" y="38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1"/>
                </a:lnTo>
                <a:lnTo>
                  <a:pt x="9" y="42"/>
                </a:lnTo>
                <a:lnTo>
                  <a:pt x="9" y="42"/>
                </a:lnTo>
                <a:lnTo>
                  <a:pt x="9" y="43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1" y="49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46" name="Group 2186">
          <a:extLst>
            <a:ext uri="{FF2B5EF4-FFF2-40B4-BE49-F238E27FC236}">
              <a16:creationId xmlns:a16="http://schemas.microsoft.com/office/drawing/2014/main" id="{73CB204A-F2BA-4A1C-BDAD-102B79B88DC3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23" y="974"/>
          <a:chExt cx="23" cy="29"/>
        </a:xfrm>
      </xdr:grpSpPr>
      <xdr:sp macro="" textlink="">
        <xdr:nvSpPr>
          <xdr:cNvPr id="68744" name="Freeform 2184">
            <a:extLst>
              <a:ext uri="{FF2B5EF4-FFF2-40B4-BE49-F238E27FC236}">
                <a16:creationId xmlns:a16="http://schemas.microsoft.com/office/drawing/2014/main" id="{91C24427-4252-4B3F-A5A6-074B50619F82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3" y="0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20" y="0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7" y="1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4" y="11"/>
                </a:lnTo>
                <a:lnTo>
                  <a:pt x="4" y="12"/>
                </a:lnTo>
                <a:lnTo>
                  <a:pt x="4" y="12"/>
                </a:lnTo>
                <a:lnTo>
                  <a:pt x="3" y="13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20"/>
                </a:lnTo>
                <a:lnTo>
                  <a:pt x="3" y="20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2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1" y="23"/>
                </a:lnTo>
                <a:lnTo>
                  <a:pt x="11" y="23"/>
                </a:lnTo>
                <a:lnTo>
                  <a:pt x="12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45" name="Freeform 2185">
            <a:extLst>
              <a:ext uri="{FF2B5EF4-FFF2-40B4-BE49-F238E27FC236}">
                <a16:creationId xmlns:a16="http://schemas.microsoft.com/office/drawing/2014/main" id="{7682BA36-2409-4D8B-9478-2C63E24DBFCD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3" y="0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20" y="0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7" y="1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4" y="11"/>
                </a:lnTo>
                <a:lnTo>
                  <a:pt x="4" y="12"/>
                </a:lnTo>
                <a:lnTo>
                  <a:pt x="4" y="12"/>
                </a:lnTo>
                <a:lnTo>
                  <a:pt x="3" y="13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20"/>
                </a:lnTo>
                <a:lnTo>
                  <a:pt x="3" y="20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2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1" y="23"/>
                </a:lnTo>
                <a:lnTo>
                  <a:pt x="11" y="23"/>
                </a:lnTo>
                <a:lnTo>
                  <a:pt x="12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49" name="Group 2189">
          <a:extLst>
            <a:ext uri="{FF2B5EF4-FFF2-40B4-BE49-F238E27FC236}">
              <a16:creationId xmlns:a16="http://schemas.microsoft.com/office/drawing/2014/main" id="{B854AC3B-31B8-4A65-9C52-6670578544FB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42" y="1002"/>
          <a:chExt cx="4" cy="7"/>
        </a:xfrm>
      </xdr:grpSpPr>
      <xdr:sp macro="" textlink="">
        <xdr:nvSpPr>
          <xdr:cNvPr id="68747" name="Freeform 2187">
            <a:extLst>
              <a:ext uri="{FF2B5EF4-FFF2-40B4-BE49-F238E27FC236}">
                <a16:creationId xmlns:a16="http://schemas.microsoft.com/office/drawing/2014/main" id="{C25213BD-52E6-42EA-8B56-4287C40FC346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3" y="5"/>
                </a:lnTo>
                <a:lnTo>
                  <a:pt x="3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48" name="Freeform 2188">
            <a:extLst>
              <a:ext uri="{FF2B5EF4-FFF2-40B4-BE49-F238E27FC236}">
                <a16:creationId xmlns:a16="http://schemas.microsoft.com/office/drawing/2014/main" id="{90946E63-3FA2-441B-B92C-EF119D8CF02F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3" y="5"/>
                </a:lnTo>
                <a:lnTo>
                  <a:pt x="3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752" name="Group 2192">
          <a:extLst>
            <a:ext uri="{FF2B5EF4-FFF2-40B4-BE49-F238E27FC236}">
              <a16:creationId xmlns:a16="http://schemas.microsoft.com/office/drawing/2014/main" id="{4A639CC3-8B4A-4EDD-8CCD-20EF7C41493B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156" y="1077"/>
          <a:chExt cx="35" cy="13"/>
        </a:xfrm>
      </xdr:grpSpPr>
      <xdr:sp macro="" textlink="">
        <xdr:nvSpPr>
          <xdr:cNvPr id="68750" name="Freeform 2190">
            <a:extLst>
              <a:ext uri="{FF2B5EF4-FFF2-40B4-BE49-F238E27FC236}">
                <a16:creationId xmlns:a16="http://schemas.microsoft.com/office/drawing/2014/main" id="{8E5508AA-0BFA-4A95-8CD6-E4C08D33D960}"/>
              </a:ext>
            </a:extLst>
          </xdr:cNvPr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10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6"/>
                </a:lnTo>
                <a:lnTo>
                  <a:pt x="10" y="7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51" name="Freeform 2191">
            <a:extLst>
              <a:ext uri="{FF2B5EF4-FFF2-40B4-BE49-F238E27FC236}">
                <a16:creationId xmlns:a16="http://schemas.microsoft.com/office/drawing/2014/main" id="{4FECF418-A3EF-4E78-8A6B-08B979902C92}"/>
              </a:ext>
            </a:extLst>
          </xdr:cNvPr>
          <xdr:cNvSpPr>
            <a:spLocks/>
          </xdr:cNvSpPr>
        </xdr:nvSpPr>
        <xdr:spPr bwMode="auto">
          <a:xfrm>
            <a:off x="1156" y="1077"/>
            <a:ext cx="35" cy="13"/>
          </a:xfrm>
          <a:custGeom>
            <a:avLst/>
            <a:gdLst>
              <a:gd name="T0" fmla="*/ 26 w 35"/>
              <a:gd name="T1" fmla="*/ 12 h 13"/>
              <a:gd name="T2" fmla="*/ 25 w 35"/>
              <a:gd name="T3" fmla="*/ 10 h 13"/>
              <a:gd name="T4" fmla="*/ 25 w 35"/>
              <a:gd name="T5" fmla="*/ 10 h 13"/>
              <a:gd name="T6" fmla="*/ 25 w 35"/>
              <a:gd name="T7" fmla="*/ 8 h 13"/>
              <a:gd name="T8" fmla="*/ 26 w 35"/>
              <a:gd name="T9" fmla="*/ 7 h 13"/>
              <a:gd name="T10" fmla="*/ 27 w 35"/>
              <a:gd name="T11" fmla="*/ 7 h 13"/>
              <a:gd name="T12" fmla="*/ 27 w 35"/>
              <a:gd name="T13" fmla="*/ 6 h 13"/>
              <a:gd name="T14" fmla="*/ 29 w 35"/>
              <a:gd name="T15" fmla="*/ 5 h 13"/>
              <a:gd name="T16" fmla="*/ 31 w 35"/>
              <a:gd name="T17" fmla="*/ 3 h 13"/>
              <a:gd name="T18" fmla="*/ 33 w 35"/>
              <a:gd name="T19" fmla="*/ 2 h 13"/>
              <a:gd name="T20" fmla="*/ 35 w 35"/>
              <a:gd name="T21" fmla="*/ 0 h 13"/>
              <a:gd name="T22" fmla="*/ 34 w 35"/>
              <a:gd name="T23" fmla="*/ 1 h 13"/>
              <a:gd name="T24" fmla="*/ 32 w 35"/>
              <a:gd name="T25" fmla="*/ 1 h 13"/>
              <a:gd name="T26" fmla="*/ 31 w 35"/>
              <a:gd name="T27" fmla="*/ 2 h 13"/>
              <a:gd name="T28" fmla="*/ 31 w 35"/>
              <a:gd name="T29" fmla="*/ 2 h 13"/>
              <a:gd name="T30" fmla="*/ 30 w 35"/>
              <a:gd name="T31" fmla="*/ 3 h 13"/>
              <a:gd name="T32" fmla="*/ 28 w 35"/>
              <a:gd name="T33" fmla="*/ 3 h 13"/>
              <a:gd name="T34" fmla="*/ 24 w 35"/>
              <a:gd name="T35" fmla="*/ 5 h 13"/>
              <a:gd name="T36" fmla="*/ 22 w 35"/>
              <a:gd name="T37" fmla="*/ 6 h 13"/>
              <a:gd name="T38" fmla="*/ 18 w 35"/>
              <a:gd name="T39" fmla="*/ 7 h 13"/>
              <a:gd name="T40" fmla="*/ 16 w 35"/>
              <a:gd name="T41" fmla="*/ 7 h 13"/>
              <a:gd name="T42" fmla="*/ 15 w 35"/>
              <a:gd name="T43" fmla="*/ 6 h 13"/>
              <a:gd name="T44" fmla="*/ 13 w 35"/>
              <a:gd name="T45" fmla="*/ 6 h 13"/>
              <a:gd name="T46" fmla="*/ 11 w 35"/>
              <a:gd name="T47" fmla="*/ 6 h 13"/>
              <a:gd name="T48" fmla="*/ 10 w 35"/>
              <a:gd name="T49" fmla="*/ 6 h 13"/>
              <a:gd name="T50" fmla="*/ 10 w 35"/>
              <a:gd name="T51" fmla="*/ 7 h 13"/>
              <a:gd name="T52" fmla="*/ 10 w 35"/>
              <a:gd name="T53" fmla="*/ 10 h 13"/>
              <a:gd name="T54" fmla="*/ 7 w 35"/>
              <a:gd name="T55" fmla="*/ 9 h 13"/>
              <a:gd name="T56" fmla="*/ 6 w 35"/>
              <a:gd name="T57" fmla="*/ 9 h 13"/>
              <a:gd name="T58" fmla="*/ 6 w 35"/>
              <a:gd name="T59" fmla="*/ 10 h 13"/>
              <a:gd name="T60" fmla="*/ 5 w 35"/>
              <a:gd name="T61" fmla="*/ 10 h 13"/>
              <a:gd name="T62" fmla="*/ 4 w 35"/>
              <a:gd name="T63" fmla="*/ 11 h 13"/>
              <a:gd name="T64" fmla="*/ 2 w 35"/>
              <a:gd name="T65" fmla="*/ 12 h 13"/>
              <a:gd name="T66" fmla="*/ 1 w 35"/>
              <a:gd name="T67" fmla="*/ 11 h 13"/>
              <a:gd name="T68" fmla="*/ 0 w 35"/>
              <a:gd name="T69" fmla="*/ 12 h 13"/>
              <a:gd name="T70" fmla="*/ 1 w 35"/>
              <a:gd name="T71" fmla="*/ 13 h 13"/>
              <a:gd name="T72" fmla="*/ 27 w 35"/>
              <a:gd name="T73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35" h="13">
                <a:moveTo>
                  <a:pt x="27" y="12"/>
                </a:moveTo>
                <a:lnTo>
                  <a:pt x="26" y="12"/>
                </a:lnTo>
                <a:lnTo>
                  <a:pt x="26" y="11"/>
                </a:lnTo>
                <a:lnTo>
                  <a:pt x="25" y="10"/>
                </a:lnTo>
                <a:lnTo>
                  <a:pt x="25" y="10"/>
                </a:lnTo>
                <a:lnTo>
                  <a:pt x="25" y="10"/>
                </a:lnTo>
                <a:lnTo>
                  <a:pt x="25" y="9"/>
                </a:lnTo>
                <a:lnTo>
                  <a:pt x="25" y="8"/>
                </a:lnTo>
                <a:lnTo>
                  <a:pt x="25" y="7"/>
                </a:lnTo>
                <a:lnTo>
                  <a:pt x="26" y="7"/>
                </a:lnTo>
                <a:lnTo>
                  <a:pt x="27" y="7"/>
                </a:lnTo>
                <a:lnTo>
                  <a:pt x="27" y="7"/>
                </a:lnTo>
                <a:lnTo>
                  <a:pt x="27" y="7"/>
                </a:lnTo>
                <a:lnTo>
                  <a:pt x="27" y="6"/>
                </a:lnTo>
                <a:lnTo>
                  <a:pt x="28" y="5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3" y="2"/>
                </a:lnTo>
                <a:lnTo>
                  <a:pt x="35" y="1"/>
                </a:lnTo>
                <a:lnTo>
                  <a:pt x="35" y="0"/>
                </a:lnTo>
                <a:lnTo>
                  <a:pt x="34" y="1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6" y="5"/>
                </a:lnTo>
                <a:lnTo>
                  <a:pt x="24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7"/>
                </a:lnTo>
                <a:lnTo>
                  <a:pt x="13" y="6"/>
                </a:lnTo>
                <a:lnTo>
                  <a:pt x="12" y="7"/>
                </a:lnTo>
                <a:lnTo>
                  <a:pt x="11" y="6"/>
                </a:lnTo>
                <a:lnTo>
                  <a:pt x="10" y="6"/>
                </a:lnTo>
                <a:lnTo>
                  <a:pt x="10" y="6"/>
                </a:lnTo>
                <a:lnTo>
                  <a:pt x="10" y="7"/>
                </a:lnTo>
                <a:lnTo>
                  <a:pt x="10" y="7"/>
                </a:lnTo>
                <a:lnTo>
                  <a:pt x="10" y="9"/>
                </a:lnTo>
                <a:lnTo>
                  <a:pt x="10" y="10"/>
                </a:lnTo>
                <a:lnTo>
                  <a:pt x="9" y="10"/>
                </a:lnTo>
                <a:lnTo>
                  <a:pt x="7" y="9"/>
                </a:lnTo>
                <a:lnTo>
                  <a:pt x="7" y="10"/>
                </a:lnTo>
                <a:lnTo>
                  <a:pt x="6" y="9"/>
                </a:lnTo>
                <a:lnTo>
                  <a:pt x="6" y="9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0"/>
                </a:lnTo>
                <a:lnTo>
                  <a:pt x="4" y="11"/>
                </a:lnTo>
                <a:lnTo>
                  <a:pt x="3" y="12"/>
                </a:lnTo>
                <a:lnTo>
                  <a:pt x="2" y="12"/>
                </a:lnTo>
                <a:lnTo>
                  <a:pt x="1" y="11"/>
                </a:lnTo>
                <a:lnTo>
                  <a:pt x="1" y="11"/>
                </a:lnTo>
                <a:lnTo>
                  <a:pt x="0" y="11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27" y="13"/>
                </a:lnTo>
                <a:lnTo>
                  <a:pt x="27" y="13"/>
                </a:lnTo>
                <a:lnTo>
                  <a:pt x="27" y="1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476250</xdr:colOff>
      <xdr:row>40</xdr:row>
      <xdr:rowOff>0</xdr:rowOff>
    </xdr:from>
    <xdr:to>
      <xdr:col>9</xdr:col>
      <xdr:colOff>342900</xdr:colOff>
      <xdr:row>40</xdr:row>
      <xdr:rowOff>0</xdr:rowOff>
    </xdr:to>
    <xdr:grpSp>
      <xdr:nvGrpSpPr>
        <xdr:cNvPr id="68755" name="Group 2195">
          <a:extLst>
            <a:ext uri="{FF2B5EF4-FFF2-40B4-BE49-F238E27FC236}">
              <a16:creationId xmlns:a16="http://schemas.microsoft.com/office/drawing/2014/main" id="{8F31DB6A-B495-49D2-8648-6CD6032F0DF5}"/>
            </a:ext>
          </a:extLst>
        </xdr:cNvPr>
        <xdr:cNvGrpSpPr>
          <a:grpSpLocks/>
        </xdr:cNvGrpSpPr>
      </xdr:nvGrpSpPr>
      <xdr:grpSpPr bwMode="auto">
        <a:xfrm>
          <a:off x="4734485" y="6409765"/>
          <a:ext cx="471768" cy="0"/>
          <a:chOff x="535" y="958"/>
          <a:chExt cx="50" cy="95"/>
        </a:xfrm>
      </xdr:grpSpPr>
      <xdr:sp macro="" textlink="">
        <xdr:nvSpPr>
          <xdr:cNvPr id="68753" name="Freeform 2193">
            <a:extLst>
              <a:ext uri="{FF2B5EF4-FFF2-40B4-BE49-F238E27FC236}">
                <a16:creationId xmlns:a16="http://schemas.microsoft.com/office/drawing/2014/main" id="{A7E3B01F-C6C1-4A43-92EA-E48F51AB5C1B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3"/>
                </a:lnTo>
                <a:lnTo>
                  <a:pt x="7" y="64"/>
                </a:lnTo>
                <a:lnTo>
                  <a:pt x="7" y="64"/>
                </a:lnTo>
                <a:lnTo>
                  <a:pt x="6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4" y="69"/>
                </a:lnTo>
                <a:lnTo>
                  <a:pt x="5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7" y="68"/>
                </a:lnTo>
                <a:lnTo>
                  <a:pt x="9" y="67"/>
                </a:lnTo>
                <a:lnTo>
                  <a:pt x="9" y="67"/>
                </a:lnTo>
                <a:lnTo>
                  <a:pt x="10" y="68"/>
                </a:lnTo>
                <a:lnTo>
                  <a:pt x="10" y="68"/>
                </a:lnTo>
                <a:lnTo>
                  <a:pt x="11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7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3" y="69"/>
                </a:lnTo>
                <a:lnTo>
                  <a:pt x="13" y="69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2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0" y="68"/>
                </a:lnTo>
                <a:lnTo>
                  <a:pt x="10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6"/>
                </a:lnTo>
                <a:lnTo>
                  <a:pt x="30" y="85"/>
                </a:lnTo>
                <a:lnTo>
                  <a:pt x="30" y="85"/>
                </a:lnTo>
                <a:lnTo>
                  <a:pt x="30" y="85"/>
                </a:lnTo>
                <a:lnTo>
                  <a:pt x="30" y="84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6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5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3" y="69"/>
                </a:lnTo>
                <a:lnTo>
                  <a:pt x="32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4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8"/>
                </a:lnTo>
                <a:lnTo>
                  <a:pt x="38" y="57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8" y="43"/>
                </a:lnTo>
                <a:lnTo>
                  <a:pt x="39" y="42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9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0" y="26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20"/>
                </a:lnTo>
                <a:lnTo>
                  <a:pt x="41" y="19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8" y="13"/>
                </a:lnTo>
                <a:lnTo>
                  <a:pt x="49" y="12"/>
                </a:lnTo>
                <a:lnTo>
                  <a:pt x="49" y="12"/>
                </a:lnTo>
                <a:lnTo>
                  <a:pt x="49" y="11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7" y="4"/>
                </a:lnTo>
                <a:lnTo>
                  <a:pt x="36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9" y="6"/>
                </a:lnTo>
                <a:lnTo>
                  <a:pt x="28" y="6"/>
                </a:lnTo>
                <a:lnTo>
                  <a:pt x="28" y="6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20" y="5"/>
                </a:lnTo>
                <a:lnTo>
                  <a:pt x="20" y="5"/>
                </a:lnTo>
                <a:lnTo>
                  <a:pt x="19" y="5"/>
                </a:lnTo>
                <a:lnTo>
                  <a:pt x="19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0" y="3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2" y="18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6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3" y="28"/>
                </a:lnTo>
                <a:lnTo>
                  <a:pt x="12" y="28"/>
                </a:lnTo>
                <a:lnTo>
                  <a:pt x="12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3"/>
                </a:lnTo>
                <a:lnTo>
                  <a:pt x="1" y="64"/>
                </a:lnTo>
                <a:lnTo>
                  <a:pt x="1" y="64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54" name="Freeform 2194">
            <a:extLst>
              <a:ext uri="{FF2B5EF4-FFF2-40B4-BE49-F238E27FC236}">
                <a16:creationId xmlns:a16="http://schemas.microsoft.com/office/drawing/2014/main" id="{2D74423B-8282-4CDE-BFBA-CF58458B8CEE}"/>
              </a:ext>
            </a:extLst>
          </xdr:cNvPr>
          <xdr:cNvSpPr>
            <a:spLocks/>
          </xdr:cNvSpPr>
        </xdr:nvSpPr>
        <xdr:spPr bwMode="auto">
          <a:xfrm>
            <a:off x="535" y="958"/>
            <a:ext cx="50" cy="95"/>
          </a:xfrm>
          <a:custGeom>
            <a:avLst/>
            <a:gdLst>
              <a:gd name="T0" fmla="*/ 8 w 50"/>
              <a:gd name="T1" fmla="*/ 61 h 95"/>
              <a:gd name="T2" fmla="*/ 7 w 50"/>
              <a:gd name="T3" fmla="*/ 64 h 95"/>
              <a:gd name="T4" fmla="*/ 4 w 50"/>
              <a:gd name="T5" fmla="*/ 69 h 95"/>
              <a:gd name="T6" fmla="*/ 9 w 50"/>
              <a:gd name="T7" fmla="*/ 67 h 95"/>
              <a:gd name="T8" fmla="*/ 11 w 50"/>
              <a:gd name="T9" fmla="*/ 67 h 95"/>
              <a:gd name="T10" fmla="*/ 14 w 50"/>
              <a:gd name="T11" fmla="*/ 69 h 95"/>
              <a:gd name="T12" fmla="*/ 9 w 50"/>
              <a:gd name="T13" fmla="*/ 68 h 95"/>
              <a:gd name="T14" fmla="*/ 11 w 50"/>
              <a:gd name="T15" fmla="*/ 74 h 95"/>
              <a:gd name="T16" fmla="*/ 11 w 50"/>
              <a:gd name="T17" fmla="*/ 82 h 95"/>
              <a:gd name="T18" fmla="*/ 11 w 50"/>
              <a:gd name="T19" fmla="*/ 85 h 95"/>
              <a:gd name="T20" fmla="*/ 8 w 50"/>
              <a:gd name="T21" fmla="*/ 93 h 95"/>
              <a:gd name="T22" fmla="*/ 14 w 50"/>
              <a:gd name="T23" fmla="*/ 93 h 95"/>
              <a:gd name="T24" fmla="*/ 22 w 50"/>
              <a:gd name="T25" fmla="*/ 94 h 95"/>
              <a:gd name="T26" fmla="*/ 26 w 50"/>
              <a:gd name="T27" fmla="*/ 95 h 95"/>
              <a:gd name="T28" fmla="*/ 31 w 50"/>
              <a:gd name="T29" fmla="*/ 92 h 95"/>
              <a:gd name="T30" fmla="*/ 30 w 50"/>
              <a:gd name="T31" fmla="*/ 86 h 95"/>
              <a:gd name="T32" fmla="*/ 33 w 50"/>
              <a:gd name="T33" fmla="*/ 79 h 95"/>
              <a:gd name="T34" fmla="*/ 36 w 50"/>
              <a:gd name="T35" fmla="*/ 76 h 95"/>
              <a:gd name="T36" fmla="*/ 36 w 50"/>
              <a:gd name="T37" fmla="*/ 72 h 95"/>
              <a:gd name="T38" fmla="*/ 33 w 50"/>
              <a:gd name="T39" fmla="*/ 68 h 95"/>
              <a:gd name="T40" fmla="*/ 35 w 50"/>
              <a:gd name="T41" fmla="*/ 62 h 95"/>
              <a:gd name="T42" fmla="*/ 38 w 50"/>
              <a:gd name="T43" fmla="*/ 57 h 95"/>
              <a:gd name="T44" fmla="*/ 33 w 50"/>
              <a:gd name="T45" fmla="*/ 54 h 95"/>
              <a:gd name="T46" fmla="*/ 32 w 50"/>
              <a:gd name="T47" fmla="*/ 49 h 95"/>
              <a:gd name="T48" fmla="*/ 35 w 50"/>
              <a:gd name="T49" fmla="*/ 46 h 95"/>
              <a:gd name="T50" fmla="*/ 39 w 50"/>
              <a:gd name="T51" fmla="*/ 40 h 95"/>
              <a:gd name="T52" fmla="*/ 38 w 50"/>
              <a:gd name="T53" fmla="*/ 35 h 95"/>
              <a:gd name="T54" fmla="*/ 40 w 50"/>
              <a:gd name="T55" fmla="*/ 31 h 95"/>
              <a:gd name="T56" fmla="*/ 40 w 50"/>
              <a:gd name="T57" fmla="*/ 26 h 95"/>
              <a:gd name="T58" fmla="*/ 40 w 50"/>
              <a:gd name="T59" fmla="*/ 21 h 95"/>
              <a:gd name="T60" fmla="*/ 45 w 50"/>
              <a:gd name="T61" fmla="*/ 16 h 95"/>
              <a:gd name="T62" fmla="*/ 48 w 50"/>
              <a:gd name="T63" fmla="*/ 13 h 95"/>
              <a:gd name="T64" fmla="*/ 47 w 50"/>
              <a:gd name="T65" fmla="*/ 9 h 95"/>
              <a:gd name="T66" fmla="*/ 44 w 50"/>
              <a:gd name="T67" fmla="*/ 5 h 95"/>
              <a:gd name="T68" fmla="*/ 39 w 50"/>
              <a:gd name="T69" fmla="*/ 4 h 95"/>
              <a:gd name="T70" fmla="*/ 35 w 50"/>
              <a:gd name="T71" fmla="*/ 5 h 95"/>
              <a:gd name="T72" fmla="*/ 30 w 50"/>
              <a:gd name="T73" fmla="*/ 6 h 95"/>
              <a:gd name="T74" fmla="*/ 25 w 50"/>
              <a:gd name="T75" fmla="*/ 5 h 95"/>
              <a:gd name="T76" fmla="*/ 22 w 50"/>
              <a:gd name="T77" fmla="*/ 6 h 95"/>
              <a:gd name="T78" fmla="*/ 19 w 50"/>
              <a:gd name="T79" fmla="*/ 5 h 95"/>
              <a:gd name="T80" fmla="*/ 21 w 50"/>
              <a:gd name="T81" fmla="*/ 1 h 95"/>
              <a:gd name="T82" fmla="*/ 15 w 50"/>
              <a:gd name="T83" fmla="*/ 2 h 95"/>
              <a:gd name="T84" fmla="*/ 9 w 50"/>
              <a:gd name="T85" fmla="*/ 6 h 95"/>
              <a:gd name="T86" fmla="*/ 10 w 50"/>
              <a:gd name="T87" fmla="*/ 9 h 95"/>
              <a:gd name="T88" fmla="*/ 11 w 50"/>
              <a:gd name="T89" fmla="*/ 14 h 95"/>
              <a:gd name="T90" fmla="*/ 13 w 50"/>
              <a:gd name="T91" fmla="*/ 19 h 95"/>
              <a:gd name="T92" fmla="*/ 12 w 50"/>
              <a:gd name="T93" fmla="*/ 26 h 95"/>
              <a:gd name="T94" fmla="*/ 13 w 50"/>
              <a:gd name="T95" fmla="*/ 26 h 95"/>
              <a:gd name="T96" fmla="*/ 13 w 50"/>
              <a:gd name="T97" fmla="*/ 27 h 95"/>
              <a:gd name="T98" fmla="*/ 12 w 50"/>
              <a:gd name="T99" fmla="*/ 28 h 95"/>
              <a:gd name="T100" fmla="*/ 10 w 50"/>
              <a:gd name="T101" fmla="*/ 37 h 95"/>
              <a:gd name="T102" fmla="*/ 7 w 50"/>
              <a:gd name="T103" fmla="*/ 44 h 95"/>
              <a:gd name="T104" fmla="*/ 4 w 50"/>
              <a:gd name="T105" fmla="*/ 50 h 95"/>
              <a:gd name="T106" fmla="*/ 2 w 50"/>
              <a:gd name="T107" fmla="*/ 52 h 95"/>
              <a:gd name="T108" fmla="*/ 1 w 50"/>
              <a:gd name="T109" fmla="*/ 63 h 95"/>
              <a:gd name="T110" fmla="*/ 6 w 50"/>
              <a:gd name="T111" fmla="*/ 63 h 95"/>
              <a:gd name="T112" fmla="*/ 10 w 50"/>
              <a:gd name="T113" fmla="*/ 57 h 9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0" h="95">
                <a:moveTo>
                  <a:pt x="11" y="57"/>
                </a:move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9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9" y="62"/>
                </a:lnTo>
                <a:lnTo>
                  <a:pt x="9" y="63"/>
                </a:lnTo>
                <a:lnTo>
                  <a:pt x="7" y="63"/>
                </a:lnTo>
                <a:lnTo>
                  <a:pt x="7" y="63"/>
                </a:lnTo>
                <a:lnTo>
                  <a:pt x="7" y="64"/>
                </a:lnTo>
                <a:lnTo>
                  <a:pt x="7" y="64"/>
                </a:lnTo>
                <a:lnTo>
                  <a:pt x="6" y="64"/>
                </a:lnTo>
                <a:lnTo>
                  <a:pt x="6" y="64"/>
                </a:lnTo>
                <a:lnTo>
                  <a:pt x="5" y="64"/>
                </a:lnTo>
                <a:lnTo>
                  <a:pt x="4" y="64"/>
                </a:lnTo>
                <a:lnTo>
                  <a:pt x="4" y="64"/>
                </a:lnTo>
                <a:lnTo>
                  <a:pt x="5" y="66"/>
                </a:lnTo>
                <a:lnTo>
                  <a:pt x="5" y="67"/>
                </a:lnTo>
                <a:lnTo>
                  <a:pt x="5" y="68"/>
                </a:lnTo>
                <a:lnTo>
                  <a:pt x="4" y="69"/>
                </a:lnTo>
                <a:lnTo>
                  <a:pt x="4" y="69"/>
                </a:lnTo>
                <a:lnTo>
                  <a:pt x="5" y="69"/>
                </a:lnTo>
                <a:lnTo>
                  <a:pt x="5" y="69"/>
                </a:lnTo>
                <a:lnTo>
                  <a:pt x="6" y="69"/>
                </a:lnTo>
                <a:lnTo>
                  <a:pt x="6" y="68"/>
                </a:lnTo>
                <a:lnTo>
                  <a:pt x="7" y="68"/>
                </a:lnTo>
                <a:lnTo>
                  <a:pt x="7" y="68"/>
                </a:lnTo>
                <a:lnTo>
                  <a:pt x="9" y="67"/>
                </a:lnTo>
                <a:lnTo>
                  <a:pt x="9" y="67"/>
                </a:lnTo>
                <a:lnTo>
                  <a:pt x="10" y="68"/>
                </a:lnTo>
                <a:lnTo>
                  <a:pt x="10" y="68"/>
                </a:lnTo>
                <a:lnTo>
                  <a:pt x="11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2" y="67"/>
                </a:lnTo>
                <a:lnTo>
                  <a:pt x="12" y="67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3" y="69"/>
                </a:lnTo>
                <a:lnTo>
                  <a:pt x="13" y="69"/>
                </a:lnTo>
                <a:lnTo>
                  <a:pt x="13" y="69"/>
                </a:lnTo>
                <a:lnTo>
                  <a:pt x="14" y="69"/>
                </a:lnTo>
                <a:lnTo>
                  <a:pt x="13" y="69"/>
                </a:lnTo>
                <a:lnTo>
                  <a:pt x="12" y="69"/>
                </a:lnTo>
                <a:lnTo>
                  <a:pt x="12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0" y="68"/>
                </a:lnTo>
                <a:lnTo>
                  <a:pt x="10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9" y="68"/>
                </a:lnTo>
                <a:lnTo>
                  <a:pt x="10" y="68"/>
                </a:lnTo>
                <a:lnTo>
                  <a:pt x="10" y="69"/>
                </a:lnTo>
                <a:lnTo>
                  <a:pt x="11" y="71"/>
                </a:lnTo>
                <a:lnTo>
                  <a:pt x="11" y="72"/>
                </a:lnTo>
                <a:lnTo>
                  <a:pt x="11" y="74"/>
                </a:lnTo>
                <a:lnTo>
                  <a:pt x="11" y="74"/>
                </a:lnTo>
                <a:lnTo>
                  <a:pt x="10" y="76"/>
                </a:lnTo>
                <a:lnTo>
                  <a:pt x="10" y="77"/>
                </a:lnTo>
                <a:lnTo>
                  <a:pt x="9" y="78"/>
                </a:lnTo>
                <a:lnTo>
                  <a:pt x="10" y="78"/>
                </a:lnTo>
                <a:lnTo>
                  <a:pt x="11" y="79"/>
                </a:lnTo>
                <a:lnTo>
                  <a:pt x="11" y="80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2" y="82"/>
                </a:lnTo>
                <a:lnTo>
                  <a:pt x="11" y="82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0" y="84"/>
                </a:lnTo>
                <a:lnTo>
                  <a:pt x="11" y="85"/>
                </a:lnTo>
                <a:lnTo>
                  <a:pt x="11" y="87"/>
                </a:lnTo>
                <a:lnTo>
                  <a:pt x="10" y="88"/>
                </a:lnTo>
                <a:lnTo>
                  <a:pt x="10" y="89"/>
                </a:lnTo>
                <a:lnTo>
                  <a:pt x="10" y="90"/>
                </a:lnTo>
                <a:lnTo>
                  <a:pt x="10" y="90"/>
                </a:lnTo>
                <a:lnTo>
                  <a:pt x="9" y="91"/>
                </a:lnTo>
                <a:lnTo>
                  <a:pt x="9" y="92"/>
                </a:lnTo>
                <a:lnTo>
                  <a:pt x="9" y="92"/>
                </a:lnTo>
                <a:lnTo>
                  <a:pt x="8" y="93"/>
                </a:lnTo>
                <a:lnTo>
                  <a:pt x="8" y="95"/>
                </a:lnTo>
                <a:lnTo>
                  <a:pt x="8" y="95"/>
                </a:lnTo>
                <a:lnTo>
                  <a:pt x="9" y="95"/>
                </a:lnTo>
                <a:lnTo>
                  <a:pt x="10" y="94"/>
                </a:lnTo>
                <a:lnTo>
                  <a:pt x="11" y="94"/>
                </a:lnTo>
                <a:lnTo>
                  <a:pt x="12" y="94"/>
                </a:lnTo>
                <a:lnTo>
                  <a:pt x="13" y="94"/>
                </a:lnTo>
                <a:lnTo>
                  <a:pt x="13" y="93"/>
                </a:lnTo>
                <a:lnTo>
                  <a:pt x="14" y="93"/>
                </a:lnTo>
                <a:lnTo>
                  <a:pt x="15" y="93"/>
                </a:lnTo>
                <a:lnTo>
                  <a:pt x="15" y="93"/>
                </a:lnTo>
                <a:lnTo>
                  <a:pt x="16" y="93"/>
                </a:lnTo>
                <a:lnTo>
                  <a:pt x="17" y="93"/>
                </a:lnTo>
                <a:lnTo>
                  <a:pt x="17" y="93"/>
                </a:lnTo>
                <a:lnTo>
                  <a:pt x="18" y="94"/>
                </a:lnTo>
                <a:lnTo>
                  <a:pt x="20" y="94"/>
                </a:lnTo>
                <a:lnTo>
                  <a:pt x="21" y="94"/>
                </a:lnTo>
                <a:lnTo>
                  <a:pt x="22" y="94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3" y="95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6" y="95"/>
                </a:lnTo>
                <a:lnTo>
                  <a:pt x="26" y="94"/>
                </a:lnTo>
                <a:lnTo>
                  <a:pt x="27" y="94"/>
                </a:lnTo>
                <a:lnTo>
                  <a:pt x="27" y="94"/>
                </a:lnTo>
                <a:lnTo>
                  <a:pt x="28" y="93"/>
                </a:lnTo>
                <a:lnTo>
                  <a:pt x="30" y="92"/>
                </a:lnTo>
                <a:lnTo>
                  <a:pt x="31" y="92"/>
                </a:lnTo>
                <a:lnTo>
                  <a:pt x="32" y="92"/>
                </a:lnTo>
                <a:lnTo>
                  <a:pt x="31" y="91"/>
                </a:lnTo>
                <a:lnTo>
                  <a:pt x="31" y="92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1" y="88"/>
                </a:lnTo>
                <a:lnTo>
                  <a:pt x="31" y="87"/>
                </a:lnTo>
                <a:lnTo>
                  <a:pt x="31" y="87"/>
                </a:lnTo>
                <a:lnTo>
                  <a:pt x="30" y="87"/>
                </a:lnTo>
                <a:lnTo>
                  <a:pt x="30" y="86"/>
                </a:lnTo>
                <a:lnTo>
                  <a:pt x="30" y="86"/>
                </a:lnTo>
                <a:lnTo>
                  <a:pt x="30" y="85"/>
                </a:lnTo>
                <a:lnTo>
                  <a:pt x="30" y="85"/>
                </a:lnTo>
                <a:lnTo>
                  <a:pt x="30" y="85"/>
                </a:lnTo>
                <a:lnTo>
                  <a:pt x="30" y="84"/>
                </a:lnTo>
                <a:lnTo>
                  <a:pt x="30" y="84"/>
                </a:lnTo>
                <a:lnTo>
                  <a:pt x="31" y="83"/>
                </a:lnTo>
                <a:lnTo>
                  <a:pt x="31" y="81"/>
                </a:lnTo>
                <a:lnTo>
                  <a:pt x="32" y="80"/>
                </a:lnTo>
                <a:lnTo>
                  <a:pt x="33" y="79"/>
                </a:lnTo>
                <a:lnTo>
                  <a:pt x="33" y="78"/>
                </a:lnTo>
                <a:lnTo>
                  <a:pt x="34" y="78"/>
                </a:lnTo>
                <a:lnTo>
                  <a:pt x="34" y="77"/>
                </a:lnTo>
                <a:lnTo>
                  <a:pt x="34" y="77"/>
                </a:lnTo>
                <a:lnTo>
                  <a:pt x="35" y="77"/>
                </a:lnTo>
                <a:lnTo>
                  <a:pt x="35" y="76"/>
                </a:lnTo>
                <a:lnTo>
                  <a:pt x="36" y="76"/>
                </a:lnTo>
                <a:lnTo>
                  <a:pt x="36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7" y="75"/>
                </a:lnTo>
                <a:lnTo>
                  <a:pt x="37" y="74"/>
                </a:lnTo>
                <a:lnTo>
                  <a:pt x="37" y="73"/>
                </a:lnTo>
                <a:lnTo>
                  <a:pt x="38" y="73"/>
                </a:lnTo>
                <a:lnTo>
                  <a:pt x="36" y="73"/>
                </a:lnTo>
                <a:lnTo>
                  <a:pt x="36" y="73"/>
                </a:lnTo>
                <a:lnTo>
                  <a:pt x="36" y="72"/>
                </a:lnTo>
                <a:lnTo>
                  <a:pt x="35" y="72"/>
                </a:lnTo>
                <a:lnTo>
                  <a:pt x="35" y="72"/>
                </a:lnTo>
                <a:lnTo>
                  <a:pt x="35" y="72"/>
                </a:lnTo>
                <a:lnTo>
                  <a:pt x="34" y="71"/>
                </a:lnTo>
                <a:lnTo>
                  <a:pt x="33" y="69"/>
                </a:lnTo>
                <a:lnTo>
                  <a:pt x="33" y="69"/>
                </a:lnTo>
                <a:lnTo>
                  <a:pt x="32" y="69"/>
                </a:lnTo>
                <a:lnTo>
                  <a:pt x="32" y="69"/>
                </a:lnTo>
                <a:lnTo>
                  <a:pt x="33" y="68"/>
                </a:lnTo>
                <a:lnTo>
                  <a:pt x="32" y="68"/>
                </a:lnTo>
                <a:lnTo>
                  <a:pt x="33" y="67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4"/>
                </a:lnTo>
                <a:lnTo>
                  <a:pt x="33" y="64"/>
                </a:lnTo>
                <a:lnTo>
                  <a:pt x="33" y="63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7" y="61"/>
                </a:lnTo>
                <a:lnTo>
                  <a:pt x="36" y="60"/>
                </a:lnTo>
                <a:lnTo>
                  <a:pt x="36" y="60"/>
                </a:lnTo>
                <a:lnTo>
                  <a:pt x="37" y="59"/>
                </a:lnTo>
                <a:lnTo>
                  <a:pt x="38" y="58"/>
                </a:lnTo>
                <a:lnTo>
                  <a:pt x="38" y="58"/>
                </a:lnTo>
                <a:lnTo>
                  <a:pt x="38" y="57"/>
                </a:lnTo>
                <a:lnTo>
                  <a:pt x="38" y="57"/>
                </a:lnTo>
                <a:lnTo>
                  <a:pt x="37" y="57"/>
                </a:lnTo>
                <a:lnTo>
                  <a:pt x="37" y="56"/>
                </a:lnTo>
                <a:lnTo>
                  <a:pt x="36" y="56"/>
                </a:lnTo>
                <a:lnTo>
                  <a:pt x="36" y="56"/>
                </a:lnTo>
                <a:lnTo>
                  <a:pt x="35" y="56"/>
                </a:lnTo>
                <a:lnTo>
                  <a:pt x="35" y="55"/>
                </a:lnTo>
                <a:lnTo>
                  <a:pt x="34" y="55"/>
                </a:lnTo>
                <a:lnTo>
                  <a:pt x="33" y="54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2" y="51"/>
                </a:lnTo>
                <a:lnTo>
                  <a:pt x="32" y="51"/>
                </a:lnTo>
                <a:lnTo>
                  <a:pt x="33" y="51"/>
                </a:lnTo>
                <a:lnTo>
                  <a:pt x="33" y="50"/>
                </a:lnTo>
                <a:lnTo>
                  <a:pt x="33" y="49"/>
                </a:lnTo>
                <a:lnTo>
                  <a:pt x="32" y="49"/>
                </a:lnTo>
                <a:lnTo>
                  <a:pt x="32" y="48"/>
                </a:lnTo>
                <a:lnTo>
                  <a:pt x="31" y="48"/>
                </a:lnTo>
                <a:lnTo>
                  <a:pt x="30" y="47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32" y="46"/>
                </a:lnTo>
                <a:lnTo>
                  <a:pt x="33" y="46"/>
                </a:lnTo>
                <a:lnTo>
                  <a:pt x="35" y="46"/>
                </a:lnTo>
                <a:lnTo>
                  <a:pt x="37" y="46"/>
                </a:lnTo>
                <a:lnTo>
                  <a:pt x="38" y="45"/>
                </a:lnTo>
                <a:lnTo>
                  <a:pt x="38" y="44"/>
                </a:lnTo>
                <a:lnTo>
                  <a:pt x="38" y="43"/>
                </a:lnTo>
                <a:lnTo>
                  <a:pt x="38" y="43"/>
                </a:lnTo>
                <a:lnTo>
                  <a:pt x="38" y="43"/>
                </a:lnTo>
                <a:lnTo>
                  <a:pt x="39" y="42"/>
                </a:lnTo>
                <a:lnTo>
                  <a:pt x="39" y="42"/>
                </a:lnTo>
                <a:lnTo>
                  <a:pt x="39" y="40"/>
                </a:lnTo>
                <a:lnTo>
                  <a:pt x="39" y="39"/>
                </a:lnTo>
                <a:lnTo>
                  <a:pt x="39" y="39"/>
                </a:lnTo>
                <a:lnTo>
                  <a:pt x="39" y="38"/>
                </a:lnTo>
                <a:lnTo>
                  <a:pt x="39" y="38"/>
                </a:lnTo>
                <a:lnTo>
                  <a:pt x="38" y="38"/>
                </a:lnTo>
                <a:lnTo>
                  <a:pt x="37" y="38"/>
                </a:lnTo>
                <a:lnTo>
                  <a:pt x="37" y="36"/>
                </a:lnTo>
                <a:lnTo>
                  <a:pt x="38" y="35"/>
                </a:lnTo>
                <a:lnTo>
                  <a:pt x="38" y="35"/>
                </a:lnTo>
                <a:lnTo>
                  <a:pt x="39" y="35"/>
                </a:lnTo>
                <a:lnTo>
                  <a:pt x="40" y="35"/>
                </a:lnTo>
                <a:lnTo>
                  <a:pt x="40" y="34"/>
                </a:lnTo>
                <a:lnTo>
                  <a:pt x="41" y="33"/>
                </a:lnTo>
                <a:lnTo>
                  <a:pt x="41" y="33"/>
                </a:lnTo>
                <a:lnTo>
                  <a:pt x="40" y="32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0"/>
                </a:lnTo>
                <a:lnTo>
                  <a:pt x="40" y="29"/>
                </a:lnTo>
                <a:lnTo>
                  <a:pt x="40" y="29"/>
                </a:lnTo>
                <a:lnTo>
                  <a:pt x="40" y="28"/>
                </a:lnTo>
                <a:lnTo>
                  <a:pt x="40" y="27"/>
                </a:lnTo>
                <a:lnTo>
                  <a:pt x="40" y="27"/>
                </a:lnTo>
                <a:lnTo>
                  <a:pt x="40" y="26"/>
                </a:lnTo>
                <a:lnTo>
                  <a:pt x="40" y="26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4"/>
                </a:lnTo>
                <a:lnTo>
                  <a:pt x="40" y="23"/>
                </a:lnTo>
                <a:lnTo>
                  <a:pt x="39" y="21"/>
                </a:lnTo>
                <a:lnTo>
                  <a:pt x="38" y="21"/>
                </a:lnTo>
                <a:lnTo>
                  <a:pt x="40" y="21"/>
                </a:lnTo>
                <a:lnTo>
                  <a:pt x="41" y="20"/>
                </a:lnTo>
                <a:lnTo>
                  <a:pt x="41" y="20"/>
                </a:lnTo>
                <a:lnTo>
                  <a:pt x="41" y="19"/>
                </a:lnTo>
                <a:lnTo>
                  <a:pt x="41" y="19"/>
                </a:lnTo>
                <a:lnTo>
                  <a:pt x="42" y="18"/>
                </a:lnTo>
                <a:lnTo>
                  <a:pt x="43" y="17"/>
                </a:lnTo>
                <a:lnTo>
                  <a:pt x="43" y="17"/>
                </a:lnTo>
                <a:lnTo>
                  <a:pt x="44" y="17"/>
                </a:lnTo>
                <a:lnTo>
                  <a:pt x="45" y="16"/>
                </a:lnTo>
                <a:lnTo>
                  <a:pt x="46" y="16"/>
                </a:lnTo>
                <a:lnTo>
                  <a:pt x="46" y="15"/>
                </a:lnTo>
                <a:lnTo>
                  <a:pt x="47" y="15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8" y="14"/>
                </a:lnTo>
                <a:lnTo>
                  <a:pt x="48" y="13"/>
                </a:lnTo>
                <a:lnTo>
                  <a:pt x="48" y="13"/>
                </a:lnTo>
                <a:lnTo>
                  <a:pt x="49" y="12"/>
                </a:lnTo>
                <a:lnTo>
                  <a:pt x="49" y="12"/>
                </a:lnTo>
                <a:lnTo>
                  <a:pt x="49" y="11"/>
                </a:lnTo>
                <a:lnTo>
                  <a:pt x="49" y="11"/>
                </a:lnTo>
                <a:lnTo>
                  <a:pt x="50" y="11"/>
                </a:lnTo>
                <a:lnTo>
                  <a:pt x="49" y="10"/>
                </a:lnTo>
                <a:lnTo>
                  <a:pt x="48" y="9"/>
                </a:lnTo>
                <a:lnTo>
                  <a:pt x="47" y="9"/>
                </a:lnTo>
                <a:lnTo>
                  <a:pt x="46" y="9"/>
                </a:lnTo>
                <a:lnTo>
                  <a:pt x="46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5" y="5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4"/>
                </a:lnTo>
                <a:lnTo>
                  <a:pt x="37" y="4"/>
                </a:lnTo>
                <a:lnTo>
                  <a:pt x="36" y="3"/>
                </a:lnTo>
                <a:lnTo>
                  <a:pt x="36" y="3"/>
                </a:lnTo>
                <a:lnTo>
                  <a:pt x="35" y="3"/>
                </a:lnTo>
                <a:lnTo>
                  <a:pt x="35" y="4"/>
                </a:lnTo>
                <a:lnTo>
                  <a:pt x="35" y="5"/>
                </a:lnTo>
                <a:lnTo>
                  <a:pt x="33" y="6"/>
                </a:lnTo>
                <a:lnTo>
                  <a:pt x="33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30" y="6"/>
                </a:lnTo>
                <a:lnTo>
                  <a:pt x="29" y="6"/>
                </a:lnTo>
                <a:lnTo>
                  <a:pt x="29" y="6"/>
                </a:lnTo>
                <a:lnTo>
                  <a:pt x="28" y="6"/>
                </a:lnTo>
                <a:lnTo>
                  <a:pt x="28" y="6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5"/>
                </a:lnTo>
                <a:lnTo>
                  <a:pt x="25" y="5"/>
                </a:lnTo>
                <a:lnTo>
                  <a:pt x="24" y="5"/>
                </a:lnTo>
                <a:lnTo>
                  <a:pt x="24" y="5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2" y="6"/>
                </a:lnTo>
                <a:lnTo>
                  <a:pt x="22" y="6"/>
                </a:lnTo>
                <a:lnTo>
                  <a:pt x="22" y="6"/>
                </a:lnTo>
                <a:lnTo>
                  <a:pt x="21" y="6"/>
                </a:lnTo>
                <a:lnTo>
                  <a:pt x="21" y="6"/>
                </a:lnTo>
                <a:lnTo>
                  <a:pt x="20" y="6"/>
                </a:lnTo>
                <a:lnTo>
                  <a:pt x="20" y="5"/>
                </a:lnTo>
                <a:lnTo>
                  <a:pt x="20" y="5"/>
                </a:lnTo>
                <a:lnTo>
                  <a:pt x="20" y="5"/>
                </a:lnTo>
                <a:lnTo>
                  <a:pt x="19" y="5"/>
                </a:lnTo>
                <a:lnTo>
                  <a:pt x="19" y="5"/>
                </a:lnTo>
                <a:lnTo>
                  <a:pt x="19" y="5"/>
                </a:lnTo>
                <a:lnTo>
                  <a:pt x="20" y="4"/>
                </a:lnTo>
                <a:lnTo>
                  <a:pt x="20" y="3"/>
                </a:lnTo>
                <a:lnTo>
                  <a:pt x="20" y="3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0"/>
                </a:lnTo>
                <a:lnTo>
                  <a:pt x="19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3" y="2"/>
                </a:lnTo>
                <a:lnTo>
                  <a:pt x="13" y="2"/>
                </a:lnTo>
                <a:lnTo>
                  <a:pt x="13" y="3"/>
                </a:lnTo>
                <a:lnTo>
                  <a:pt x="12" y="3"/>
                </a:lnTo>
                <a:lnTo>
                  <a:pt x="12" y="4"/>
                </a:lnTo>
                <a:lnTo>
                  <a:pt x="11" y="4"/>
                </a:lnTo>
                <a:lnTo>
                  <a:pt x="11" y="5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9" y="7"/>
                </a:lnTo>
                <a:lnTo>
                  <a:pt x="9" y="8"/>
                </a:lnTo>
                <a:lnTo>
                  <a:pt x="10" y="9"/>
                </a:lnTo>
                <a:lnTo>
                  <a:pt x="11" y="9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0" y="9"/>
                </a:lnTo>
                <a:lnTo>
                  <a:pt x="10" y="9"/>
                </a:lnTo>
                <a:lnTo>
                  <a:pt x="10" y="10"/>
                </a:lnTo>
                <a:lnTo>
                  <a:pt x="11" y="11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5"/>
                </a:lnTo>
                <a:lnTo>
                  <a:pt x="11" y="15"/>
                </a:lnTo>
                <a:lnTo>
                  <a:pt x="12" y="15"/>
                </a:lnTo>
                <a:lnTo>
                  <a:pt x="12" y="16"/>
                </a:lnTo>
                <a:lnTo>
                  <a:pt x="12" y="18"/>
                </a:lnTo>
                <a:lnTo>
                  <a:pt x="12" y="18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3" y="21"/>
                </a:lnTo>
                <a:lnTo>
                  <a:pt x="13" y="22"/>
                </a:lnTo>
                <a:lnTo>
                  <a:pt x="13" y="23"/>
                </a:lnTo>
                <a:lnTo>
                  <a:pt x="13" y="24"/>
                </a:lnTo>
                <a:lnTo>
                  <a:pt x="12" y="28"/>
                </a:lnTo>
                <a:lnTo>
                  <a:pt x="12" y="28"/>
                </a:lnTo>
                <a:lnTo>
                  <a:pt x="12" y="27"/>
                </a:lnTo>
                <a:lnTo>
                  <a:pt x="12" y="26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5"/>
                </a:lnTo>
                <a:lnTo>
                  <a:pt x="13" y="24"/>
                </a:lnTo>
                <a:lnTo>
                  <a:pt x="13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6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3" y="28"/>
                </a:lnTo>
                <a:lnTo>
                  <a:pt x="12" y="28"/>
                </a:lnTo>
                <a:lnTo>
                  <a:pt x="12" y="28"/>
                </a:lnTo>
                <a:lnTo>
                  <a:pt x="12" y="28"/>
                </a:lnTo>
                <a:lnTo>
                  <a:pt x="12" y="29"/>
                </a:lnTo>
                <a:lnTo>
                  <a:pt x="12" y="28"/>
                </a:lnTo>
                <a:lnTo>
                  <a:pt x="11" y="28"/>
                </a:lnTo>
                <a:lnTo>
                  <a:pt x="11" y="30"/>
                </a:lnTo>
                <a:lnTo>
                  <a:pt x="11" y="31"/>
                </a:lnTo>
                <a:lnTo>
                  <a:pt x="11" y="33"/>
                </a:lnTo>
                <a:lnTo>
                  <a:pt x="10" y="34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1" y="37"/>
                </a:lnTo>
                <a:lnTo>
                  <a:pt x="11" y="38"/>
                </a:lnTo>
                <a:lnTo>
                  <a:pt x="10" y="38"/>
                </a:lnTo>
                <a:lnTo>
                  <a:pt x="10" y="37"/>
                </a:lnTo>
                <a:lnTo>
                  <a:pt x="10" y="37"/>
                </a:lnTo>
                <a:lnTo>
                  <a:pt x="9" y="39"/>
                </a:lnTo>
                <a:lnTo>
                  <a:pt x="9" y="40"/>
                </a:lnTo>
                <a:lnTo>
                  <a:pt x="8" y="43"/>
                </a:lnTo>
                <a:lnTo>
                  <a:pt x="7" y="44"/>
                </a:lnTo>
                <a:lnTo>
                  <a:pt x="7" y="45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9"/>
                </a:lnTo>
                <a:lnTo>
                  <a:pt x="5" y="49"/>
                </a:lnTo>
                <a:lnTo>
                  <a:pt x="5" y="49"/>
                </a:lnTo>
                <a:lnTo>
                  <a:pt x="4" y="50"/>
                </a:lnTo>
                <a:lnTo>
                  <a:pt x="4" y="50"/>
                </a:lnTo>
                <a:lnTo>
                  <a:pt x="5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3" y="51"/>
                </a:lnTo>
                <a:lnTo>
                  <a:pt x="2" y="51"/>
                </a:lnTo>
                <a:lnTo>
                  <a:pt x="2" y="51"/>
                </a:lnTo>
                <a:lnTo>
                  <a:pt x="2" y="51"/>
                </a:lnTo>
                <a:lnTo>
                  <a:pt x="2" y="52"/>
                </a:lnTo>
                <a:lnTo>
                  <a:pt x="2" y="53"/>
                </a:lnTo>
                <a:lnTo>
                  <a:pt x="3" y="54"/>
                </a:lnTo>
                <a:lnTo>
                  <a:pt x="2" y="55"/>
                </a:lnTo>
                <a:lnTo>
                  <a:pt x="2" y="56"/>
                </a:lnTo>
                <a:lnTo>
                  <a:pt x="2" y="57"/>
                </a:lnTo>
                <a:lnTo>
                  <a:pt x="1" y="60"/>
                </a:lnTo>
                <a:lnTo>
                  <a:pt x="1" y="61"/>
                </a:lnTo>
                <a:lnTo>
                  <a:pt x="0" y="62"/>
                </a:lnTo>
                <a:lnTo>
                  <a:pt x="1" y="63"/>
                </a:lnTo>
                <a:lnTo>
                  <a:pt x="1" y="63"/>
                </a:lnTo>
                <a:lnTo>
                  <a:pt x="1" y="64"/>
                </a:lnTo>
                <a:lnTo>
                  <a:pt x="1" y="64"/>
                </a:lnTo>
                <a:lnTo>
                  <a:pt x="1" y="64"/>
                </a:lnTo>
                <a:lnTo>
                  <a:pt x="2" y="64"/>
                </a:lnTo>
                <a:lnTo>
                  <a:pt x="3" y="64"/>
                </a:lnTo>
                <a:lnTo>
                  <a:pt x="3" y="64"/>
                </a:lnTo>
                <a:lnTo>
                  <a:pt x="5" y="64"/>
                </a:lnTo>
                <a:lnTo>
                  <a:pt x="6" y="63"/>
                </a:lnTo>
                <a:lnTo>
                  <a:pt x="6" y="63"/>
                </a:lnTo>
                <a:lnTo>
                  <a:pt x="6" y="62"/>
                </a:lnTo>
                <a:lnTo>
                  <a:pt x="6" y="61"/>
                </a:lnTo>
                <a:lnTo>
                  <a:pt x="7" y="60"/>
                </a:lnTo>
                <a:lnTo>
                  <a:pt x="8" y="59"/>
                </a:lnTo>
                <a:lnTo>
                  <a:pt x="8" y="59"/>
                </a:lnTo>
                <a:lnTo>
                  <a:pt x="9" y="58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10</xdr:col>
      <xdr:colOff>295275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58" name="Group 2198">
          <a:extLst>
            <a:ext uri="{FF2B5EF4-FFF2-40B4-BE49-F238E27FC236}">
              <a16:creationId xmlns:a16="http://schemas.microsoft.com/office/drawing/2014/main" id="{AC3D0EDE-50C2-4734-86E6-DD65315B2649}"/>
            </a:ext>
          </a:extLst>
        </xdr:cNvPr>
        <xdr:cNvGrpSpPr>
          <a:grpSpLocks/>
        </xdr:cNvGrpSpPr>
      </xdr:nvGrpSpPr>
      <xdr:grpSpPr bwMode="auto">
        <a:xfrm>
          <a:off x="5763746" y="6409765"/>
          <a:ext cx="791695" cy="0"/>
          <a:chOff x="644" y="1052"/>
          <a:chExt cx="162" cy="38"/>
        </a:xfrm>
      </xdr:grpSpPr>
      <xdr:sp macro="" textlink="">
        <xdr:nvSpPr>
          <xdr:cNvPr id="68756" name="Freeform 2196">
            <a:extLst>
              <a:ext uri="{FF2B5EF4-FFF2-40B4-BE49-F238E27FC236}">
                <a16:creationId xmlns:a16="http://schemas.microsoft.com/office/drawing/2014/main" id="{F3DCBB14-5C91-48BD-AD88-4B8DD63F2204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8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9" y="1"/>
                </a:lnTo>
                <a:lnTo>
                  <a:pt x="148" y="2"/>
                </a:lnTo>
                <a:lnTo>
                  <a:pt x="148" y="2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1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1" y="1"/>
                </a:lnTo>
                <a:lnTo>
                  <a:pt x="141" y="1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5" y="2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3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2"/>
                </a:lnTo>
                <a:lnTo>
                  <a:pt x="131" y="1"/>
                </a:lnTo>
                <a:lnTo>
                  <a:pt x="131" y="1"/>
                </a:lnTo>
                <a:lnTo>
                  <a:pt x="130" y="0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1"/>
                </a:lnTo>
                <a:lnTo>
                  <a:pt x="126" y="2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8" y="6"/>
                </a:lnTo>
                <a:lnTo>
                  <a:pt x="109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1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5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8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5" y="24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0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9" y="34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8" y="34"/>
                </a:lnTo>
                <a:lnTo>
                  <a:pt x="159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7" y="11"/>
                </a:lnTo>
                <a:lnTo>
                  <a:pt x="157" y="11"/>
                </a:lnTo>
                <a:lnTo>
                  <a:pt x="156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10"/>
                </a:lnTo>
                <a:lnTo>
                  <a:pt x="155" y="9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57" name="Freeform 2197">
            <a:extLst>
              <a:ext uri="{FF2B5EF4-FFF2-40B4-BE49-F238E27FC236}">
                <a16:creationId xmlns:a16="http://schemas.microsoft.com/office/drawing/2014/main" id="{EB9E25AA-80A9-422B-A6AB-7EDBFB4F8EB7}"/>
              </a:ext>
            </a:extLst>
          </xdr:cNvPr>
          <xdr:cNvSpPr>
            <a:spLocks/>
          </xdr:cNvSpPr>
        </xdr:nvSpPr>
        <xdr:spPr bwMode="auto">
          <a:xfrm>
            <a:off x="644" y="1052"/>
            <a:ext cx="162" cy="38"/>
          </a:xfrm>
          <a:custGeom>
            <a:avLst/>
            <a:gdLst>
              <a:gd name="T0" fmla="*/ 159 w 162"/>
              <a:gd name="T1" fmla="*/ 3 h 38"/>
              <a:gd name="T2" fmla="*/ 156 w 162"/>
              <a:gd name="T3" fmla="*/ 2 h 38"/>
              <a:gd name="T4" fmla="*/ 150 w 162"/>
              <a:gd name="T5" fmla="*/ 4 h 38"/>
              <a:gd name="T6" fmla="*/ 148 w 162"/>
              <a:gd name="T7" fmla="*/ 2 h 38"/>
              <a:gd name="T8" fmla="*/ 148 w 162"/>
              <a:gd name="T9" fmla="*/ 2 h 38"/>
              <a:gd name="T10" fmla="*/ 144 w 162"/>
              <a:gd name="T11" fmla="*/ 0 h 38"/>
              <a:gd name="T12" fmla="*/ 143 w 162"/>
              <a:gd name="T13" fmla="*/ 0 h 38"/>
              <a:gd name="T14" fmla="*/ 141 w 162"/>
              <a:gd name="T15" fmla="*/ 0 h 38"/>
              <a:gd name="T16" fmla="*/ 141 w 162"/>
              <a:gd name="T17" fmla="*/ 1 h 38"/>
              <a:gd name="T18" fmla="*/ 138 w 162"/>
              <a:gd name="T19" fmla="*/ 3 h 38"/>
              <a:gd name="T20" fmla="*/ 135 w 162"/>
              <a:gd name="T21" fmla="*/ 2 h 38"/>
              <a:gd name="T22" fmla="*/ 133 w 162"/>
              <a:gd name="T23" fmla="*/ 2 h 38"/>
              <a:gd name="T24" fmla="*/ 131 w 162"/>
              <a:gd name="T25" fmla="*/ 1 h 38"/>
              <a:gd name="T26" fmla="*/ 127 w 162"/>
              <a:gd name="T27" fmla="*/ 0 h 38"/>
              <a:gd name="T28" fmla="*/ 125 w 162"/>
              <a:gd name="T29" fmla="*/ 3 h 38"/>
              <a:gd name="T30" fmla="*/ 119 w 162"/>
              <a:gd name="T31" fmla="*/ 4 h 38"/>
              <a:gd name="T32" fmla="*/ 114 w 162"/>
              <a:gd name="T33" fmla="*/ 7 h 38"/>
              <a:gd name="T34" fmla="*/ 111 w 162"/>
              <a:gd name="T35" fmla="*/ 8 h 38"/>
              <a:gd name="T36" fmla="*/ 109 w 162"/>
              <a:gd name="T37" fmla="*/ 5 h 38"/>
              <a:gd name="T38" fmla="*/ 105 w 162"/>
              <a:gd name="T39" fmla="*/ 4 h 38"/>
              <a:gd name="T40" fmla="*/ 102 w 162"/>
              <a:gd name="T41" fmla="*/ 3 h 38"/>
              <a:gd name="T42" fmla="*/ 95 w 162"/>
              <a:gd name="T43" fmla="*/ 3 h 38"/>
              <a:gd name="T44" fmla="*/ 91 w 162"/>
              <a:gd name="T45" fmla="*/ 3 h 38"/>
              <a:gd name="T46" fmla="*/ 88 w 162"/>
              <a:gd name="T47" fmla="*/ 4 h 38"/>
              <a:gd name="T48" fmla="*/ 84 w 162"/>
              <a:gd name="T49" fmla="*/ 5 h 38"/>
              <a:gd name="T50" fmla="*/ 81 w 162"/>
              <a:gd name="T51" fmla="*/ 6 h 38"/>
              <a:gd name="T52" fmla="*/ 78 w 162"/>
              <a:gd name="T53" fmla="*/ 5 h 38"/>
              <a:gd name="T54" fmla="*/ 75 w 162"/>
              <a:gd name="T55" fmla="*/ 6 h 38"/>
              <a:gd name="T56" fmla="*/ 71 w 162"/>
              <a:gd name="T57" fmla="*/ 9 h 38"/>
              <a:gd name="T58" fmla="*/ 68 w 162"/>
              <a:gd name="T59" fmla="*/ 8 h 38"/>
              <a:gd name="T60" fmla="*/ 62 w 162"/>
              <a:gd name="T61" fmla="*/ 9 h 38"/>
              <a:gd name="T62" fmla="*/ 58 w 162"/>
              <a:gd name="T63" fmla="*/ 9 h 38"/>
              <a:gd name="T64" fmla="*/ 54 w 162"/>
              <a:gd name="T65" fmla="*/ 10 h 38"/>
              <a:gd name="T66" fmla="*/ 50 w 162"/>
              <a:gd name="T67" fmla="*/ 11 h 38"/>
              <a:gd name="T68" fmla="*/ 45 w 162"/>
              <a:gd name="T69" fmla="*/ 13 h 38"/>
              <a:gd name="T70" fmla="*/ 39 w 162"/>
              <a:gd name="T71" fmla="*/ 15 h 38"/>
              <a:gd name="T72" fmla="*/ 35 w 162"/>
              <a:gd name="T73" fmla="*/ 18 h 38"/>
              <a:gd name="T74" fmla="*/ 34 w 162"/>
              <a:gd name="T75" fmla="*/ 22 h 38"/>
              <a:gd name="T76" fmla="*/ 28 w 162"/>
              <a:gd name="T77" fmla="*/ 23 h 38"/>
              <a:gd name="T78" fmla="*/ 27 w 162"/>
              <a:gd name="T79" fmla="*/ 21 h 38"/>
              <a:gd name="T80" fmla="*/ 25 w 162"/>
              <a:gd name="T81" fmla="*/ 24 h 38"/>
              <a:gd name="T82" fmla="*/ 22 w 162"/>
              <a:gd name="T83" fmla="*/ 25 h 38"/>
              <a:gd name="T84" fmla="*/ 21 w 162"/>
              <a:gd name="T85" fmla="*/ 24 h 38"/>
              <a:gd name="T86" fmla="*/ 19 w 162"/>
              <a:gd name="T87" fmla="*/ 25 h 38"/>
              <a:gd name="T88" fmla="*/ 16 w 162"/>
              <a:gd name="T89" fmla="*/ 26 h 38"/>
              <a:gd name="T90" fmla="*/ 15 w 162"/>
              <a:gd name="T91" fmla="*/ 28 h 38"/>
              <a:gd name="T92" fmla="*/ 9 w 162"/>
              <a:gd name="T93" fmla="*/ 34 h 38"/>
              <a:gd name="T94" fmla="*/ 7 w 162"/>
              <a:gd name="T95" fmla="*/ 35 h 38"/>
              <a:gd name="T96" fmla="*/ 3 w 162"/>
              <a:gd name="T97" fmla="*/ 36 h 38"/>
              <a:gd name="T98" fmla="*/ 0 w 162"/>
              <a:gd name="T99" fmla="*/ 36 h 38"/>
              <a:gd name="T100" fmla="*/ 156 w 162"/>
              <a:gd name="T101" fmla="*/ 38 h 38"/>
              <a:gd name="T102" fmla="*/ 158 w 162"/>
              <a:gd name="T103" fmla="*/ 34 h 38"/>
              <a:gd name="T104" fmla="*/ 157 w 162"/>
              <a:gd name="T105" fmla="*/ 33 h 38"/>
              <a:gd name="T106" fmla="*/ 157 w 162"/>
              <a:gd name="T107" fmla="*/ 30 h 38"/>
              <a:gd name="T108" fmla="*/ 157 w 162"/>
              <a:gd name="T109" fmla="*/ 25 h 38"/>
              <a:gd name="T110" fmla="*/ 156 w 162"/>
              <a:gd name="T111" fmla="*/ 18 h 38"/>
              <a:gd name="T112" fmla="*/ 157 w 162"/>
              <a:gd name="T113" fmla="*/ 14 h 38"/>
              <a:gd name="T114" fmla="*/ 157 w 162"/>
              <a:gd name="T115" fmla="*/ 11 h 38"/>
              <a:gd name="T116" fmla="*/ 155 w 162"/>
              <a:gd name="T117" fmla="*/ 10 h 38"/>
              <a:gd name="T118" fmla="*/ 158 w 162"/>
              <a:gd name="T119" fmla="*/ 7 h 38"/>
              <a:gd name="T120" fmla="*/ 158 w 162"/>
              <a:gd name="T121" fmla="*/ 5 h 38"/>
              <a:gd name="T122" fmla="*/ 161 w 162"/>
              <a:gd name="T123" fmla="*/ 4 h 3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62" h="38">
                <a:moveTo>
                  <a:pt x="161" y="3"/>
                </a:moveTo>
                <a:lnTo>
                  <a:pt x="161" y="3"/>
                </a:lnTo>
                <a:lnTo>
                  <a:pt x="161" y="2"/>
                </a:lnTo>
                <a:lnTo>
                  <a:pt x="161" y="2"/>
                </a:lnTo>
                <a:lnTo>
                  <a:pt x="159" y="3"/>
                </a:lnTo>
                <a:lnTo>
                  <a:pt x="158" y="3"/>
                </a:lnTo>
                <a:lnTo>
                  <a:pt x="158" y="3"/>
                </a:lnTo>
                <a:lnTo>
                  <a:pt x="158" y="3"/>
                </a:lnTo>
                <a:lnTo>
                  <a:pt x="157" y="2"/>
                </a:lnTo>
                <a:lnTo>
                  <a:pt x="156" y="2"/>
                </a:lnTo>
                <a:lnTo>
                  <a:pt x="155" y="2"/>
                </a:lnTo>
                <a:lnTo>
                  <a:pt x="152" y="4"/>
                </a:lnTo>
                <a:lnTo>
                  <a:pt x="152" y="4"/>
                </a:lnTo>
                <a:lnTo>
                  <a:pt x="151" y="4"/>
                </a:lnTo>
                <a:lnTo>
                  <a:pt x="150" y="4"/>
                </a:lnTo>
                <a:lnTo>
                  <a:pt x="149" y="4"/>
                </a:lnTo>
                <a:lnTo>
                  <a:pt x="148" y="3"/>
                </a:lnTo>
                <a:lnTo>
                  <a:pt x="148" y="3"/>
                </a:lnTo>
                <a:lnTo>
                  <a:pt x="149" y="3"/>
                </a:lnTo>
                <a:lnTo>
                  <a:pt x="148" y="2"/>
                </a:lnTo>
                <a:lnTo>
                  <a:pt x="149" y="1"/>
                </a:lnTo>
                <a:lnTo>
                  <a:pt x="149" y="1"/>
                </a:lnTo>
                <a:lnTo>
                  <a:pt x="148" y="2"/>
                </a:lnTo>
                <a:lnTo>
                  <a:pt x="148" y="2"/>
                </a:lnTo>
                <a:lnTo>
                  <a:pt x="148" y="2"/>
                </a:lnTo>
                <a:lnTo>
                  <a:pt x="147" y="2"/>
                </a:lnTo>
                <a:lnTo>
                  <a:pt x="147" y="1"/>
                </a:lnTo>
                <a:lnTo>
                  <a:pt x="146" y="2"/>
                </a:lnTo>
                <a:lnTo>
                  <a:pt x="145" y="1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4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3" y="0"/>
                </a:lnTo>
                <a:lnTo>
                  <a:pt x="142" y="0"/>
                </a:lnTo>
                <a:lnTo>
                  <a:pt x="141" y="0"/>
                </a:lnTo>
                <a:lnTo>
                  <a:pt x="141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0" y="0"/>
                </a:lnTo>
                <a:lnTo>
                  <a:pt x="141" y="1"/>
                </a:lnTo>
                <a:lnTo>
                  <a:pt x="141" y="1"/>
                </a:lnTo>
                <a:lnTo>
                  <a:pt x="141" y="1"/>
                </a:lnTo>
                <a:lnTo>
                  <a:pt x="140" y="2"/>
                </a:lnTo>
                <a:lnTo>
                  <a:pt x="139" y="3"/>
                </a:lnTo>
                <a:lnTo>
                  <a:pt x="138" y="3"/>
                </a:lnTo>
                <a:lnTo>
                  <a:pt x="137" y="3"/>
                </a:lnTo>
                <a:lnTo>
                  <a:pt x="136" y="3"/>
                </a:lnTo>
                <a:lnTo>
                  <a:pt x="135" y="3"/>
                </a:lnTo>
                <a:lnTo>
                  <a:pt x="135" y="2"/>
                </a:lnTo>
                <a:lnTo>
                  <a:pt x="135" y="2"/>
                </a:lnTo>
                <a:lnTo>
                  <a:pt x="135" y="2"/>
                </a:lnTo>
                <a:lnTo>
                  <a:pt x="134" y="2"/>
                </a:lnTo>
                <a:lnTo>
                  <a:pt x="133" y="2"/>
                </a:lnTo>
                <a:lnTo>
                  <a:pt x="133" y="2"/>
                </a:lnTo>
                <a:lnTo>
                  <a:pt x="133" y="2"/>
                </a:lnTo>
                <a:lnTo>
                  <a:pt x="132" y="2"/>
                </a:lnTo>
                <a:lnTo>
                  <a:pt x="131" y="2"/>
                </a:lnTo>
                <a:lnTo>
                  <a:pt x="131" y="2"/>
                </a:lnTo>
                <a:lnTo>
                  <a:pt x="131" y="1"/>
                </a:lnTo>
                <a:lnTo>
                  <a:pt x="131" y="1"/>
                </a:lnTo>
                <a:lnTo>
                  <a:pt x="130" y="0"/>
                </a:lnTo>
                <a:lnTo>
                  <a:pt x="130" y="0"/>
                </a:lnTo>
                <a:lnTo>
                  <a:pt x="129" y="0"/>
                </a:lnTo>
                <a:lnTo>
                  <a:pt x="128" y="0"/>
                </a:lnTo>
                <a:lnTo>
                  <a:pt x="127" y="0"/>
                </a:lnTo>
                <a:lnTo>
                  <a:pt x="126" y="1"/>
                </a:lnTo>
                <a:lnTo>
                  <a:pt x="126" y="1"/>
                </a:lnTo>
                <a:lnTo>
                  <a:pt x="126" y="2"/>
                </a:lnTo>
                <a:lnTo>
                  <a:pt x="126" y="2"/>
                </a:lnTo>
                <a:lnTo>
                  <a:pt x="125" y="3"/>
                </a:lnTo>
                <a:lnTo>
                  <a:pt x="123" y="4"/>
                </a:lnTo>
                <a:lnTo>
                  <a:pt x="122" y="4"/>
                </a:lnTo>
                <a:lnTo>
                  <a:pt x="122" y="4"/>
                </a:lnTo>
                <a:lnTo>
                  <a:pt x="119" y="5"/>
                </a:lnTo>
                <a:lnTo>
                  <a:pt x="119" y="4"/>
                </a:lnTo>
                <a:lnTo>
                  <a:pt x="118" y="4"/>
                </a:lnTo>
                <a:lnTo>
                  <a:pt x="117" y="5"/>
                </a:lnTo>
                <a:lnTo>
                  <a:pt x="116" y="5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2" y="8"/>
                </a:lnTo>
                <a:lnTo>
                  <a:pt x="111" y="8"/>
                </a:lnTo>
                <a:lnTo>
                  <a:pt x="109" y="7"/>
                </a:lnTo>
                <a:lnTo>
                  <a:pt x="108" y="6"/>
                </a:lnTo>
                <a:lnTo>
                  <a:pt x="108" y="6"/>
                </a:lnTo>
                <a:lnTo>
                  <a:pt x="109" y="5"/>
                </a:lnTo>
                <a:lnTo>
                  <a:pt x="109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3"/>
                </a:lnTo>
                <a:lnTo>
                  <a:pt x="104" y="3"/>
                </a:lnTo>
                <a:lnTo>
                  <a:pt x="103" y="3"/>
                </a:lnTo>
                <a:lnTo>
                  <a:pt x="102" y="3"/>
                </a:lnTo>
                <a:lnTo>
                  <a:pt x="102" y="3"/>
                </a:lnTo>
                <a:lnTo>
                  <a:pt x="100" y="3"/>
                </a:lnTo>
                <a:lnTo>
                  <a:pt x="98" y="3"/>
                </a:lnTo>
                <a:lnTo>
                  <a:pt x="98" y="3"/>
                </a:lnTo>
                <a:lnTo>
                  <a:pt x="96" y="3"/>
                </a:lnTo>
                <a:lnTo>
                  <a:pt x="95" y="3"/>
                </a:lnTo>
                <a:lnTo>
                  <a:pt x="94" y="3"/>
                </a:lnTo>
                <a:lnTo>
                  <a:pt x="94" y="3"/>
                </a:lnTo>
                <a:lnTo>
                  <a:pt x="92" y="3"/>
                </a:lnTo>
                <a:lnTo>
                  <a:pt x="92" y="3"/>
                </a:lnTo>
                <a:lnTo>
                  <a:pt x="91" y="3"/>
                </a:lnTo>
                <a:lnTo>
                  <a:pt x="91" y="3"/>
                </a:lnTo>
                <a:lnTo>
                  <a:pt x="91" y="3"/>
                </a:lnTo>
                <a:lnTo>
                  <a:pt x="88" y="3"/>
                </a:lnTo>
                <a:lnTo>
                  <a:pt x="88" y="4"/>
                </a:lnTo>
                <a:lnTo>
                  <a:pt x="88" y="4"/>
                </a:lnTo>
                <a:lnTo>
                  <a:pt x="87" y="4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4" y="5"/>
                </a:lnTo>
                <a:lnTo>
                  <a:pt x="82" y="5"/>
                </a:lnTo>
                <a:lnTo>
                  <a:pt x="81" y="5"/>
                </a:lnTo>
                <a:lnTo>
                  <a:pt x="81" y="5"/>
                </a:lnTo>
                <a:lnTo>
                  <a:pt x="81" y="5"/>
                </a:lnTo>
                <a:lnTo>
                  <a:pt x="81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5"/>
                </a:lnTo>
                <a:lnTo>
                  <a:pt x="78" y="5"/>
                </a:lnTo>
                <a:lnTo>
                  <a:pt x="77" y="5"/>
                </a:lnTo>
                <a:lnTo>
                  <a:pt x="76" y="5"/>
                </a:lnTo>
                <a:lnTo>
                  <a:pt x="76" y="5"/>
                </a:lnTo>
                <a:lnTo>
                  <a:pt x="75" y="5"/>
                </a:lnTo>
                <a:lnTo>
                  <a:pt x="75" y="6"/>
                </a:lnTo>
                <a:lnTo>
                  <a:pt x="75" y="6"/>
                </a:lnTo>
                <a:lnTo>
                  <a:pt x="74" y="7"/>
                </a:lnTo>
                <a:lnTo>
                  <a:pt x="73" y="8"/>
                </a:lnTo>
                <a:lnTo>
                  <a:pt x="72" y="8"/>
                </a:lnTo>
                <a:lnTo>
                  <a:pt x="71" y="9"/>
                </a:lnTo>
                <a:lnTo>
                  <a:pt x="70" y="9"/>
                </a:lnTo>
                <a:lnTo>
                  <a:pt x="69" y="8"/>
                </a:lnTo>
                <a:lnTo>
                  <a:pt x="68" y="8"/>
                </a:lnTo>
                <a:lnTo>
                  <a:pt x="68" y="8"/>
                </a:lnTo>
                <a:lnTo>
                  <a:pt x="68" y="8"/>
                </a:lnTo>
                <a:lnTo>
                  <a:pt x="67" y="8"/>
                </a:lnTo>
                <a:lnTo>
                  <a:pt x="66" y="8"/>
                </a:lnTo>
                <a:lnTo>
                  <a:pt x="65" y="9"/>
                </a:lnTo>
                <a:lnTo>
                  <a:pt x="63" y="9"/>
                </a:lnTo>
                <a:lnTo>
                  <a:pt x="62" y="9"/>
                </a:lnTo>
                <a:lnTo>
                  <a:pt x="61" y="9"/>
                </a:lnTo>
                <a:lnTo>
                  <a:pt x="60" y="9"/>
                </a:lnTo>
                <a:lnTo>
                  <a:pt x="59" y="9"/>
                </a:lnTo>
                <a:lnTo>
                  <a:pt x="59" y="9"/>
                </a:lnTo>
                <a:lnTo>
                  <a:pt x="58" y="9"/>
                </a:lnTo>
                <a:lnTo>
                  <a:pt x="57" y="9"/>
                </a:lnTo>
                <a:lnTo>
                  <a:pt x="56" y="10"/>
                </a:lnTo>
                <a:lnTo>
                  <a:pt x="55" y="9"/>
                </a:lnTo>
                <a:lnTo>
                  <a:pt x="55" y="10"/>
                </a:lnTo>
                <a:lnTo>
                  <a:pt x="54" y="10"/>
                </a:lnTo>
                <a:lnTo>
                  <a:pt x="53" y="9"/>
                </a:lnTo>
                <a:lnTo>
                  <a:pt x="52" y="10"/>
                </a:lnTo>
                <a:lnTo>
                  <a:pt x="51" y="10"/>
                </a:lnTo>
                <a:lnTo>
                  <a:pt x="50" y="10"/>
                </a:lnTo>
                <a:lnTo>
                  <a:pt x="50" y="11"/>
                </a:lnTo>
                <a:lnTo>
                  <a:pt x="48" y="11"/>
                </a:lnTo>
                <a:lnTo>
                  <a:pt x="47" y="11"/>
                </a:lnTo>
                <a:lnTo>
                  <a:pt x="46" y="12"/>
                </a:lnTo>
                <a:lnTo>
                  <a:pt x="46" y="13"/>
                </a:lnTo>
                <a:lnTo>
                  <a:pt x="45" y="13"/>
                </a:lnTo>
                <a:lnTo>
                  <a:pt x="44" y="13"/>
                </a:lnTo>
                <a:lnTo>
                  <a:pt x="42" y="13"/>
                </a:lnTo>
                <a:lnTo>
                  <a:pt x="42" y="14"/>
                </a:lnTo>
                <a:lnTo>
                  <a:pt x="40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7" y="17"/>
                </a:lnTo>
                <a:lnTo>
                  <a:pt x="36" y="17"/>
                </a:lnTo>
                <a:lnTo>
                  <a:pt x="35" y="18"/>
                </a:lnTo>
                <a:lnTo>
                  <a:pt x="35" y="19"/>
                </a:lnTo>
                <a:lnTo>
                  <a:pt x="35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2" y="23"/>
                </a:lnTo>
                <a:lnTo>
                  <a:pt x="31" y="23"/>
                </a:lnTo>
                <a:lnTo>
                  <a:pt x="30" y="23"/>
                </a:lnTo>
                <a:lnTo>
                  <a:pt x="28" y="23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5" y="24"/>
                </a:lnTo>
                <a:lnTo>
                  <a:pt x="25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2" y="25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0" y="24"/>
                </a:lnTo>
                <a:lnTo>
                  <a:pt x="20" y="24"/>
                </a:lnTo>
                <a:lnTo>
                  <a:pt x="20" y="25"/>
                </a:lnTo>
                <a:lnTo>
                  <a:pt x="19" y="25"/>
                </a:lnTo>
                <a:lnTo>
                  <a:pt x="19" y="25"/>
                </a:lnTo>
                <a:lnTo>
                  <a:pt x="18" y="25"/>
                </a:lnTo>
                <a:lnTo>
                  <a:pt x="17" y="25"/>
                </a:lnTo>
                <a:lnTo>
                  <a:pt x="17" y="26"/>
                </a:lnTo>
                <a:lnTo>
                  <a:pt x="16" y="26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9" y="34"/>
                </a:lnTo>
                <a:lnTo>
                  <a:pt x="9" y="34"/>
                </a:lnTo>
                <a:lnTo>
                  <a:pt x="9" y="34"/>
                </a:lnTo>
                <a:lnTo>
                  <a:pt x="8" y="35"/>
                </a:lnTo>
                <a:lnTo>
                  <a:pt x="7" y="35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5" y="36"/>
                </a:lnTo>
                <a:lnTo>
                  <a:pt x="4" y="37"/>
                </a:lnTo>
                <a:lnTo>
                  <a:pt x="3" y="36"/>
                </a:lnTo>
                <a:lnTo>
                  <a:pt x="3" y="37"/>
                </a:lnTo>
                <a:lnTo>
                  <a:pt x="2" y="37"/>
                </a:lnTo>
                <a:lnTo>
                  <a:pt x="1" y="36"/>
                </a:lnTo>
                <a:lnTo>
                  <a:pt x="0" y="36"/>
                </a:lnTo>
                <a:lnTo>
                  <a:pt x="0" y="36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1" y="38"/>
                </a:lnTo>
                <a:lnTo>
                  <a:pt x="156" y="38"/>
                </a:lnTo>
                <a:lnTo>
                  <a:pt x="156" y="37"/>
                </a:lnTo>
                <a:lnTo>
                  <a:pt x="157" y="36"/>
                </a:lnTo>
                <a:lnTo>
                  <a:pt x="157" y="35"/>
                </a:lnTo>
                <a:lnTo>
                  <a:pt x="158" y="35"/>
                </a:lnTo>
                <a:lnTo>
                  <a:pt x="158" y="34"/>
                </a:lnTo>
                <a:lnTo>
                  <a:pt x="158" y="34"/>
                </a:lnTo>
                <a:lnTo>
                  <a:pt x="159" y="34"/>
                </a:lnTo>
                <a:lnTo>
                  <a:pt x="159" y="34"/>
                </a:lnTo>
                <a:lnTo>
                  <a:pt x="158" y="33"/>
                </a:lnTo>
                <a:lnTo>
                  <a:pt x="157" y="33"/>
                </a:lnTo>
                <a:lnTo>
                  <a:pt x="157" y="33"/>
                </a:lnTo>
                <a:lnTo>
                  <a:pt x="156" y="32"/>
                </a:lnTo>
                <a:lnTo>
                  <a:pt x="156" y="31"/>
                </a:lnTo>
                <a:lnTo>
                  <a:pt x="156" y="30"/>
                </a:lnTo>
                <a:lnTo>
                  <a:pt x="157" y="30"/>
                </a:lnTo>
                <a:lnTo>
                  <a:pt x="157" y="29"/>
                </a:lnTo>
                <a:lnTo>
                  <a:pt x="157" y="28"/>
                </a:lnTo>
                <a:lnTo>
                  <a:pt x="157" y="27"/>
                </a:lnTo>
                <a:lnTo>
                  <a:pt x="157" y="25"/>
                </a:lnTo>
                <a:lnTo>
                  <a:pt x="157" y="25"/>
                </a:lnTo>
                <a:lnTo>
                  <a:pt x="156" y="24"/>
                </a:lnTo>
                <a:lnTo>
                  <a:pt x="156" y="23"/>
                </a:lnTo>
                <a:lnTo>
                  <a:pt x="156" y="21"/>
                </a:lnTo>
                <a:lnTo>
                  <a:pt x="156" y="20"/>
                </a:lnTo>
                <a:lnTo>
                  <a:pt x="156" y="18"/>
                </a:lnTo>
                <a:lnTo>
                  <a:pt x="156" y="17"/>
                </a:lnTo>
                <a:lnTo>
                  <a:pt x="157" y="17"/>
                </a:lnTo>
                <a:lnTo>
                  <a:pt x="156" y="16"/>
                </a:lnTo>
                <a:lnTo>
                  <a:pt x="156" y="16"/>
                </a:lnTo>
                <a:lnTo>
                  <a:pt x="157" y="14"/>
                </a:lnTo>
                <a:lnTo>
                  <a:pt x="157" y="13"/>
                </a:lnTo>
                <a:lnTo>
                  <a:pt x="157" y="12"/>
                </a:lnTo>
                <a:lnTo>
                  <a:pt x="157" y="11"/>
                </a:lnTo>
                <a:lnTo>
                  <a:pt x="157" y="11"/>
                </a:lnTo>
                <a:lnTo>
                  <a:pt x="157" y="11"/>
                </a:lnTo>
                <a:lnTo>
                  <a:pt x="156" y="11"/>
                </a:lnTo>
                <a:lnTo>
                  <a:pt x="156" y="11"/>
                </a:lnTo>
                <a:lnTo>
                  <a:pt x="155" y="11"/>
                </a:lnTo>
                <a:lnTo>
                  <a:pt x="155" y="10"/>
                </a:lnTo>
                <a:lnTo>
                  <a:pt x="155" y="10"/>
                </a:lnTo>
                <a:lnTo>
                  <a:pt x="155" y="9"/>
                </a:lnTo>
                <a:lnTo>
                  <a:pt x="155" y="9"/>
                </a:lnTo>
                <a:lnTo>
                  <a:pt x="157" y="8"/>
                </a:lnTo>
                <a:lnTo>
                  <a:pt x="158" y="8"/>
                </a:lnTo>
                <a:lnTo>
                  <a:pt x="158" y="7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5"/>
                </a:lnTo>
                <a:lnTo>
                  <a:pt x="159" y="5"/>
                </a:lnTo>
                <a:lnTo>
                  <a:pt x="160" y="5"/>
                </a:lnTo>
                <a:lnTo>
                  <a:pt x="161" y="4"/>
                </a:lnTo>
                <a:lnTo>
                  <a:pt x="162" y="4"/>
                </a:lnTo>
                <a:lnTo>
                  <a:pt x="162" y="4"/>
                </a:lnTo>
                <a:lnTo>
                  <a:pt x="161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361950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61" name="Group 2201">
          <a:extLst>
            <a:ext uri="{FF2B5EF4-FFF2-40B4-BE49-F238E27FC236}">
              <a16:creationId xmlns:a16="http://schemas.microsoft.com/office/drawing/2014/main" id="{D9EDCBE1-5F4A-4E7D-A121-4AE54D8BFCF1}"/>
            </a:ext>
          </a:extLst>
        </xdr:cNvPr>
        <xdr:cNvGrpSpPr>
          <a:grpSpLocks/>
        </xdr:cNvGrpSpPr>
      </xdr:nvGrpSpPr>
      <xdr:grpSpPr bwMode="auto">
        <a:xfrm>
          <a:off x="6435538" y="6409765"/>
          <a:ext cx="119903" cy="0"/>
          <a:chOff x="715" y="786"/>
          <a:chExt cx="57" cy="37"/>
        </a:xfrm>
      </xdr:grpSpPr>
      <xdr:sp macro="" textlink="">
        <xdr:nvSpPr>
          <xdr:cNvPr id="68759" name="Freeform 2199">
            <a:extLst>
              <a:ext uri="{FF2B5EF4-FFF2-40B4-BE49-F238E27FC236}">
                <a16:creationId xmlns:a16="http://schemas.microsoft.com/office/drawing/2014/main" id="{920813CC-5081-45EE-A9DA-58D9DCBBA734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7"/>
                </a:lnTo>
                <a:lnTo>
                  <a:pt x="48" y="6"/>
                </a:lnTo>
                <a:lnTo>
                  <a:pt x="48" y="6"/>
                </a:lnTo>
                <a:lnTo>
                  <a:pt x="46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7" y="2"/>
                </a:lnTo>
                <a:lnTo>
                  <a:pt x="28" y="3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4"/>
                </a:lnTo>
                <a:lnTo>
                  <a:pt x="26" y="5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3"/>
                </a:lnTo>
                <a:lnTo>
                  <a:pt x="12" y="3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8"/>
                </a:lnTo>
                <a:lnTo>
                  <a:pt x="14" y="19"/>
                </a:lnTo>
                <a:lnTo>
                  <a:pt x="14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6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3" y="23"/>
                </a:lnTo>
                <a:lnTo>
                  <a:pt x="24" y="23"/>
                </a:lnTo>
                <a:lnTo>
                  <a:pt x="24" y="23"/>
                </a:lnTo>
                <a:lnTo>
                  <a:pt x="24" y="23"/>
                </a:lnTo>
                <a:lnTo>
                  <a:pt x="25" y="23"/>
                </a:lnTo>
                <a:lnTo>
                  <a:pt x="25" y="23"/>
                </a:lnTo>
                <a:lnTo>
                  <a:pt x="24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5"/>
                </a:lnTo>
                <a:lnTo>
                  <a:pt x="24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2" y="26"/>
                </a:lnTo>
                <a:lnTo>
                  <a:pt x="33" y="25"/>
                </a:lnTo>
                <a:lnTo>
                  <a:pt x="33" y="25"/>
                </a:lnTo>
                <a:lnTo>
                  <a:pt x="33" y="25"/>
                </a:lnTo>
                <a:lnTo>
                  <a:pt x="34" y="25"/>
                </a:lnTo>
                <a:lnTo>
                  <a:pt x="34" y="25"/>
                </a:lnTo>
                <a:lnTo>
                  <a:pt x="35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7"/>
                </a:lnTo>
                <a:lnTo>
                  <a:pt x="34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30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6" y="31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40" y="33"/>
                </a:lnTo>
                <a:lnTo>
                  <a:pt x="40" y="33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7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6" y="36"/>
                </a:lnTo>
                <a:lnTo>
                  <a:pt x="47" y="36"/>
                </a:lnTo>
                <a:lnTo>
                  <a:pt x="47" y="36"/>
                </a:lnTo>
                <a:lnTo>
                  <a:pt x="47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7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8" y="29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3"/>
                </a:lnTo>
                <a:lnTo>
                  <a:pt x="54" y="23"/>
                </a:lnTo>
                <a:lnTo>
                  <a:pt x="55" y="23"/>
                </a:lnTo>
                <a:lnTo>
                  <a:pt x="55" y="23"/>
                </a:lnTo>
                <a:lnTo>
                  <a:pt x="55" y="23"/>
                </a:lnTo>
                <a:lnTo>
                  <a:pt x="56" y="22"/>
                </a:lnTo>
                <a:lnTo>
                  <a:pt x="56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7" y="20"/>
                </a:lnTo>
                <a:lnTo>
                  <a:pt x="56" y="19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7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1" y="14"/>
                </a:lnTo>
                <a:lnTo>
                  <a:pt x="50" y="14"/>
                </a:lnTo>
                <a:lnTo>
                  <a:pt x="50" y="14"/>
                </a:lnTo>
                <a:lnTo>
                  <a:pt x="50" y="14"/>
                </a:lnTo>
                <a:lnTo>
                  <a:pt x="49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3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6" y="12"/>
                </a:lnTo>
                <a:lnTo>
                  <a:pt x="46" y="12"/>
                </a:lnTo>
                <a:lnTo>
                  <a:pt x="47" y="11"/>
                </a:lnTo>
                <a:lnTo>
                  <a:pt x="47" y="11"/>
                </a:lnTo>
                <a:lnTo>
                  <a:pt x="48" y="10"/>
                </a:lnTo>
                <a:lnTo>
                  <a:pt x="48" y="10"/>
                </a:lnTo>
                <a:lnTo>
                  <a:pt x="47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9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60" name="Freeform 2200">
            <a:extLst>
              <a:ext uri="{FF2B5EF4-FFF2-40B4-BE49-F238E27FC236}">
                <a16:creationId xmlns:a16="http://schemas.microsoft.com/office/drawing/2014/main" id="{B69871D6-57DC-4EB5-9C70-576775D4BA8C}"/>
              </a:ext>
            </a:extLst>
          </xdr:cNvPr>
          <xdr:cNvSpPr>
            <a:spLocks/>
          </xdr:cNvSpPr>
        </xdr:nvSpPr>
        <xdr:spPr bwMode="auto">
          <a:xfrm>
            <a:off x="715" y="786"/>
            <a:ext cx="57" cy="37"/>
          </a:xfrm>
          <a:custGeom>
            <a:avLst/>
            <a:gdLst>
              <a:gd name="T0" fmla="*/ 46 w 57"/>
              <a:gd name="T1" fmla="*/ 6 h 37"/>
              <a:gd name="T2" fmla="*/ 42 w 57"/>
              <a:gd name="T3" fmla="*/ 5 h 37"/>
              <a:gd name="T4" fmla="*/ 38 w 57"/>
              <a:gd name="T5" fmla="*/ 4 h 37"/>
              <a:gd name="T6" fmla="*/ 37 w 57"/>
              <a:gd name="T7" fmla="*/ 0 h 37"/>
              <a:gd name="T8" fmla="*/ 33 w 57"/>
              <a:gd name="T9" fmla="*/ 2 h 37"/>
              <a:gd name="T10" fmla="*/ 33 w 57"/>
              <a:gd name="T11" fmla="*/ 0 h 37"/>
              <a:gd name="T12" fmla="*/ 30 w 57"/>
              <a:gd name="T13" fmla="*/ 2 h 37"/>
              <a:gd name="T14" fmla="*/ 27 w 57"/>
              <a:gd name="T15" fmla="*/ 2 h 37"/>
              <a:gd name="T16" fmla="*/ 25 w 57"/>
              <a:gd name="T17" fmla="*/ 3 h 37"/>
              <a:gd name="T18" fmla="*/ 26 w 57"/>
              <a:gd name="T19" fmla="*/ 4 h 37"/>
              <a:gd name="T20" fmla="*/ 22 w 57"/>
              <a:gd name="T21" fmla="*/ 5 h 37"/>
              <a:gd name="T22" fmla="*/ 18 w 57"/>
              <a:gd name="T23" fmla="*/ 6 h 37"/>
              <a:gd name="T24" fmla="*/ 14 w 57"/>
              <a:gd name="T25" fmla="*/ 5 h 37"/>
              <a:gd name="T26" fmla="*/ 12 w 57"/>
              <a:gd name="T27" fmla="*/ 3 h 37"/>
              <a:gd name="T28" fmla="*/ 1 w 57"/>
              <a:gd name="T29" fmla="*/ 10 h 37"/>
              <a:gd name="T30" fmla="*/ 1 w 57"/>
              <a:gd name="T31" fmla="*/ 12 h 37"/>
              <a:gd name="T32" fmla="*/ 3 w 57"/>
              <a:gd name="T33" fmla="*/ 14 h 37"/>
              <a:gd name="T34" fmla="*/ 5 w 57"/>
              <a:gd name="T35" fmla="*/ 15 h 37"/>
              <a:gd name="T36" fmla="*/ 8 w 57"/>
              <a:gd name="T37" fmla="*/ 13 h 37"/>
              <a:gd name="T38" fmla="*/ 10 w 57"/>
              <a:gd name="T39" fmla="*/ 15 h 37"/>
              <a:gd name="T40" fmla="*/ 12 w 57"/>
              <a:gd name="T41" fmla="*/ 19 h 37"/>
              <a:gd name="T42" fmla="*/ 15 w 57"/>
              <a:gd name="T43" fmla="*/ 19 h 37"/>
              <a:gd name="T44" fmla="*/ 17 w 57"/>
              <a:gd name="T45" fmla="*/ 22 h 37"/>
              <a:gd name="T46" fmla="*/ 19 w 57"/>
              <a:gd name="T47" fmla="*/ 21 h 37"/>
              <a:gd name="T48" fmla="*/ 24 w 57"/>
              <a:gd name="T49" fmla="*/ 23 h 37"/>
              <a:gd name="T50" fmla="*/ 24 w 57"/>
              <a:gd name="T51" fmla="*/ 25 h 37"/>
              <a:gd name="T52" fmla="*/ 25 w 57"/>
              <a:gd name="T53" fmla="*/ 27 h 37"/>
              <a:gd name="T54" fmla="*/ 24 w 57"/>
              <a:gd name="T55" fmla="*/ 28 h 37"/>
              <a:gd name="T56" fmla="*/ 31 w 57"/>
              <a:gd name="T57" fmla="*/ 28 h 37"/>
              <a:gd name="T58" fmla="*/ 33 w 57"/>
              <a:gd name="T59" fmla="*/ 25 h 37"/>
              <a:gd name="T60" fmla="*/ 34 w 57"/>
              <a:gd name="T61" fmla="*/ 26 h 37"/>
              <a:gd name="T62" fmla="*/ 34 w 57"/>
              <a:gd name="T63" fmla="*/ 28 h 37"/>
              <a:gd name="T64" fmla="*/ 34 w 57"/>
              <a:gd name="T65" fmla="*/ 29 h 37"/>
              <a:gd name="T66" fmla="*/ 36 w 57"/>
              <a:gd name="T67" fmla="*/ 31 h 37"/>
              <a:gd name="T68" fmla="*/ 39 w 57"/>
              <a:gd name="T69" fmla="*/ 33 h 37"/>
              <a:gd name="T70" fmla="*/ 41 w 57"/>
              <a:gd name="T71" fmla="*/ 35 h 37"/>
              <a:gd name="T72" fmla="*/ 43 w 57"/>
              <a:gd name="T73" fmla="*/ 36 h 37"/>
              <a:gd name="T74" fmla="*/ 46 w 57"/>
              <a:gd name="T75" fmla="*/ 36 h 37"/>
              <a:gd name="T76" fmla="*/ 48 w 57"/>
              <a:gd name="T77" fmla="*/ 36 h 37"/>
              <a:gd name="T78" fmla="*/ 50 w 57"/>
              <a:gd name="T79" fmla="*/ 34 h 37"/>
              <a:gd name="T80" fmla="*/ 48 w 57"/>
              <a:gd name="T81" fmla="*/ 32 h 37"/>
              <a:gd name="T82" fmla="*/ 47 w 57"/>
              <a:gd name="T83" fmla="*/ 30 h 37"/>
              <a:gd name="T84" fmla="*/ 48 w 57"/>
              <a:gd name="T85" fmla="*/ 29 h 37"/>
              <a:gd name="T86" fmla="*/ 49 w 57"/>
              <a:gd name="T87" fmla="*/ 27 h 37"/>
              <a:gd name="T88" fmla="*/ 52 w 57"/>
              <a:gd name="T89" fmla="*/ 25 h 37"/>
              <a:gd name="T90" fmla="*/ 53 w 57"/>
              <a:gd name="T91" fmla="*/ 25 h 37"/>
              <a:gd name="T92" fmla="*/ 54 w 57"/>
              <a:gd name="T93" fmla="*/ 23 h 37"/>
              <a:gd name="T94" fmla="*/ 57 w 57"/>
              <a:gd name="T95" fmla="*/ 22 h 37"/>
              <a:gd name="T96" fmla="*/ 56 w 57"/>
              <a:gd name="T97" fmla="*/ 19 h 37"/>
              <a:gd name="T98" fmla="*/ 54 w 57"/>
              <a:gd name="T99" fmla="*/ 18 h 37"/>
              <a:gd name="T100" fmla="*/ 54 w 57"/>
              <a:gd name="T101" fmla="*/ 17 h 37"/>
              <a:gd name="T102" fmla="*/ 54 w 57"/>
              <a:gd name="T103" fmla="*/ 16 h 37"/>
              <a:gd name="T104" fmla="*/ 50 w 57"/>
              <a:gd name="T105" fmla="*/ 14 h 37"/>
              <a:gd name="T106" fmla="*/ 47 w 57"/>
              <a:gd name="T107" fmla="*/ 14 h 37"/>
              <a:gd name="T108" fmla="*/ 46 w 57"/>
              <a:gd name="T109" fmla="*/ 12 h 37"/>
              <a:gd name="T110" fmla="*/ 47 w 57"/>
              <a:gd name="T111" fmla="*/ 10 h 37"/>
              <a:gd name="T112" fmla="*/ 48 w 57"/>
              <a:gd name="T113" fmla="*/ 8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57" h="37">
                <a:moveTo>
                  <a:pt x="49" y="7"/>
                </a:moveTo>
                <a:lnTo>
                  <a:pt x="48" y="7"/>
                </a:lnTo>
                <a:lnTo>
                  <a:pt x="48" y="7"/>
                </a:lnTo>
                <a:lnTo>
                  <a:pt x="48" y="6"/>
                </a:lnTo>
                <a:lnTo>
                  <a:pt x="48" y="6"/>
                </a:lnTo>
                <a:lnTo>
                  <a:pt x="46" y="6"/>
                </a:lnTo>
                <a:lnTo>
                  <a:pt x="46" y="6"/>
                </a:lnTo>
                <a:lnTo>
                  <a:pt x="45" y="6"/>
                </a:lnTo>
                <a:lnTo>
                  <a:pt x="44" y="5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5"/>
                </a:lnTo>
                <a:lnTo>
                  <a:pt x="42" y="4"/>
                </a:lnTo>
                <a:lnTo>
                  <a:pt x="41" y="5"/>
                </a:lnTo>
                <a:lnTo>
                  <a:pt x="40" y="5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8" y="4"/>
                </a:lnTo>
                <a:lnTo>
                  <a:pt x="38" y="3"/>
                </a:lnTo>
                <a:lnTo>
                  <a:pt x="37" y="2"/>
                </a:lnTo>
                <a:lnTo>
                  <a:pt x="37" y="2"/>
                </a:lnTo>
                <a:lnTo>
                  <a:pt x="38" y="2"/>
                </a:lnTo>
                <a:lnTo>
                  <a:pt x="37" y="1"/>
                </a:lnTo>
                <a:lnTo>
                  <a:pt x="37" y="1"/>
                </a:lnTo>
                <a:lnTo>
                  <a:pt x="37" y="0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0"/>
                </a:lnTo>
                <a:lnTo>
                  <a:pt x="33" y="0"/>
                </a:lnTo>
                <a:lnTo>
                  <a:pt x="33" y="0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7" y="2"/>
                </a:lnTo>
                <a:lnTo>
                  <a:pt x="27" y="2"/>
                </a:lnTo>
                <a:lnTo>
                  <a:pt x="28" y="3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6" y="3"/>
                </a:lnTo>
                <a:lnTo>
                  <a:pt x="26" y="4"/>
                </a:lnTo>
                <a:lnTo>
                  <a:pt x="26" y="4"/>
                </a:lnTo>
                <a:lnTo>
                  <a:pt x="26" y="5"/>
                </a:lnTo>
                <a:lnTo>
                  <a:pt x="26" y="5"/>
                </a:lnTo>
                <a:lnTo>
                  <a:pt x="26" y="4"/>
                </a:lnTo>
                <a:lnTo>
                  <a:pt x="25" y="4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4"/>
                </a:lnTo>
                <a:lnTo>
                  <a:pt x="22" y="5"/>
                </a:lnTo>
                <a:lnTo>
                  <a:pt x="22" y="5"/>
                </a:lnTo>
                <a:lnTo>
                  <a:pt x="21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20" y="6"/>
                </a:lnTo>
                <a:lnTo>
                  <a:pt x="19" y="6"/>
                </a:lnTo>
                <a:lnTo>
                  <a:pt x="18" y="6"/>
                </a:lnTo>
                <a:lnTo>
                  <a:pt x="18" y="5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2" y="3"/>
                </a:lnTo>
                <a:lnTo>
                  <a:pt x="12" y="3"/>
                </a:lnTo>
                <a:lnTo>
                  <a:pt x="12" y="3"/>
                </a:lnTo>
                <a:lnTo>
                  <a:pt x="8" y="4"/>
                </a:lnTo>
                <a:lnTo>
                  <a:pt x="5" y="5"/>
                </a:lnTo>
                <a:lnTo>
                  <a:pt x="0" y="8"/>
                </a:lnTo>
                <a:lnTo>
                  <a:pt x="0" y="8"/>
                </a:lnTo>
                <a:lnTo>
                  <a:pt x="0" y="9"/>
                </a:lnTo>
                <a:lnTo>
                  <a:pt x="1" y="10"/>
                </a:lnTo>
                <a:lnTo>
                  <a:pt x="1" y="10"/>
                </a:lnTo>
                <a:lnTo>
                  <a:pt x="0" y="11"/>
                </a:lnTo>
                <a:lnTo>
                  <a:pt x="1" y="11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1" y="12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3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3" y="15"/>
                </a:lnTo>
                <a:lnTo>
                  <a:pt x="4" y="15"/>
                </a:lnTo>
                <a:lnTo>
                  <a:pt x="4" y="15"/>
                </a:lnTo>
                <a:lnTo>
                  <a:pt x="5" y="15"/>
                </a:lnTo>
                <a:lnTo>
                  <a:pt x="5" y="15"/>
                </a:lnTo>
                <a:lnTo>
                  <a:pt x="5" y="15"/>
                </a:lnTo>
                <a:lnTo>
                  <a:pt x="5" y="14"/>
                </a:lnTo>
                <a:lnTo>
                  <a:pt x="6" y="14"/>
                </a:lnTo>
                <a:lnTo>
                  <a:pt x="6" y="14"/>
                </a:lnTo>
                <a:lnTo>
                  <a:pt x="7" y="13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9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5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1" y="18"/>
                </a:lnTo>
                <a:lnTo>
                  <a:pt x="12" y="19"/>
                </a:lnTo>
                <a:lnTo>
                  <a:pt x="13" y="19"/>
                </a:lnTo>
                <a:lnTo>
                  <a:pt x="14" y="18"/>
                </a:lnTo>
                <a:lnTo>
                  <a:pt x="14" y="18"/>
                </a:lnTo>
                <a:lnTo>
                  <a:pt x="14" y="19"/>
                </a:lnTo>
                <a:lnTo>
                  <a:pt x="14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6" y="19"/>
                </a:lnTo>
                <a:lnTo>
                  <a:pt x="16" y="19"/>
                </a:lnTo>
                <a:lnTo>
                  <a:pt x="16" y="20"/>
                </a:lnTo>
                <a:lnTo>
                  <a:pt x="17" y="21"/>
                </a:lnTo>
                <a:lnTo>
                  <a:pt x="16" y="21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7" y="22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20" y="22"/>
                </a:lnTo>
                <a:lnTo>
                  <a:pt x="22" y="21"/>
                </a:lnTo>
                <a:lnTo>
                  <a:pt x="22" y="22"/>
                </a:lnTo>
                <a:lnTo>
                  <a:pt x="23" y="22"/>
                </a:lnTo>
                <a:lnTo>
                  <a:pt x="23" y="23"/>
                </a:lnTo>
                <a:lnTo>
                  <a:pt x="23" y="23"/>
                </a:lnTo>
                <a:lnTo>
                  <a:pt x="24" y="23"/>
                </a:lnTo>
                <a:lnTo>
                  <a:pt x="24" y="23"/>
                </a:lnTo>
                <a:lnTo>
                  <a:pt x="24" y="23"/>
                </a:lnTo>
                <a:lnTo>
                  <a:pt x="25" y="23"/>
                </a:lnTo>
                <a:lnTo>
                  <a:pt x="25" y="23"/>
                </a:lnTo>
                <a:lnTo>
                  <a:pt x="24" y="24"/>
                </a:lnTo>
                <a:lnTo>
                  <a:pt x="24" y="24"/>
                </a:lnTo>
                <a:lnTo>
                  <a:pt x="24" y="25"/>
                </a:lnTo>
                <a:lnTo>
                  <a:pt x="23" y="25"/>
                </a:lnTo>
                <a:lnTo>
                  <a:pt x="23" y="25"/>
                </a:lnTo>
                <a:lnTo>
                  <a:pt x="24" y="25"/>
                </a:lnTo>
                <a:lnTo>
                  <a:pt x="24" y="25"/>
                </a:lnTo>
                <a:lnTo>
                  <a:pt x="24" y="25"/>
                </a:lnTo>
                <a:lnTo>
                  <a:pt x="24" y="26"/>
                </a:lnTo>
                <a:lnTo>
                  <a:pt x="25" y="27"/>
                </a:lnTo>
                <a:lnTo>
                  <a:pt x="24" y="27"/>
                </a:lnTo>
                <a:lnTo>
                  <a:pt x="24" y="27"/>
                </a:lnTo>
                <a:lnTo>
                  <a:pt x="23" y="27"/>
                </a:lnTo>
                <a:lnTo>
                  <a:pt x="23" y="28"/>
                </a:lnTo>
                <a:lnTo>
                  <a:pt x="24" y="28"/>
                </a:lnTo>
                <a:lnTo>
                  <a:pt x="23" y="28"/>
                </a:lnTo>
                <a:lnTo>
                  <a:pt x="24" y="28"/>
                </a:lnTo>
                <a:lnTo>
                  <a:pt x="25" y="29"/>
                </a:lnTo>
                <a:lnTo>
                  <a:pt x="26" y="28"/>
                </a:lnTo>
                <a:lnTo>
                  <a:pt x="27" y="29"/>
                </a:lnTo>
                <a:lnTo>
                  <a:pt x="28" y="29"/>
                </a:lnTo>
                <a:lnTo>
                  <a:pt x="29" y="29"/>
                </a:lnTo>
                <a:lnTo>
                  <a:pt x="30" y="28"/>
                </a:lnTo>
                <a:lnTo>
                  <a:pt x="31" y="28"/>
                </a:lnTo>
                <a:lnTo>
                  <a:pt x="32" y="27"/>
                </a:lnTo>
                <a:lnTo>
                  <a:pt x="32" y="27"/>
                </a:lnTo>
                <a:lnTo>
                  <a:pt x="31" y="27"/>
                </a:lnTo>
                <a:lnTo>
                  <a:pt x="32" y="26"/>
                </a:lnTo>
                <a:lnTo>
                  <a:pt x="32" y="26"/>
                </a:lnTo>
                <a:lnTo>
                  <a:pt x="33" y="25"/>
                </a:lnTo>
                <a:lnTo>
                  <a:pt x="33" y="25"/>
                </a:lnTo>
                <a:lnTo>
                  <a:pt x="33" y="25"/>
                </a:lnTo>
                <a:lnTo>
                  <a:pt x="34" y="25"/>
                </a:lnTo>
                <a:lnTo>
                  <a:pt x="34" y="25"/>
                </a:lnTo>
                <a:lnTo>
                  <a:pt x="35" y="25"/>
                </a:lnTo>
                <a:lnTo>
                  <a:pt x="35" y="25"/>
                </a:lnTo>
                <a:lnTo>
                  <a:pt x="34" y="25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6"/>
                </a:lnTo>
                <a:lnTo>
                  <a:pt x="34" y="27"/>
                </a:lnTo>
                <a:lnTo>
                  <a:pt x="34" y="27"/>
                </a:lnTo>
                <a:lnTo>
                  <a:pt x="34" y="27"/>
                </a:lnTo>
                <a:lnTo>
                  <a:pt x="34" y="28"/>
                </a:lnTo>
                <a:lnTo>
                  <a:pt x="33" y="28"/>
                </a:lnTo>
                <a:lnTo>
                  <a:pt x="33" y="28"/>
                </a:lnTo>
                <a:lnTo>
                  <a:pt x="33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30"/>
                </a:lnTo>
                <a:lnTo>
                  <a:pt x="34" y="30"/>
                </a:lnTo>
                <a:lnTo>
                  <a:pt x="34" y="31"/>
                </a:lnTo>
                <a:lnTo>
                  <a:pt x="34" y="32"/>
                </a:lnTo>
                <a:lnTo>
                  <a:pt x="35" y="32"/>
                </a:lnTo>
                <a:lnTo>
                  <a:pt x="36" y="31"/>
                </a:lnTo>
                <a:lnTo>
                  <a:pt x="36" y="31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40" y="33"/>
                </a:lnTo>
                <a:lnTo>
                  <a:pt x="40" y="33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1" y="34"/>
                </a:lnTo>
                <a:lnTo>
                  <a:pt x="42" y="35"/>
                </a:lnTo>
                <a:lnTo>
                  <a:pt x="43" y="35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6"/>
                </a:lnTo>
                <a:lnTo>
                  <a:pt x="43" y="37"/>
                </a:lnTo>
                <a:lnTo>
                  <a:pt x="43" y="37"/>
                </a:lnTo>
                <a:lnTo>
                  <a:pt x="44" y="37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6"/>
                </a:lnTo>
                <a:lnTo>
                  <a:pt x="46" y="36"/>
                </a:lnTo>
                <a:lnTo>
                  <a:pt x="47" y="36"/>
                </a:lnTo>
                <a:lnTo>
                  <a:pt x="47" y="36"/>
                </a:lnTo>
                <a:lnTo>
                  <a:pt x="47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49" y="34"/>
                </a:lnTo>
                <a:lnTo>
                  <a:pt x="49" y="33"/>
                </a:lnTo>
                <a:lnTo>
                  <a:pt x="49" y="33"/>
                </a:lnTo>
                <a:lnTo>
                  <a:pt x="48" y="33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8" y="32"/>
                </a:lnTo>
                <a:lnTo>
                  <a:pt x="47" y="32"/>
                </a:lnTo>
                <a:lnTo>
                  <a:pt x="47" y="31"/>
                </a:lnTo>
                <a:lnTo>
                  <a:pt x="48" y="31"/>
                </a:lnTo>
                <a:lnTo>
                  <a:pt x="47" y="30"/>
                </a:lnTo>
                <a:lnTo>
                  <a:pt x="47" y="30"/>
                </a:lnTo>
                <a:lnTo>
                  <a:pt x="48" y="30"/>
                </a:lnTo>
                <a:lnTo>
                  <a:pt x="48" y="30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8" y="29"/>
                </a:lnTo>
                <a:lnTo>
                  <a:pt x="48" y="29"/>
                </a:lnTo>
                <a:lnTo>
                  <a:pt x="48" y="28"/>
                </a:lnTo>
                <a:lnTo>
                  <a:pt x="49" y="28"/>
                </a:lnTo>
                <a:lnTo>
                  <a:pt x="48" y="28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49" y="27"/>
                </a:lnTo>
                <a:lnTo>
                  <a:pt x="50" y="26"/>
                </a:lnTo>
                <a:lnTo>
                  <a:pt x="50" y="25"/>
                </a:lnTo>
                <a:lnTo>
                  <a:pt x="51" y="25"/>
                </a:lnTo>
                <a:lnTo>
                  <a:pt x="52" y="24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2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3" y="25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4"/>
                </a:lnTo>
                <a:lnTo>
                  <a:pt x="54" y="23"/>
                </a:lnTo>
                <a:lnTo>
                  <a:pt x="54" y="23"/>
                </a:lnTo>
                <a:lnTo>
                  <a:pt x="55" y="23"/>
                </a:lnTo>
                <a:lnTo>
                  <a:pt x="55" y="23"/>
                </a:lnTo>
                <a:lnTo>
                  <a:pt x="55" y="23"/>
                </a:lnTo>
                <a:lnTo>
                  <a:pt x="56" y="22"/>
                </a:lnTo>
                <a:lnTo>
                  <a:pt x="56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7" y="21"/>
                </a:lnTo>
                <a:lnTo>
                  <a:pt x="56" y="21"/>
                </a:lnTo>
                <a:lnTo>
                  <a:pt x="57" y="20"/>
                </a:lnTo>
                <a:lnTo>
                  <a:pt x="57" y="20"/>
                </a:lnTo>
                <a:lnTo>
                  <a:pt x="56" y="19"/>
                </a:lnTo>
                <a:lnTo>
                  <a:pt x="56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5" y="19"/>
                </a:lnTo>
                <a:lnTo>
                  <a:pt x="54" y="19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8"/>
                </a:lnTo>
                <a:lnTo>
                  <a:pt x="54" y="17"/>
                </a:lnTo>
                <a:lnTo>
                  <a:pt x="54" y="17"/>
                </a:lnTo>
                <a:lnTo>
                  <a:pt x="55" y="17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4" y="16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2" y="14"/>
                </a:lnTo>
                <a:lnTo>
                  <a:pt x="51" y="14"/>
                </a:lnTo>
                <a:lnTo>
                  <a:pt x="51" y="14"/>
                </a:lnTo>
                <a:lnTo>
                  <a:pt x="50" y="14"/>
                </a:lnTo>
                <a:lnTo>
                  <a:pt x="50" y="14"/>
                </a:lnTo>
                <a:lnTo>
                  <a:pt x="50" y="14"/>
                </a:lnTo>
                <a:lnTo>
                  <a:pt x="49" y="14"/>
                </a:lnTo>
                <a:lnTo>
                  <a:pt x="49" y="14"/>
                </a:lnTo>
                <a:lnTo>
                  <a:pt x="48" y="14"/>
                </a:lnTo>
                <a:lnTo>
                  <a:pt x="48" y="13"/>
                </a:lnTo>
                <a:lnTo>
                  <a:pt x="47" y="14"/>
                </a:lnTo>
                <a:lnTo>
                  <a:pt x="47" y="14"/>
                </a:lnTo>
                <a:lnTo>
                  <a:pt x="47" y="14"/>
                </a:lnTo>
                <a:lnTo>
                  <a:pt x="47" y="13"/>
                </a:lnTo>
                <a:lnTo>
                  <a:pt x="47" y="13"/>
                </a:lnTo>
                <a:lnTo>
                  <a:pt x="46" y="13"/>
                </a:lnTo>
                <a:lnTo>
                  <a:pt x="46" y="12"/>
                </a:lnTo>
                <a:lnTo>
                  <a:pt x="46" y="12"/>
                </a:lnTo>
                <a:lnTo>
                  <a:pt x="46" y="12"/>
                </a:lnTo>
                <a:lnTo>
                  <a:pt x="47" y="11"/>
                </a:lnTo>
                <a:lnTo>
                  <a:pt x="47" y="11"/>
                </a:lnTo>
                <a:lnTo>
                  <a:pt x="48" y="10"/>
                </a:lnTo>
                <a:lnTo>
                  <a:pt x="48" y="10"/>
                </a:lnTo>
                <a:lnTo>
                  <a:pt x="47" y="10"/>
                </a:lnTo>
                <a:lnTo>
                  <a:pt x="47" y="10"/>
                </a:lnTo>
                <a:lnTo>
                  <a:pt x="48" y="10"/>
                </a:lnTo>
                <a:lnTo>
                  <a:pt x="48" y="9"/>
                </a:lnTo>
                <a:lnTo>
                  <a:pt x="48" y="9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9" y="8"/>
                </a:lnTo>
                <a:lnTo>
                  <a:pt x="48" y="7"/>
                </a:lnTo>
                <a:lnTo>
                  <a:pt x="49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504825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69" name="Group 2209">
          <a:extLst>
            <a:ext uri="{FF2B5EF4-FFF2-40B4-BE49-F238E27FC236}">
              <a16:creationId xmlns:a16="http://schemas.microsoft.com/office/drawing/2014/main" id="{B43BBA02-9EC9-482D-B795-A9440312EB29}"/>
            </a:ext>
          </a:extLst>
        </xdr:cNvPr>
        <xdr:cNvGrpSpPr>
          <a:grpSpLocks/>
        </xdr:cNvGrpSpPr>
      </xdr:nvGrpSpPr>
      <xdr:grpSpPr bwMode="auto">
        <a:xfrm>
          <a:off x="4763060" y="6409765"/>
          <a:ext cx="1792381" cy="0"/>
          <a:chOff x="538" y="928"/>
          <a:chExt cx="203" cy="143"/>
        </a:xfrm>
      </xdr:grpSpPr>
      <xdr:sp macro="" textlink="">
        <xdr:nvSpPr>
          <xdr:cNvPr id="68762" name="Freeform 2202">
            <a:extLst>
              <a:ext uri="{FF2B5EF4-FFF2-40B4-BE49-F238E27FC236}">
                <a16:creationId xmlns:a16="http://schemas.microsoft.com/office/drawing/2014/main" id="{09D48E49-9542-4BD6-B3E8-ECC174FF78C1}"/>
              </a:ext>
            </a:extLst>
          </xdr:cNvPr>
          <xdr:cNvSpPr>
            <a:spLocks noEditPoints="1"/>
          </xdr:cNvSpPr>
        </xdr:nvSpPr>
        <xdr:spPr bwMode="auto">
          <a:xfrm>
            <a:off x="538" y="928"/>
            <a:ext cx="203" cy="143"/>
          </a:xfrm>
          <a:custGeom>
            <a:avLst/>
            <a:gdLst>
              <a:gd name="T0" fmla="*/ 36 w 203"/>
              <a:gd name="T1" fmla="*/ 120 h 143"/>
              <a:gd name="T2" fmla="*/ 45 w 203"/>
              <a:gd name="T3" fmla="*/ 127 h 143"/>
              <a:gd name="T4" fmla="*/ 45 w 203"/>
              <a:gd name="T5" fmla="*/ 133 h 143"/>
              <a:gd name="T6" fmla="*/ 58 w 203"/>
              <a:gd name="T7" fmla="*/ 141 h 143"/>
              <a:gd name="T8" fmla="*/ 72 w 203"/>
              <a:gd name="T9" fmla="*/ 131 h 143"/>
              <a:gd name="T10" fmla="*/ 94 w 203"/>
              <a:gd name="T11" fmla="*/ 130 h 143"/>
              <a:gd name="T12" fmla="*/ 108 w 203"/>
              <a:gd name="T13" fmla="*/ 129 h 143"/>
              <a:gd name="T14" fmla="*/ 119 w 203"/>
              <a:gd name="T15" fmla="*/ 115 h 143"/>
              <a:gd name="T16" fmla="*/ 127 w 203"/>
              <a:gd name="T17" fmla="*/ 113 h 143"/>
              <a:gd name="T18" fmla="*/ 131 w 203"/>
              <a:gd name="T19" fmla="*/ 101 h 143"/>
              <a:gd name="T20" fmla="*/ 142 w 203"/>
              <a:gd name="T21" fmla="*/ 93 h 143"/>
              <a:gd name="T22" fmla="*/ 135 w 203"/>
              <a:gd name="T23" fmla="*/ 76 h 143"/>
              <a:gd name="T24" fmla="*/ 150 w 203"/>
              <a:gd name="T25" fmla="*/ 58 h 143"/>
              <a:gd name="T26" fmla="*/ 157 w 203"/>
              <a:gd name="T27" fmla="*/ 50 h 143"/>
              <a:gd name="T28" fmla="*/ 181 w 203"/>
              <a:gd name="T29" fmla="*/ 38 h 143"/>
              <a:gd name="T30" fmla="*/ 188 w 203"/>
              <a:gd name="T31" fmla="*/ 28 h 143"/>
              <a:gd name="T32" fmla="*/ 179 w 203"/>
              <a:gd name="T33" fmla="*/ 25 h 143"/>
              <a:gd name="T34" fmla="*/ 165 w 203"/>
              <a:gd name="T35" fmla="*/ 24 h 143"/>
              <a:gd name="T36" fmla="*/ 159 w 203"/>
              <a:gd name="T37" fmla="*/ 19 h 143"/>
              <a:gd name="T38" fmla="*/ 144 w 203"/>
              <a:gd name="T39" fmla="*/ 20 h 143"/>
              <a:gd name="T40" fmla="*/ 131 w 203"/>
              <a:gd name="T41" fmla="*/ 18 h 143"/>
              <a:gd name="T42" fmla="*/ 120 w 203"/>
              <a:gd name="T43" fmla="*/ 13 h 143"/>
              <a:gd name="T44" fmla="*/ 112 w 203"/>
              <a:gd name="T45" fmla="*/ 7 h 143"/>
              <a:gd name="T46" fmla="*/ 99 w 203"/>
              <a:gd name="T47" fmla="*/ 7 h 143"/>
              <a:gd name="T48" fmla="*/ 89 w 203"/>
              <a:gd name="T49" fmla="*/ 7 h 143"/>
              <a:gd name="T50" fmla="*/ 83 w 203"/>
              <a:gd name="T51" fmla="*/ 6 h 143"/>
              <a:gd name="T52" fmla="*/ 75 w 203"/>
              <a:gd name="T53" fmla="*/ 7 h 143"/>
              <a:gd name="T54" fmla="*/ 59 w 203"/>
              <a:gd name="T55" fmla="*/ 5 h 143"/>
              <a:gd name="T56" fmla="*/ 50 w 203"/>
              <a:gd name="T57" fmla="*/ 3 h 143"/>
              <a:gd name="T58" fmla="*/ 34 w 203"/>
              <a:gd name="T59" fmla="*/ 5 h 143"/>
              <a:gd name="T60" fmla="*/ 26 w 203"/>
              <a:gd name="T61" fmla="*/ 1 h 143"/>
              <a:gd name="T62" fmla="*/ 22 w 203"/>
              <a:gd name="T63" fmla="*/ 2 h 143"/>
              <a:gd name="T64" fmla="*/ 18 w 203"/>
              <a:gd name="T65" fmla="*/ 3 h 143"/>
              <a:gd name="T66" fmla="*/ 17 w 203"/>
              <a:gd name="T67" fmla="*/ 6 h 143"/>
              <a:gd name="T68" fmla="*/ 13 w 203"/>
              <a:gd name="T69" fmla="*/ 7 h 143"/>
              <a:gd name="T70" fmla="*/ 4 w 203"/>
              <a:gd name="T71" fmla="*/ 11 h 143"/>
              <a:gd name="T72" fmla="*/ 2 w 203"/>
              <a:gd name="T73" fmla="*/ 16 h 143"/>
              <a:gd name="T74" fmla="*/ 6 w 203"/>
              <a:gd name="T75" fmla="*/ 18 h 143"/>
              <a:gd name="T76" fmla="*/ 6 w 203"/>
              <a:gd name="T77" fmla="*/ 22 h 143"/>
              <a:gd name="T78" fmla="*/ 7 w 203"/>
              <a:gd name="T79" fmla="*/ 24 h 143"/>
              <a:gd name="T80" fmla="*/ 7 w 203"/>
              <a:gd name="T81" fmla="*/ 27 h 143"/>
              <a:gd name="T82" fmla="*/ 7 w 203"/>
              <a:gd name="T83" fmla="*/ 30 h 143"/>
              <a:gd name="T84" fmla="*/ 17 w 203"/>
              <a:gd name="T85" fmla="*/ 31 h 143"/>
              <a:gd name="T86" fmla="*/ 19 w 203"/>
              <a:gd name="T87" fmla="*/ 35 h 143"/>
              <a:gd name="T88" fmla="*/ 27 w 203"/>
              <a:gd name="T89" fmla="*/ 35 h 143"/>
              <a:gd name="T90" fmla="*/ 38 w 203"/>
              <a:gd name="T91" fmla="*/ 34 h 143"/>
              <a:gd name="T92" fmla="*/ 46 w 203"/>
              <a:gd name="T93" fmla="*/ 42 h 143"/>
              <a:gd name="T94" fmla="*/ 37 w 203"/>
              <a:gd name="T95" fmla="*/ 54 h 143"/>
              <a:gd name="T96" fmla="*/ 35 w 203"/>
              <a:gd name="T97" fmla="*/ 65 h 143"/>
              <a:gd name="T98" fmla="*/ 27 w 203"/>
              <a:gd name="T99" fmla="*/ 77 h 143"/>
              <a:gd name="T100" fmla="*/ 35 w 203"/>
              <a:gd name="T101" fmla="*/ 88 h 143"/>
              <a:gd name="T102" fmla="*/ 32 w 203"/>
              <a:gd name="T103" fmla="*/ 102 h 143"/>
              <a:gd name="T104" fmla="*/ 27 w 203"/>
              <a:gd name="T105" fmla="*/ 114 h 143"/>
              <a:gd name="T106" fmla="*/ 203 w 203"/>
              <a:gd name="T107" fmla="*/ 71 h 143"/>
              <a:gd name="T108" fmla="*/ 200 w 203"/>
              <a:gd name="T109" fmla="*/ 68 h 143"/>
              <a:gd name="T110" fmla="*/ 186 w 203"/>
              <a:gd name="T111" fmla="*/ 72 h 143"/>
              <a:gd name="T112" fmla="*/ 187 w 203"/>
              <a:gd name="T113" fmla="*/ 80 h 143"/>
              <a:gd name="T114" fmla="*/ 177 w 203"/>
              <a:gd name="T115" fmla="*/ 78 h 143"/>
              <a:gd name="T116" fmla="*/ 180 w 203"/>
              <a:gd name="T117" fmla="*/ 72 h 143"/>
              <a:gd name="T118" fmla="*/ 160 w 203"/>
              <a:gd name="T119" fmla="*/ 90 h 143"/>
              <a:gd name="T120" fmla="*/ 160 w 203"/>
              <a:gd name="T121" fmla="*/ 86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03" h="143">
                <a:moveTo>
                  <a:pt x="168" y="25"/>
                </a:moveTo>
                <a:lnTo>
                  <a:pt x="169" y="25"/>
                </a:lnTo>
                <a:lnTo>
                  <a:pt x="169" y="24"/>
                </a:lnTo>
                <a:lnTo>
                  <a:pt x="169" y="24"/>
                </a:lnTo>
                <a:lnTo>
                  <a:pt x="169" y="24"/>
                </a:lnTo>
                <a:lnTo>
                  <a:pt x="168" y="24"/>
                </a:lnTo>
                <a:lnTo>
                  <a:pt x="168" y="25"/>
                </a:lnTo>
                <a:lnTo>
                  <a:pt x="168" y="25"/>
                </a:lnTo>
                <a:close/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9"/>
                </a:lnTo>
                <a:lnTo>
                  <a:pt x="44" y="129"/>
                </a:lnTo>
                <a:lnTo>
                  <a:pt x="44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6" y="127"/>
                </a:lnTo>
                <a:lnTo>
                  <a:pt x="45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4" y="129"/>
                </a:lnTo>
                <a:lnTo>
                  <a:pt x="43" y="130"/>
                </a:lnTo>
                <a:lnTo>
                  <a:pt x="43" y="130"/>
                </a:lnTo>
                <a:lnTo>
                  <a:pt x="44" y="132"/>
                </a:lnTo>
                <a:lnTo>
                  <a:pt x="44" y="132"/>
                </a:lnTo>
                <a:lnTo>
                  <a:pt x="45" y="132"/>
                </a:lnTo>
                <a:lnTo>
                  <a:pt x="45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3"/>
                </a:lnTo>
                <a:lnTo>
                  <a:pt x="45" y="134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49" y="140"/>
                </a:lnTo>
                <a:lnTo>
                  <a:pt x="50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2" y="131"/>
                </a:lnTo>
                <a:lnTo>
                  <a:pt x="72" y="131"/>
                </a:lnTo>
                <a:lnTo>
                  <a:pt x="73" y="130"/>
                </a:lnTo>
                <a:lnTo>
                  <a:pt x="73" y="130"/>
                </a:lnTo>
                <a:lnTo>
                  <a:pt x="76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5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8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09" y="127"/>
                </a:lnTo>
                <a:lnTo>
                  <a:pt x="109" y="127"/>
                </a:lnTo>
                <a:lnTo>
                  <a:pt x="110" y="126"/>
                </a:lnTo>
                <a:lnTo>
                  <a:pt x="110" y="126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0" y="114"/>
                </a:lnTo>
                <a:lnTo>
                  <a:pt x="121" y="115"/>
                </a:lnTo>
                <a:lnTo>
                  <a:pt x="121" y="115"/>
                </a:lnTo>
                <a:lnTo>
                  <a:pt x="122" y="115"/>
                </a:lnTo>
                <a:lnTo>
                  <a:pt x="122" y="115"/>
                </a:lnTo>
                <a:lnTo>
                  <a:pt x="122" y="115"/>
                </a:lnTo>
                <a:lnTo>
                  <a:pt x="123" y="114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1" y="100"/>
                </a:lnTo>
                <a:lnTo>
                  <a:pt x="131" y="100"/>
                </a:lnTo>
                <a:lnTo>
                  <a:pt x="132" y="100"/>
                </a:lnTo>
                <a:lnTo>
                  <a:pt x="132" y="100"/>
                </a:lnTo>
                <a:lnTo>
                  <a:pt x="133" y="99"/>
                </a:lnTo>
                <a:lnTo>
                  <a:pt x="133" y="99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6"/>
                </a:lnTo>
                <a:lnTo>
                  <a:pt x="138" y="95"/>
                </a:lnTo>
                <a:lnTo>
                  <a:pt x="138" y="95"/>
                </a:lnTo>
                <a:lnTo>
                  <a:pt x="139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2" y="93"/>
                </a:lnTo>
                <a:lnTo>
                  <a:pt x="142" y="93"/>
                </a:lnTo>
                <a:lnTo>
                  <a:pt x="141" y="92"/>
                </a:lnTo>
                <a:lnTo>
                  <a:pt x="141" y="92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6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8" y="59"/>
                </a:lnTo>
                <a:lnTo>
                  <a:pt x="148" y="59"/>
                </a:lnTo>
                <a:lnTo>
                  <a:pt x="149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7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3"/>
                </a:lnTo>
                <a:lnTo>
                  <a:pt x="187" y="33"/>
                </a:lnTo>
                <a:lnTo>
                  <a:pt x="187" y="32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30"/>
                </a:lnTo>
                <a:lnTo>
                  <a:pt x="186" y="29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8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8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6" y="25"/>
                </a:lnTo>
                <a:lnTo>
                  <a:pt x="185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1" y="25"/>
                </a:lnTo>
                <a:lnTo>
                  <a:pt x="180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6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5" y="26"/>
                </a:lnTo>
                <a:lnTo>
                  <a:pt x="175" y="26"/>
                </a:lnTo>
                <a:lnTo>
                  <a:pt x="174" y="25"/>
                </a:lnTo>
                <a:lnTo>
                  <a:pt x="174" y="25"/>
                </a:lnTo>
                <a:lnTo>
                  <a:pt x="173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9" y="26"/>
                </a:lnTo>
                <a:lnTo>
                  <a:pt x="168" y="25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4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1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1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5" y="18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4" y="20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1" y="20"/>
                </a:lnTo>
                <a:lnTo>
                  <a:pt x="140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4" y="17"/>
                </a:lnTo>
                <a:lnTo>
                  <a:pt x="133" y="18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1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9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6"/>
                </a:lnTo>
                <a:lnTo>
                  <a:pt x="128" y="15"/>
                </a:lnTo>
                <a:lnTo>
                  <a:pt x="128" y="15"/>
                </a:lnTo>
                <a:lnTo>
                  <a:pt x="127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3" y="14"/>
                </a:lnTo>
                <a:lnTo>
                  <a:pt x="122" y="14"/>
                </a:lnTo>
                <a:lnTo>
                  <a:pt x="122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5" y="9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6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1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7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7"/>
                </a:lnTo>
                <a:lnTo>
                  <a:pt x="94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8" y="6"/>
                </a:lnTo>
                <a:lnTo>
                  <a:pt x="88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4" y="5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2" y="5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80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8" y="4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2" y="2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5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1" y="4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5" y="1"/>
                </a:lnTo>
                <a:lnTo>
                  <a:pt x="25" y="1"/>
                </a:lnTo>
                <a:lnTo>
                  <a:pt x="24" y="1"/>
                </a:lnTo>
                <a:lnTo>
                  <a:pt x="24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3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7" y="6"/>
                </a:lnTo>
                <a:lnTo>
                  <a:pt x="15" y="6"/>
                </a:lnTo>
                <a:lnTo>
                  <a:pt x="15" y="6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7" y="9"/>
                </a:lnTo>
                <a:lnTo>
                  <a:pt x="16" y="8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4"/>
                </a:lnTo>
                <a:lnTo>
                  <a:pt x="1" y="14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6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1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5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5"/>
                </a:lnTo>
                <a:lnTo>
                  <a:pt x="7" y="24"/>
                </a:lnTo>
                <a:lnTo>
                  <a:pt x="7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8" y="26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7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1"/>
                </a:lnTo>
                <a:lnTo>
                  <a:pt x="18" y="32"/>
                </a:lnTo>
                <a:lnTo>
                  <a:pt x="18" y="32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6" y="35"/>
                </a:lnTo>
                <a:lnTo>
                  <a:pt x="16" y="35"/>
                </a:lnTo>
                <a:lnTo>
                  <a:pt x="17" y="35"/>
                </a:lnTo>
                <a:lnTo>
                  <a:pt x="17" y="35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8" y="36"/>
                </a:lnTo>
                <a:lnTo>
                  <a:pt x="19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0" y="35"/>
                </a:lnTo>
                <a:lnTo>
                  <a:pt x="21" y="34"/>
                </a:lnTo>
                <a:lnTo>
                  <a:pt x="21" y="34"/>
                </a:lnTo>
                <a:lnTo>
                  <a:pt x="21" y="35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4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5" y="36"/>
                </a:lnTo>
                <a:lnTo>
                  <a:pt x="25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7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7" y="35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30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4" y="34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2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6" y="42"/>
                </a:lnTo>
                <a:lnTo>
                  <a:pt x="46" y="42"/>
                </a:lnTo>
                <a:lnTo>
                  <a:pt x="45" y="43"/>
                </a:lnTo>
                <a:lnTo>
                  <a:pt x="45" y="43"/>
                </a:lnTo>
                <a:lnTo>
                  <a:pt x="45" y="44"/>
                </a:lnTo>
                <a:lnTo>
                  <a:pt x="45" y="44"/>
                </a:lnTo>
                <a:lnTo>
                  <a:pt x="44" y="44"/>
                </a:lnTo>
                <a:lnTo>
                  <a:pt x="44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6"/>
                </a:lnTo>
                <a:lnTo>
                  <a:pt x="37" y="56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5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30" y="76"/>
                </a:lnTo>
                <a:lnTo>
                  <a:pt x="26" y="76"/>
                </a:lnTo>
                <a:lnTo>
                  <a:pt x="26" y="76"/>
                </a:lnTo>
                <a:lnTo>
                  <a:pt x="27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3" y="86"/>
                </a:lnTo>
                <a:lnTo>
                  <a:pt x="34" y="86"/>
                </a:lnTo>
                <a:lnTo>
                  <a:pt x="34" y="86"/>
                </a:lnTo>
                <a:lnTo>
                  <a:pt x="35" y="87"/>
                </a:lnTo>
                <a:lnTo>
                  <a:pt x="35" y="87"/>
                </a:lnTo>
                <a:lnTo>
                  <a:pt x="35" y="88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2" y="92"/>
                </a:lnTo>
                <a:lnTo>
                  <a:pt x="30" y="93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5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0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4" y="106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7"/>
                </a:lnTo>
                <a:lnTo>
                  <a:pt x="32" y="107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4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6"/>
                </a:lnTo>
                <a:lnTo>
                  <a:pt x="27" y="116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  <a:close/>
                <a:moveTo>
                  <a:pt x="202" y="69"/>
                </a:moveTo>
                <a:lnTo>
                  <a:pt x="202" y="70"/>
                </a:lnTo>
                <a:lnTo>
                  <a:pt x="202" y="70"/>
                </a:lnTo>
                <a:lnTo>
                  <a:pt x="202" y="71"/>
                </a:lnTo>
                <a:lnTo>
                  <a:pt x="202" y="71"/>
                </a:lnTo>
                <a:lnTo>
                  <a:pt x="203" y="71"/>
                </a:lnTo>
                <a:lnTo>
                  <a:pt x="203" y="71"/>
                </a:lnTo>
                <a:lnTo>
                  <a:pt x="203" y="72"/>
                </a:lnTo>
                <a:lnTo>
                  <a:pt x="203" y="72"/>
                </a:lnTo>
                <a:lnTo>
                  <a:pt x="203" y="72"/>
                </a:lnTo>
                <a:lnTo>
                  <a:pt x="203" y="72"/>
                </a:lnTo>
                <a:lnTo>
                  <a:pt x="203" y="73"/>
                </a:lnTo>
                <a:lnTo>
                  <a:pt x="203" y="73"/>
                </a:lnTo>
                <a:lnTo>
                  <a:pt x="201" y="73"/>
                </a:lnTo>
                <a:lnTo>
                  <a:pt x="199" y="71"/>
                </a:lnTo>
                <a:lnTo>
                  <a:pt x="198" y="71"/>
                </a:lnTo>
                <a:lnTo>
                  <a:pt x="197" y="71"/>
                </a:lnTo>
                <a:lnTo>
                  <a:pt x="197" y="71"/>
                </a:lnTo>
                <a:lnTo>
                  <a:pt x="196" y="71"/>
                </a:lnTo>
                <a:lnTo>
                  <a:pt x="196" y="70"/>
                </a:lnTo>
                <a:lnTo>
                  <a:pt x="196" y="70"/>
                </a:lnTo>
                <a:lnTo>
                  <a:pt x="195" y="69"/>
                </a:lnTo>
                <a:lnTo>
                  <a:pt x="195" y="69"/>
                </a:lnTo>
                <a:lnTo>
                  <a:pt x="196" y="69"/>
                </a:lnTo>
                <a:lnTo>
                  <a:pt x="196" y="69"/>
                </a:lnTo>
                <a:lnTo>
                  <a:pt x="197" y="69"/>
                </a:lnTo>
                <a:lnTo>
                  <a:pt x="198" y="69"/>
                </a:lnTo>
                <a:lnTo>
                  <a:pt x="199" y="69"/>
                </a:lnTo>
                <a:lnTo>
                  <a:pt x="200" y="69"/>
                </a:lnTo>
                <a:lnTo>
                  <a:pt x="200" y="68"/>
                </a:lnTo>
                <a:lnTo>
                  <a:pt x="200" y="69"/>
                </a:lnTo>
                <a:lnTo>
                  <a:pt x="200" y="69"/>
                </a:lnTo>
                <a:lnTo>
                  <a:pt x="200" y="69"/>
                </a:lnTo>
                <a:lnTo>
                  <a:pt x="200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1" y="69"/>
                </a:lnTo>
                <a:lnTo>
                  <a:pt x="202" y="69"/>
                </a:lnTo>
                <a:close/>
                <a:moveTo>
                  <a:pt x="186" y="70"/>
                </a:move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6" y="71"/>
                </a:lnTo>
                <a:lnTo>
                  <a:pt x="185" y="71"/>
                </a:lnTo>
                <a:lnTo>
                  <a:pt x="185" y="71"/>
                </a:lnTo>
                <a:lnTo>
                  <a:pt x="185" y="72"/>
                </a:lnTo>
                <a:lnTo>
                  <a:pt x="185" y="72"/>
                </a:lnTo>
                <a:lnTo>
                  <a:pt x="185" y="72"/>
                </a:lnTo>
                <a:lnTo>
                  <a:pt x="186" y="72"/>
                </a:lnTo>
                <a:lnTo>
                  <a:pt x="186" y="72"/>
                </a:lnTo>
                <a:lnTo>
                  <a:pt x="186" y="72"/>
                </a:lnTo>
                <a:lnTo>
                  <a:pt x="186" y="73"/>
                </a:lnTo>
                <a:lnTo>
                  <a:pt x="185" y="73"/>
                </a:lnTo>
                <a:lnTo>
                  <a:pt x="185" y="73"/>
                </a:lnTo>
                <a:lnTo>
                  <a:pt x="185" y="73"/>
                </a:lnTo>
                <a:lnTo>
                  <a:pt x="185" y="74"/>
                </a:lnTo>
                <a:lnTo>
                  <a:pt x="187" y="74"/>
                </a:lnTo>
                <a:lnTo>
                  <a:pt x="187" y="74"/>
                </a:lnTo>
                <a:lnTo>
                  <a:pt x="189" y="74"/>
                </a:lnTo>
                <a:lnTo>
                  <a:pt x="189" y="74"/>
                </a:lnTo>
                <a:lnTo>
                  <a:pt x="190" y="74"/>
                </a:lnTo>
                <a:lnTo>
                  <a:pt x="190" y="75"/>
                </a:lnTo>
                <a:lnTo>
                  <a:pt x="190" y="75"/>
                </a:lnTo>
                <a:lnTo>
                  <a:pt x="190" y="75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90" y="76"/>
                </a:lnTo>
                <a:lnTo>
                  <a:pt x="189" y="77"/>
                </a:lnTo>
                <a:lnTo>
                  <a:pt x="189" y="77"/>
                </a:lnTo>
                <a:lnTo>
                  <a:pt x="188" y="79"/>
                </a:lnTo>
                <a:lnTo>
                  <a:pt x="187" y="80"/>
                </a:lnTo>
                <a:lnTo>
                  <a:pt x="187" y="81"/>
                </a:lnTo>
                <a:lnTo>
                  <a:pt x="187" y="81"/>
                </a:lnTo>
                <a:lnTo>
                  <a:pt x="186" y="82"/>
                </a:lnTo>
                <a:lnTo>
                  <a:pt x="186" y="82"/>
                </a:lnTo>
                <a:lnTo>
                  <a:pt x="185" y="82"/>
                </a:lnTo>
                <a:lnTo>
                  <a:pt x="184" y="83"/>
                </a:lnTo>
                <a:lnTo>
                  <a:pt x="184" y="83"/>
                </a:lnTo>
                <a:lnTo>
                  <a:pt x="183" y="82"/>
                </a:lnTo>
                <a:lnTo>
                  <a:pt x="183" y="82"/>
                </a:lnTo>
                <a:lnTo>
                  <a:pt x="183" y="82"/>
                </a:lnTo>
                <a:lnTo>
                  <a:pt x="183" y="82"/>
                </a:lnTo>
                <a:lnTo>
                  <a:pt x="181" y="81"/>
                </a:lnTo>
                <a:lnTo>
                  <a:pt x="181" y="82"/>
                </a:lnTo>
                <a:lnTo>
                  <a:pt x="180" y="81"/>
                </a:lnTo>
                <a:lnTo>
                  <a:pt x="180" y="81"/>
                </a:lnTo>
                <a:lnTo>
                  <a:pt x="180" y="80"/>
                </a:lnTo>
                <a:lnTo>
                  <a:pt x="179" y="79"/>
                </a:lnTo>
                <a:lnTo>
                  <a:pt x="180" y="79"/>
                </a:lnTo>
                <a:lnTo>
                  <a:pt x="180" y="79"/>
                </a:lnTo>
                <a:lnTo>
                  <a:pt x="178" y="78"/>
                </a:lnTo>
                <a:lnTo>
                  <a:pt x="178" y="78"/>
                </a:lnTo>
                <a:lnTo>
                  <a:pt x="178" y="78"/>
                </a:lnTo>
                <a:lnTo>
                  <a:pt x="178" y="78"/>
                </a:lnTo>
                <a:lnTo>
                  <a:pt x="177" y="78"/>
                </a:lnTo>
                <a:lnTo>
                  <a:pt x="177" y="78"/>
                </a:lnTo>
                <a:lnTo>
                  <a:pt x="176" y="80"/>
                </a:lnTo>
                <a:lnTo>
                  <a:pt x="176" y="80"/>
                </a:lnTo>
                <a:lnTo>
                  <a:pt x="176" y="80"/>
                </a:lnTo>
                <a:lnTo>
                  <a:pt x="175" y="79"/>
                </a:lnTo>
                <a:lnTo>
                  <a:pt x="176" y="79"/>
                </a:lnTo>
                <a:lnTo>
                  <a:pt x="175" y="78"/>
                </a:lnTo>
                <a:lnTo>
                  <a:pt x="175" y="78"/>
                </a:lnTo>
                <a:lnTo>
                  <a:pt x="175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8"/>
                </a:lnTo>
                <a:lnTo>
                  <a:pt x="174" y="77"/>
                </a:lnTo>
                <a:lnTo>
                  <a:pt x="174" y="77"/>
                </a:lnTo>
                <a:lnTo>
                  <a:pt x="175" y="76"/>
                </a:lnTo>
                <a:lnTo>
                  <a:pt x="176" y="75"/>
                </a:lnTo>
                <a:lnTo>
                  <a:pt x="177" y="75"/>
                </a:lnTo>
                <a:lnTo>
                  <a:pt x="178" y="74"/>
                </a:lnTo>
                <a:lnTo>
                  <a:pt x="178" y="74"/>
                </a:lnTo>
                <a:lnTo>
                  <a:pt x="178" y="74"/>
                </a:lnTo>
                <a:lnTo>
                  <a:pt x="179" y="73"/>
                </a:lnTo>
                <a:lnTo>
                  <a:pt x="180" y="72"/>
                </a:lnTo>
                <a:lnTo>
                  <a:pt x="180" y="72"/>
                </a:lnTo>
                <a:lnTo>
                  <a:pt x="180" y="72"/>
                </a:lnTo>
                <a:lnTo>
                  <a:pt x="181" y="72"/>
                </a:lnTo>
                <a:lnTo>
                  <a:pt x="181" y="72"/>
                </a:lnTo>
                <a:lnTo>
                  <a:pt x="183" y="71"/>
                </a:lnTo>
                <a:lnTo>
                  <a:pt x="183" y="71"/>
                </a:lnTo>
                <a:lnTo>
                  <a:pt x="184" y="71"/>
                </a:lnTo>
                <a:lnTo>
                  <a:pt x="185" y="71"/>
                </a:lnTo>
                <a:lnTo>
                  <a:pt x="186" y="70"/>
                </a:lnTo>
                <a:close/>
                <a:moveTo>
                  <a:pt x="162" y="86"/>
                </a:moveTo>
                <a:lnTo>
                  <a:pt x="162" y="86"/>
                </a:lnTo>
                <a:lnTo>
                  <a:pt x="163" y="86"/>
                </a:lnTo>
                <a:lnTo>
                  <a:pt x="163" y="86"/>
                </a:lnTo>
                <a:lnTo>
                  <a:pt x="163" y="87"/>
                </a:lnTo>
                <a:lnTo>
                  <a:pt x="163" y="88"/>
                </a:lnTo>
                <a:lnTo>
                  <a:pt x="163" y="88"/>
                </a:lnTo>
                <a:lnTo>
                  <a:pt x="162" y="88"/>
                </a:lnTo>
                <a:lnTo>
                  <a:pt x="162" y="88"/>
                </a:lnTo>
                <a:lnTo>
                  <a:pt x="162" y="89"/>
                </a:lnTo>
                <a:lnTo>
                  <a:pt x="162" y="89"/>
                </a:lnTo>
                <a:lnTo>
                  <a:pt x="161" y="89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0"/>
                </a:lnTo>
                <a:lnTo>
                  <a:pt x="160" y="91"/>
                </a:lnTo>
                <a:lnTo>
                  <a:pt x="159" y="91"/>
                </a:lnTo>
                <a:lnTo>
                  <a:pt x="159" y="90"/>
                </a:lnTo>
                <a:lnTo>
                  <a:pt x="159" y="91"/>
                </a:lnTo>
                <a:lnTo>
                  <a:pt x="158" y="90"/>
                </a:lnTo>
                <a:lnTo>
                  <a:pt x="158" y="91"/>
                </a:lnTo>
                <a:lnTo>
                  <a:pt x="158" y="90"/>
                </a:lnTo>
                <a:lnTo>
                  <a:pt x="158" y="90"/>
                </a:lnTo>
                <a:lnTo>
                  <a:pt x="158" y="91"/>
                </a:lnTo>
                <a:lnTo>
                  <a:pt x="157" y="90"/>
                </a:lnTo>
                <a:lnTo>
                  <a:pt x="157" y="90"/>
                </a:lnTo>
                <a:lnTo>
                  <a:pt x="157" y="89"/>
                </a:lnTo>
                <a:lnTo>
                  <a:pt x="157" y="89"/>
                </a:lnTo>
                <a:lnTo>
                  <a:pt x="157" y="89"/>
                </a:lnTo>
                <a:lnTo>
                  <a:pt x="157" y="89"/>
                </a:lnTo>
                <a:lnTo>
                  <a:pt x="158" y="89"/>
                </a:lnTo>
                <a:lnTo>
                  <a:pt x="158" y="88"/>
                </a:lnTo>
                <a:lnTo>
                  <a:pt x="158" y="87"/>
                </a:lnTo>
                <a:lnTo>
                  <a:pt x="159" y="87"/>
                </a:lnTo>
                <a:lnTo>
                  <a:pt x="159" y="87"/>
                </a:lnTo>
                <a:lnTo>
                  <a:pt x="159" y="86"/>
                </a:lnTo>
                <a:lnTo>
                  <a:pt x="160" y="86"/>
                </a:lnTo>
                <a:lnTo>
                  <a:pt x="160" y="86"/>
                </a:lnTo>
                <a:lnTo>
                  <a:pt x="161" y="86"/>
                </a:lnTo>
                <a:lnTo>
                  <a:pt x="161" y="86"/>
                </a:lnTo>
                <a:lnTo>
                  <a:pt x="162" y="86"/>
                </a:lnTo>
                <a:close/>
                <a:moveTo>
                  <a:pt x="160" y="93"/>
                </a:moveTo>
                <a:lnTo>
                  <a:pt x="160" y="93"/>
                </a:lnTo>
                <a:lnTo>
                  <a:pt x="161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4"/>
                </a:lnTo>
                <a:lnTo>
                  <a:pt x="162" y="95"/>
                </a:lnTo>
                <a:lnTo>
                  <a:pt x="162" y="95"/>
                </a:lnTo>
                <a:lnTo>
                  <a:pt x="161" y="94"/>
                </a:lnTo>
                <a:lnTo>
                  <a:pt x="160" y="94"/>
                </a:lnTo>
                <a:lnTo>
                  <a:pt x="160" y="95"/>
                </a:lnTo>
                <a:lnTo>
                  <a:pt x="159" y="95"/>
                </a:lnTo>
                <a:lnTo>
                  <a:pt x="159" y="94"/>
                </a:lnTo>
                <a:lnTo>
                  <a:pt x="159" y="94"/>
                </a:lnTo>
                <a:lnTo>
                  <a:pt x="159" y="93"/>
                </a:lnTo>
                <a:lnTo>
                  <a:pt x="160" y="93"/>
                </a:lnTo>
                <a:lnTo>
                  <a:pt x="160" y="9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63" name="Freeform 2203">
            <a:extLst>
              <a:ext uri="{FF2B5EF4-FFF2-40B4-BE49-F238E27FC236}">
                <a16:creationId xmlns:a16="http://schemas.microsoft.com/office/drawing/2014/main" id="{0ADF3E77-B637-484D-922E-DB8731E4E058}"/>
              </a:ext>
            </a:extLst>
          </xdr:cNvPr>
          <xdr:cNvSpPr>
            <a:spLocks/>
          </xdr:cNvSpPr>
        </xdr:nvSpPr>
        <xdr:spPr bwMode="auto">
          <a:xfrm>
            <a:off x="706" y="952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1 h 1"/>
              <a:gd name="T14" fmla="*/ 0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4" name="Freeform 2204">
            <a:extLst>
              <a:ext uri="{FF2B5EF4-FFF2-40B4-BE49-F238E27FC236}">
                <a16:creationId xmlns:a16="http://schemas.microsoft.com/office/drawing/2014/main" id="{BB65C30B-EDAB-406C-A2F4-945B97553C08}"/>
              </a:ext>
            </a:extLst>
          </xdr:cNvPr>
          <xdr:cNvSpPr>
            <a:spLocks/>
          </xdr:cNvSpPr>
        </xdr:nvSpPr>
        <xdr:spPr bwMode="auto">
          <a:xfrm>
            <a:off x="538" y="928"/>
            <a:ext cx="189" cy="143"/>
          </a:xfrm>
          <a:custGeom>
            <a:avLst/>
            <a:gdLst>
              <a:gd name="T0" fmla="*/ 38 w 189"/>
              <a:gd name="T1" fmla="*/ 123 h 143"/>
              <a:gd name="T2" fmla="*/ 45 w 189"/>
              <a:gd name="T3" fmla="*/ 129 h 143"/>
              <a:gd name="T4" fmla="*/ 45 w 189"/>
              <a:gd name="T5" fmla="*/ 133 h 143"/>
              <a:gd name="T6" fmla="*/ 57 w 189"/>
              <a:gd name="T7" fmla="*/ 142 h 143"/>
              <a:gd name="T8" fmla="*/ 69 w 189"/>
              <a:gd name="T9" fmla="*/ 134 h 143"/>
              <a:gd name="T10" fmla="*/ 85 w 189"/>
              <a:gd name="T11" fmla="*/ 130 h 143"/>
              <a:gd name="T12" fmla="*/ 102 w 189"/>
              <a:gd name="T13" fmla="*/ 128 h 143"/>
              <a:gd name="T14" fmla="*/ 110 w 189"/>
              <a:gd name="T15" fmla="*/ 125 h 143"/>
              <a:gd name="T16" fmla="*/ 121 w 189"/>
              <a:gd name="T17" fmla="*/ 115 h 143"/>
              <a:gd name="T18" fmla="*/ 126 w 189"/>
              <a:gd name="T19" fmla="*/ 111 h 143"/>
              <a:gd name="T20" fmla="*/ 131 w 189"/>
              <a:gd name="T21" fmla="*/ 102 h 143"/>
              <a:gd name="T22" fmla="*/ 140 w 189"/>
              <a:gd name="T23" fmla="*/ 95 h 143"/>
              <a:gd name="T24" fmla="*/ 135 w 189"/>
              <a:gd name="T25" fmla="*/ 85 h 143"/>
              <a:gd name="T26" fmla="*/ 143 w 189"/>
              <a:gd name="T27" fmla="*/ 66 h 143"/>
              <a:gd name="T28" fmla="*/ 152 w 189"/>
              <a:gd name="T29" fmla="*/ 56 h 143"/>
              <a:gd name="T30" fmla="*/ 166 w 189"/>
              <a:gd name="T31" fmla="*/ 47 h 143"/>
              <a:gd name="T32" fmla="*/ 186 w 189"/>
              <a:gd name="T33" fmla="*/ 36 h 143"/>
              <a:gd name="T34" fmla="*/ 188 w 189"/>
              <a:gd name="T35" fmla="*/ 28 h 143"/>
              <a:gd name="T36" fmla="*/ 180 w 189"/>
              <a:gd name="T37" fmla="*/ 25 h 143"/>
              <a:gd name="T38" fmla="*/ 169 w 189"/>
              <a:gd name="T39" fmla="*/ 26 h 143"/>
              <a:gd name="T40" fmla="*/ 161 w 189"/>
              <a:gd name="T41" fmla="*/ 22 h 143"/>
              <a:gd name="T42" fmla="*/ 149 w 189"/>
              <a:gd name="T43" fmla="*/ 18 h 143"/>
              <a:gd name="T44" fmla="*/ 139 w 189"/>
              <a:gd name="T45" fmla="*/ 20 h 143"/>
              <a:gd name="T46" fmla="*/ 128 w 189"/>
              <a:gd name="T47" fmla="*/ 16 h 143"/>
              <a:gd name="T48" fmla="*/ 119 w 189"/>
              <a:gd name="T49" fmla="*/ 14 h 143"/>
              <a:gd name="T50" fmla="*/ 112 w 189"/>
              <a:gd name="T51" fmla="*/ 7 h 143"/>
              <a:gd name="T52" fmla="*/ 100 w 189"/>
              <a:gd name="T53" fmla="*/ 7 h 143"/>
              <a:gd name="T54" fmla="*/ 92 w 189"/>
              <a:gd name="T55" fmla="*/ 8 h 143"/>
              <a:gd name="T56" fmla="*/ 86 w 189"/>
              <a:gd name="T57" fmla="*/ 5 h 143"/>
              <a:gd name="T58" fmla="*/ 80 w 189"/>
              <a:gd name="T59" fmla="*/ 5 h 143"/>
              <a:gd name="T60" fmla="*/ 71 w 189"/>
              <a:gd name="T61" fmla="*/ 7 h 143"/>
              <a:gd name="T62" fmla="*/ 55 w 189"/>
              <a:gd name="T63" fmla="*/ 4 h 143"/>
              <a:gd name="T64" fmla="*/ 46 w 189"/>
              <a:gd name="T65" fmla="*/ 3 h 143"/>
              <a:gd name="T66" fmla="*/ 34 w 189"/>
              <a:gd name="T67" fmla="*/ 6 h 143"/>
              <a:gd name="T68" fmla="*/ 27 w 189"/>
              <a:gd name="T69" fmla="*/ 1 h 143"/>
              <a:gd name="T70" fmla="*/ 22 w 189"/>
              <a:gd name="T71" fmla="*/ 1 h 143"/>
              <a:gd name="T72" fmla="*/ 19 w 189"/>
              <a:gd name="T73" fmla="*/ 2 h 143"/>
              <a:gd name="T74" fmla="*/ 15 w 189"/>
              <a:gd name="T75" fmla="*/ 6 h 143"/>
              <a:gd name="T76" fmla="*/ 16 w 189"/>
              <a:gd name="T77" fmla="*/ 8 h 143"/>
              <a:gd name="T78" fmla="*/ 7 w 189"/>
              <a:gd name="T79" fmla="*/ 8 h 143"/>
              <a:gd name="T80" fmla="*/ 2 w 189"/>
              <a:gd name="T81" fmla="*/ 12 h 143"/>
              <a:gd name="T82" fmla="*/ 2 w 189"/>
              <a:gd name="T83" fmla="*/ 15 h 143"/>
              <a:gd name="T84" fmla="*/ 6 w 189"/>
              <a:gd name="T85" fmla="*/ 18 h 143"/>
              <a:gd name="T86" fmla="*/ 5 w 189"/>
              <a:gd name="T87" fmla="*/ 22 h 143"/>
              <a:gd name="T88" fmla="*/ 7 w 189"/>
              <a:gd name="T89" fmla="*/ 22 h 143"/>
              <a:gd name="T90" fmla="*/ 10 w 189"/>
              <a:gd name="T91" fmla="*/ 25 h 143"/>
              <a:gd name="T92" fmla="*/ 9 w 189"/>
              <a:gd name="T93" fmla="*/ 28 h 143"/>
              <a:gd name="T94" fmla="*/ 7 w 189"/>
              <a:gd name="T95" fmla="*/ 35 h 143"/>
              <a:gd name="T96" fmla="*/ 18 w 189"/>
              <a:gd name="T97" fmla="*/ 32 h 143"/>
              <a:gd name="T98" fmla="*/ 20 w 189"/>
              <a:gd name="T99" fmla="*/ 35 h 143"/>
              <a:gd name="T100" fmla="*/ 27 w 189"/>
              <a:gd name="T101" fmla="*/ 35 h 143"/>
              <a:gd name="T102" fmla="*/ 37 w 189"/>
              <a:gd name="T103" fmla="*/ 34 h 143"/>
              <a:gd name="T104" fmla="*/ 44 w 189"/>
              <a:gd name="T105" fmla="*/ 39 h 143"/>
              <a:gd name="T106" fmla="*/ 40 w 189"/>
              <a:gd name="T107" fmla="*/ 47 h 143"/>
              <a:gd name="T108" fmla="*/ 38 w 189"/>
              <a:gd name="T109" fmla="*/ 60 h 143"/>
              <a:gd name="T110" fmla="*/ 36 w 189"/>
              <a:gd name="T111" fmla="*/ 71 h 143"/>
              <a:gd name="T112" fmla="*/ 30 w 189"/>
              <a:gd name="T113" fmla="*/ 79 h 143"/>
              <a:gd name="T114" fmla="*/ 33 w 189"/>
              <a:gd name="T115" fmla="*/ 90 h 143"/>
              <a:gd name="T116" fmla="*/ 32 w 189"/>
              <a:gd name="T117" fmla="*/ 102 h 143"/>
              <a:gd name="T118" fmla="*/ 30 w 189"/>
              <a:gd name="T119" fmla="*/ 110 h 143"/>
              <a:gd name="T120" fmla="*/ 28 w 189"/>
              <a:gd name="T121" fmla="*/ 121 h 1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89" h="143">
                <a:moveTo>
                  <a:pt x="28" y="122"/>
                </a:moveTo>
                <a:lnTo>
                  <a:pt x="28" y="122"/>
                </a:lnTo>
                <a:lnTo>
                  <a:pt x="29" y="122"/>
                </a:lnTo>
                <a:lnTo>
                  <a:pt x="29" y="122"/>
                </a:lnTo>
                <a:lnTo>
                  <a:pt x="30" y="121"/>
                </a:lnTo>
                <a:lnTo>
                  <a:pt x="32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3" y="121"/>
                </a:lnTo>
                <a:lnTo>
                  <a:pt x="34" y="121"/>
                </a:lnTo>
                <a:lnTo>
                  <a:pt x="35" y="122"/>
                </a:lnTo>
                <a:lnTo>
                  <a:pt x="36" y="122"/>
                </a:lnTo>
                <a:lnTo>
                  <a:pt x="35" y="121"/>
                </a:lnTo>
                <a:lnTo>
                  <a:pt x="35" y="121"/>
                </a:lnTo>
                <a:lnTo>
                  <a:pt x="36" y="120"/>
                </a:lnTo>
                <a:lnTo>
                  <a:pt x="37" y="120"/>
                </a:lnTo>
                <a:lnTo>
                  <a:pt x="36" y="121"/>
                </a:lnTo>
                <a:lnTo>
                  <a:pt x="36" y="121"/>
                </a:lnTo>
                <a:lnTo>
                  <a:pt x="36" y="122"/>
                </a:lnTo>
                <a:lnTo>
                  <a:pt x="38" y="123"/>
                </a:lnTo>
                <a:lnTo>
                  <a:pt x="39" y="123"/>
                </a:lnTo>
                <a:lnTo>
                  <a:pt x="40" y="125"/>
                </a:lnTo>
                <a:lnTo>
                  <a:pt x="42" y="126"/>
                </a:lnTo>
                <a:lnTo>
                  <a:pt x="43" y="127"/>
                </a:lnTo>
                <a:lnTo>
                  <a:pt x="43" y="128"/>
                </a:lnTo>
                <a:lnTo>
                  <a:pt x="44" y="129"/>
                </a:lnTo>
                <a:lnTo>
                  <a:pt x="44" y="129"/>
                </a:lnTo>
                <a:lnTo>
                  <a:pt x="44" y="129"/>
                </a:lnTo>
                <a:lnTo>
                  <a:pt x="44" y="127"/>
                </a:lnTo>
                <a:lnTo>
                  <a:pt x="44" y="127"/>
                </a:lnTo>
                <a:lnTo>
                  <a:pt x="44" y="127"/>
                </a:lnTo>
                <a:lnTo>
                  <a:pt x="45" y="126"/>
                </a:lnTo>
                <a:lnTo>
                  <a:pt x="46" y="127"/>
                </a:lnTo>
                <a:lnTo>
                  <a:pt x="46" y="127"/>
                </a:lnTo>
                <a:lnTo>
                  <a:pt x="46" y="126"/>
                </a:lnTo>
                <a:lnTo>
                  <a:pt x="46" y="127"/>
                </a:lnTo>
                <a:lnTo>
                  <a:pt x="46" y="127"/>
                </a:lnTo>
                <a:lnTo>
                  <a:pt x="45" y="127"/>
                </a:lnTo>
                <a:lnTo>
                  <a:pt x="45" y="127"/>
                </a:lnTo>
                <a:lnTo>
                  <a:pt x="44" y="127"/>
                </a:lnTo>
                <a:lnTo>
                  <a:pt x="45" y="129"/>
                </a:lnTo>
                <a:lnTo>
                  <a:pt x="44" y="129"/>
                </a:lnTo>
                <a:lnTo>
                  <a:pt x="44" y="129"/>
                </a:lnTo>
                <a:lnTo>
                  <a:pt x="43" y="130"/>
                </a:lnTo>
                <a:lnTo>
                  <a:pt x="43" y="130"/>
                </a:lnTo>
                <a:lnTo>
                  <a:pt x="44" y="132"/>
                </a:lnTo>
                <a:lnTo>
                  <a:pt x="44" y="132"/>
                </a:lnTo>
                <a:lnTo>
                  <a:pt x="45" y="132"/>
                </a:lnTo>
                <a:lnTo>
                  <a:pt x="45" y="132"/>
                </a:lnTo>
                <a:lnTo>
                  <a:pt x="45" y="132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7" y="134"/>
                </a:lnTo>
                <a:lnTo>
                  <a:pt x="46" y="134"/>
                </a:lnTo>
                <a:lnTo>
                  <a:pt x="46" y="135"/>
                </a:lnTo>
                <a:lnTo>
                  <a:pt x="46" y="134"/>
                </a:lnTo>
                <a:lnTo>
                  <a:pt x="45" y="134"/>
                </a:lnTo>
                <a:lnTo>
                  <a:pt x="45" y="133"/>
                </a:lnTo>
                <a:lnTo>
                  <a:pt x="45" y="133"/>
                </a:lnTo>
                <a:lnTo>
                  <a:pt x="45" y="134"/>
                </a:lnTo>
                <a:lnTo>
                  <a:pt x="45" y="134"/>
                </a:lnTo>
                <a:lnTo>
                  <a:pt x="46" y="135"/>
                </a:lnTo>
                <a:lnTo>
                  <a:pt x="46" y="136"/>
                </a:lnTo>
                <a:lnTo>
                  <a:pt x="47" y="137"/>
                </a:lnTo>
                <a:lnTo>
                  <a:pt x="47" y="138"/>
                </a:lnTo>
                <a:lnTo>
                  <a:pt x="47" y="138"/>
                </a:lnTo>
                <a:lnTo>
                  <a:pt x="48" y="138"/>
                </a:lnTo>
                <a:lnTo>
                  <a:pt x="49" y="140"/>
                </a:lnTo>
                <a:lnTo>
                  <a:pt x="49" y="140"/>
                </a:lnTo>
                <a:lnTo>
                  <a:pt x="50" y="140"/>
                </a:lnTo>
                <a:lnTo>
                  <a:pt x="50" y="140"/>
                </a:lnTo>
                <a:lnTo>
                  <a:pt x="51" y="141"/>
                </a:lnTo>
                <a:lnTo>
                  <a:pt x="52" y="142"/>
                </a:lnTo>
                <a:lnTo>
                  <a:pt x="53" y="142"/>
                </a:lnTo>
                <a:lnTo>
                  <a:pt x="54" y="142"/>
                </a:lnTo>
                <a:lnTo>
                  <a:pt x="54" y="142"/>
                </a:lnTo>
                <a:lnTo>
                  <a:pt x="55" y="143"/>
                </a:lnTo>
                <a:lnTo>
                  <a:pt x="57" y="142"/>
                </a:lnTo>
                <a:lnTo>
                  <a:pt x="57" y="142"/>
                </a:lnTo>
                <a:lnTo>
                  <a:pt x="57" y="141"/>
                </a:lnTo>
                <a:lnTo>
                  <a:pt x="58" y="140"/>
                </a:lnTo>
                <a:lnTo>
                  <a:pt x="58" y="140"/>
                </a:lnTo>
                <a:lnTo>
                  <a:pt x="58" y="141"/>
                </a:lnTo>
                <a:lnTo>
                  <a:pt x="59" y="141"/>
                </a:lnTo>
                <a:lnTo>
                  <a:pt x="58" y="141"/>
                </a:lnTo>
                <a:lnTo>
                  <a:pt x="59" y="141"/>
                </a:lnTo>
                <a:lnTo>
                  <a:pt x="59" y="140"/>
                </a:lnTo>
                <a:lnTo>
                  <a:pt x="59" y="139"/>
                </a:lnTo>
                <a:lnTo>
                  <a:pt x="60" y="139"/>
                </a:lnTo>
                <a:lnTo>
                  <a:pt x="60" y="138"/>
                </a:lnTo>
                <a:lnTo>
                  <a:pt x="60" y="138"/>
                </a:lnTo>
                <a:lnTo>
                  <a:pt x="60" y="137"/>
                </a:lnTo>
                <a:lnTo>
                  <a:pt x="61" y="136"/>
                </a:lnTo>
                <a:lnTo>
                  <a:pt x="62" y="135"/>
                </a:lnTo>
                <a:lnTo>
                  <a:pt x="64" y="135"/>
                </a:lnTo>
                <a:lnTo>
                  <a:pt x="64" y="135"/>
                </a:lnTo>
                <a:lnTo>
                  <a:pt x="65" y="134"/>
                </a:lnTo>
                <a:lnTo>
                  <a:pt x="66" y="134"/>
                </a:lnTo>
                <a:lnTo>
                  <a:pt x="68" y="134"/>
                </a:lnTo>
                <a:lnTo>
                  <a:pt x="69" y="134"/>
                </a:lnTo>
                <a:lnTo>
                  <a:pt x="69" y="134"/>
                </a:lnTo>
                <a:lnTo>
                  <a:pt x="70" y="133"/>
                </a:lnTo>
                <a:lnTo>
                  <a:pt x="71" y="133"/>
                </a:lnTo>
                <a:lnTo>
                  <a:pt x="72" y="132"/>
                </a:lnTo>
                <a:lnTo>
                  <a:pt x="72" y="131"/>
                </a:lnTo>
                <a:lnTo>
                  <a:pt x="72" y="131"/>
                </a:lnTo>
                <a:lnTo>
                  <a:pt x="72" y="131"/>
                </a:lnTo>
                <a:lnTo>
                  <a:pt x="73" y="130"/>
                </a:lnTo>
                <a:lnTo>
                  <a:pt x="73" y="130"/>
                </a:lnTo>
                <a:lnTo>
                  <a:pt x="76" y="130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80" y="130"/>
                </a:lnTo>
                <a:lnTo>
                  <a:pt x="81" y="130"/>
                </a:lnTo>
                <a:lnTo>
                  <a:pt x="82" y="130"/>
                </a:lnTo>
                <a:lnTo>
                  <a:pt x="83" y="130"/>
                </a:lnTo>
                <a:lnTo>
                  <a:pt x="84" y="130"/>
                </a:lnTo>
                <a:lnTo>
                  <a:pt x="84" y="130"/>
                </a:lnTo>
                <a:lnTo>
                  <a:pt x="85" y="130"/>
                </a:lnTo>
                <a:lnTo>
                  <a:pt x="85" y="130"/>
                </a:lnTo>
                <a:lnTo>
                  <a:pt x="86" y="130"/>
                </a:lnTo>
                <a:lnTo>
                  <a:pt x="87" y="131"/>
                </a:lnTo>
                <a:lnTo>
                  <a:pt x="87" y="131"/>
                </a:lnTo>
                <a:lnTo>
                  <a:pt x="88" y="130"/>
                </a:lnTo>
                <a:lnTo>
                  <a:pt x="89" y="130"/>
                </a:lnTo>
                <a:lnTo>
                  <a:pt x="89" y="130"/>
                </a:lnTo>
                <a:lnTo>
                  <a:pt x="90" y="130"/>
                </a:lnTo>
                <a:lnTo>
                  <a:pt x="92" y="130"/>
                </a:lnTo>
                <a:lnTo>
                  <a:pt x="92" y="129"/>
                </a:lnTo>
                <a:lnTo>
                  <a:pt x="94" y="130"/>
                </a:lnTo>
                <a:lnTo>
                  <a:pt x="95" y="130"/>
                </a:lnTo>
                <a:lnTo>
                  <a:pt x="96" y="130"/>
                </a:lnTo>
                <a:lnTo>
                  <a:pt x="96" y="130"/>
                </a:lnTo>
                <a:lnTo>
                  <a:pt x="97" y="130"/>
                </a:lnTo>
                <a:lnTo>
                  <a:pt x="97" y="131"/>
                </a:lnTo>
                <a:lnTo>
                  <a:pt x="98" y="131"/>
                </a:lnTo>
                <a:lnTo>
                  <a:pt x="99" y="130"/>
                </a:lnTo>
                <a:lnTo>
                  <a:pt x="100" y="129"/>
                </a:lnTo>
                <a:lnTo>
                  <a:pt x="100" y="128"/>
                </a:lnTo>
                <a:lnTo>
                  <a:pt x="101" y="128"/>
                </a:lnTo>
                <a:lnTo>
                  <a:pt x="102" y="128"/>
                </a:lnTo>
                <a:lnTo>
                  <a:pt x="103" y="128"/>
                </a:lnTo>
                <a:lnTo>
                  <a:pt x="104" y="128"/>
                </a:lnTo>
                <a:lnTo>
                  <a:pt x="104" y="128"/>
                </a:lnTo>
                <a:lnTo>
                  <a:pt x="105" y="129"/>
                </a:lnTo>
                <a:lnTo>
                  <a:pt x="105" y="129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30"/>
                </a:lnTo>
                <a:lnTo>
                  <a:pt x="107" y="129"/>
                </a:lnTo>
                <a:lnTo>
                  <a:pt x="108" y="129"/>
                </a:lnTo>
                <a:lnTo>
                  <a:pt x="108" y="129"/>
                </a:lnTo>
                <a:lnTo>
                  <a:pt x="108" y="129"/>
                </a:lnTo>
                <a:lnTo>
                  <a:pt x="109" y="128"/>
                </a:lnTo>
                <a:lnTo>
                  <a:pt x="109" y="127"/>
                </a:lnTo>
                <a:lnTo>
                  <a:pt x="109" y="127"/>
                </a:lnTo>
                <a:lnTo>
                  <a:pt x="109" y="127"/>
                </a:lnTo>
                <a:lnTo>
                  <a:pt x="110" y="126"/>
                </a:lnTo>
                <a:lnTo>
                  <a:pt x="110" y="126"/>
                </a:lnTo>
                <a:lnTo>
                  <a:pt x="110" y="126"/>
                </a:lnTo>
                <a:lnTo>
                  <a:pt x="110" y="125"/>
                </a:lnTo>
                <a:lnTo>
                  <a:pt x="111" y="122"/>
                </a:lnTo>
                <a:lnTo>
                  <a:pt x="112" y="121"/>
                </a:lnTo>
                <a:lnTo>
                  <a:pt x="112" y="121"/>
                </a:lnTo>
                <a:lnTo>
                  <a:pt x="113" y="120"/>
                </a:lnTo>
                <a:lnTo>
                  <a:pt x="114" y="118"/>
                </a:lnTo>
                <a:lnTo>
                  <a:pt x="114" y="118"/>
                </a:lnTo>
                <a:lnTo>
                  <a:pt x="115" y="118"/>
                </a:lnTo>
                <a:lnTo>
                  <a:pt x="116" y="118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6" y="117"/>
                </a:lnTo>
                <a:lnTo>
                  <a:pt x="117" y="116"/>
                </a:lnTo>
                <a:lnTo>
                  <a:pt x="118" y="116"/>
                </a:lnTo>
                <a:lnTo>
                  <a:pt x="118" y="115"/>
                </a:lnTo>
                <a:lnTo>
                  <a:pt x="119" y="115"/>
                </a:lnTo>
                <a:lnTo>
                  <a:pt x="120" y="115"/>
                </a:lnTo>
                <a:lnTo>
                  <a:pt x="120" y="114"/>
                </a:lnTo>
                <a:lnTo>
                  <a:pt x="120" y="114"/>
                </a:lnTo>
                <a:lnTo>
                  <a:pt x="121" y="115"/>
                </a:lnTo>
                <a:lnTo>
                  <a:pt x="121" y="115"/>
                </a:lnTo>
                <a:lnTo>
                  <a:pt x="122" y="115"/>
                </a:lnTo>
                <a:lnTo>
                  <a:pt x="122" y="115"/>
                </a:lnTo>
                <a:lnTo>
                  <a:pt x="122" y="115"/>
                </a:lnTo>
                <a:lnTo>
                  <a:pt x="123" y="114"/>
                </a:lnTo>
                <a:lnTo>
                  <a:pt x="123" y="114"/>
                </a:lnTo>
                <a:lnTo>
                  <a:pt x="124" y="114"/>
                </a:lnTo>
                <a:lnTo>
                  <a:pt x="124" y="115"/>
                </a:lnTo>
                <a:lnTo>
                  <a:pt x="125" y="115"/>
                </a:lnTo>
                <a:lnTo>
                  <a:pt x="126" y="114"/>
                </a:lnTo>
                <a:lnTo>
                  <a:pt x="126" y="114"/>
                </a:lnTo>
                <a:lnTo>
                  <a:pt x="127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4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8" y="113"/>
                </a:lnTo>
                <a:lnTo>
                  <a:pt x="127" y="113"/>
                </a:lnTo>
                <a:lnTo>
                  <a:pt x="126" y="112"/>
                </a:lnTo>
                <a:lnTo>
                  <a:pt x="126" y="111"/>
                </a:lnTo>
                <a:lnTo>
                  <a:pt x="126" y="111"/>
                </a:lnTo>
                <a:lnTo>
                  <a:pt x="127" y="111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10"/>
                </a:lnTo>
                <a:lnTo>
                  <a:pt x="127" y="109"/>
                </a:lnTo>
                <a:lnTo>
                  <a:pt x="128" y="108"/>
                </a:lnTo>
                <a:lnTo>
                  <a:pt x="128" y="108"/>
                </a:lnTo>
                <a:lnTo>
                  <a:pt x="128" y="107"/>
                </a:lnTo>
                <a:lnTo>
                  <a:pt x="129" y="107"/>
                </a:lnTo>
                <a:lnTo>
                  <a:pt x="128" y="106"/>
                </a:lnTo>
                <a:lnTo>
                  <a:pt x="129" y="104"/>
                </a:lnTo>
                <a:lnTo>
                  <a:pt x="129" y="104"/>
                </a:lnTo>
                <a:lnTo>
                  <a:pt x="129" y="103"/>
                </a:lnTo>
                <a:lnTo>
                  <a:pt x="130" y="103"/>
                </a:lnTo>
                <a:lnTo>
                  <a:pt x="130" y="103"/>
                </a:lnTo>
                <a:lnTo>
                  <a:pt x="131" y="103"/>
                </a:lnTo>
                <a:lnTo>
                  <a:pt x="131" y="102"/>
                </a:lnTo>
                <a:lnTo>
                  <a:pt x="131" y="102"/>
                </a:lnTo>
                <a:lnTo>
                  <a:pt x="131" y="101"/>
                </a:lnTo>
                <a:lnTo>
                  <a:pt x="131" y="100"/>
                </a:lnTo>
                <a:lnTo>
                  <a:pt x="131" y="100"/>
                </a:lnTo>
                <a:lnTo>
                  <a:pt x="131" y="100"/>
                </a:lnTo>
                <a:lnTo>
                  <a:pt x="132" y="100"/>
                </a:lnTo>
                <a:lnTo>
                  <a:pt x="132" y="100"/>
                </a:lnTo>
                <a:lnTo>
                  <a:pt x="133" y="99"/>
                </a:lnTo>
                <a:lnTo>
                  <a:pt x="133" y="99"/>
                </a:lnTo>
                <a:lnTo>
                  <a:pt x="133" y="99"/>
                </a:lnTo>
                <a:lnTo>
                  <a:pt x="134" y="98"/>
                </a:lnTo>
                <a:lnTo>
                  <a:pt x="136" y="97"/>
                </a:lnTo>
                <a:lnTo>
                  <a:pt x="136" y="97"/>
                </a:lnTo>
                <a:lnTo>
                  <a:pt x="137" y="97"/>
                </a:lnTo>
                <a:lnTo>
                  <a:pt x="138" y="96"/>
                </a:lnTo>
                <a:lnTo>
                  <a:pt x="138" y="96"/>
                </a:lnTo>
                <a:lnTo>
                  <a:pt x="138" y="95"/>
                </a:lnTo>
                <a:lnTo>
                  <a:pt x="138" y="95"/>
                </a:lnTo>
                <a:lnTo>
                  <a:pt x="139" y="95"/>
                </a:lnTo>
                <a:lnTo>
                  <a:pt x="139" y="95"/>
                </a:lnTo>
                <a:lnTo>
                  <a:pt x="140" y="95"/>
                </a:lnTo>
                <a:lnTo>
                  <a:pt x="140" y="95"/>
                </a:lnTo>
                <a:lnTo>
                  <a:pt x="140" y="94"/>
                </a:lnTo>
                <a:lnTo>
                  <a:pt x="141" y="94"/>
                </a:lnTo>
                <a:lnTo>
                  <a:pt x="141" y="93"/>
                </a:lnTo>
                <a:lnTo>
                  <a:pt x="142" y="93"/>
                </a:lnTo>
                <a:lnTo>
                  <a:pt x="142" y="93"/>
                </a:lnTo>
                <a:lnTo>
                  <a:pt x="142" y="93"/>
                </a:lnTo>
                <a:lnTo>
                  <a:pt x="141" y="92"/>
                </a:lnTo>
                <a:lnTo>
                  <a:pt x="141" y="92"/>
                </a:lnTo>
                <a:lnTo>
                  <a:pt x="141" y="92"/>
                </a:lnTo>
                <a:lnTo>
                  <a:pt x="140" y="91"/>
                </a:lnTo>
                <a:lnTo>
                  <a:pt x="138" y="91"/>
                </a:lnTo>
                <a:lnTo>
                  <a:pt x="137" y="90"/>
                </a:lnTo>
                <a:lnTo>
                  <a:pt x="136" y="88"/>
                </a:lnTo>
                <a:lnTo>
                  <a:pt x="136" y="88"/>
                </a:lnTo>
                <a:lnTo>
                  <a:pt x="135" y="87"/>
                </a:lnTo>
                <a:lnTo>
                  <a:pt x="135" y="86"/>
                </a:lnTo>
                <a:lnTo>
                  <a:pt x="135" y="86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5" y="85"/>
                </a:lnTo>
                <a:lnTo>
                  <a:pt x="134" y="81"/>
                </a:lnTo>
                <a:lnTo>
                  <a:pt x="134" y="80"/>
                </a:lnTo>
                <a:lnTo>
                  <a:pt x="134" y="80"/>
                </a:lnTo>
                <a:lnTo>
                  <a:pt x="134" y="79"/>
                </a:lnTo>
                <a:lnTo>
                  <a:pt x="134" y="78"/>
                </a:lnTo>
                <a:lnTo>
                  <a:pt x="135" y="77"/>
                </a:lnTo>
                <a:lnTo>
                  <a:pt x="135" y="76"/>
                </a:lnTo>
                <a:lnTo>
                  <a:pt x="136" y="75"/>
                </a:lnTo>
                <a:lnTo>
                  <a:pt x="137" y="73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2"/>
                </a:lnTo>
                <a:lnTo>
                  <a:pt x="138" y="71"/>
                </a:lnTo>
                <a:lnTo>
                  <a:pt x="139" y="69"/>
                </a:lnTo>
                <a:lnTo>
                  <a:pt x="140" y="69"/>
                </a:lnTo>
                <a:lnTo>
                  <a:pt x="141" y="69"/>
                </a:lnTo>
                <a:lnTo>
                  <a:pt x="141" y="68"/>
                </a:lnTo>
                <a:lnTo>
                  <a:pt x="142" y="67"/>
                </a:lnTo>
                <a:lnTo>
                  <a:pt x="143" y="66"/>
                </a:lnTo>
                <a:lnTo>
                  <a:pt x="143" y="65"/>
                </a:lnTo>
                <a:lnTo>
                  <a:pt x="144" y="64"/>
                </a:lnTo>
                <a:lnTo>
                  <a:pt x="145" y="63"/>
                </a:lnTo>
                <a:lnTo>
                  <a:pt x="145" y="62"/>
                </a:lnTo>
                <a:lnTo>
                  <a:pt x="146" y="62"/>
                </a:lnTo>
                <a:lnTo>
                  <a:pt x="146" y="61"/>
                </a:lnTo>
                <a:lnTo>
                  <a:pt x="147" y="60"/>
                </a:lnTo>
                <a:lnTo>
                  <a:pt x="147" y="59"/>
                </a:lnTo>
                <a:lnTo>
                  <a:pt x="148" y="58"/>
                </a:lnTo>
                <a:lnTo>
                  <a:pt x="150" y="58"/>
                </a:lnTo>
                <a:lnTo>
                  <a:pt x="150" y="58"/>
                </a:lnTo>
                <a:lnTo>
                  <a:pt x="149" y="59"/>
                </a:lnTo>
                <a:lnTo>
                  <a:pt x="148" y="59"/>
                </a:lnTo>
                <a:lnTo>
                  <a:pt x="148" y="59"/>
                </a:lnTo>
                <a:lnTo>
                  <a:pt x="148" y="59"/>
                </a:lnTo>
                <a:lnTo>
                  <a:pt x="149" y="59"/>
                </a:lnTo>
                <a:lnTo>
                  <a:pt x="149" y="59"/>
                </a:lnTo>
                <a:lnTo>
                  <a:pt x="150" y="58"/>
                </a:lnTo>
                <a:lnTo>
                  <a:pt x="151" y="57"/>
                </a:lnTo>
                <a:lnTo>
                  <a:pt x="152" y="57"/>
                </a:lnTo>
                <a:lnTo>
                  <a:pt x="152" y="56"/>
                </a:lnTo>
                <a:lnTo>
                  <a:pt x="152" y="56"/>
                </a:lnTo>
                <a:lnTo>
                  <a:pt x="151" y="55"/>
                </a:lnTo>
                <a:lnTo>
                  <a:pt x="150" y="55"/>
                </a:lnTo>
                <a:lnTo>
                  <a:pt x="150" y="55"/>
                </a:lnTo>
                <a:lnTo>
                  <a:pt x="150" y="56"/>
                </a:lnTo>
                <a:lnTo>
                  <a:pt x="149" y="55"/>
                </a:lnTo>
                <a:lnTo>
                  <a:pt x="149" y="55"/>
                </a:lnTo>
                <a:lnTo>
                  <a:pt x="151" y="53"/>
                </a:lnTo>
                <a:lnTo>
                  <a:pt x="152" y="52"/>
                </a:lnTo>
                <a:lnTo>
                  <a:pt x="154" y="51"/>
                </a:lnTo>
                <a:lnTo>
                  <a:pt x="155" y="50"/>
                </a:lnTo>
                <a:lnTo>
                  <a:pt x="156" y="50"/>
                </a:lnTo>
                <a:lnTo>
                  <a:pt x="157" y="50"/>
                </a:lnTo>
                <a:lnTo>
                  <a:pt x="157" y="50"/>
                </a:lnTo>
                <a:lnTo>
                  <a:pt x="157" y="50"/>
                </a:lnTo>
                <a:lnTo>
                  <a:pt x="158" y="49"/>
                </a:lnTo>
                <a:lnTo>
                  <a:pt x="159" y="49"/>
                </a:lnTo>
                <a:lnTo>
                  <a:pt x="160" y="48"/>
                </a:lnTo>
                <a:lnTo>
                  <a:pt x="161" y="48"/>
                </a:lnTo>
                <a:lnTo>
                  <a:pt x="164" y="48"/>
                </a:lnTo>
                <a:lnTo>
                  <a:pt x="166" y="47"/>
                </a:lnTo>
                <a:lnTo>
                  <a:pt x="167" y="47"/>
                </a:lnTo>
                <a:lnTo>
                  <a:pt x="167" y="47"/>
                </a:lnTo>
                <a:lnTo>
                  <a:pt x="169" y="47"/>
                </a:lnTo>
                <a:lnTo>
                  <a:pt x="170" y="46"/>
                </a:lnTo>
                <a:lnTo>
                  <a:pt x="171" y="46"/>
                </a:lnTo>
                <a:lnTo>
                  <a:pt x="171" y="45"/>
                </a:lnTo>
                <a:lnTo>
                  <a:pt x="172" y="44"/>
                </a:lnTo>
                <a:lnTo>
                  <a:pt x="172" y="43"/>
                </a:lnTo>
                <a:lnTo>
                  <a:pt x="173" y="43"/>
                </a:lnTo>
                <a:lnTo>
                  <a:pt x="174" y="42"/>
                </a:lnTo>
                <a:lnTo>
                  <a:pt x="177" y="41"/>
                </a:lnTo>
                <a:lnTo>
                  <a:pt x="178" y="40"/>
                </a:lnTo>
                <a:lnTo>
                  <a:pt x="179" y="40"/>
                </a:lnTo>
                <a:lnTo>
                  <a:pt x="180" y="40"/>
                </a:lnTo>
                <a:lnTo>
                  <a:pt x="181" y="39"/>
                </a:lnTo>
                <a:lnTo>
                  <a:pt x="181" y="38"/>
                </a:lnTo>
                <a:lnTo>
                  <a:pt x="183" y="38"/>
                </a:lnTo>
                <a:lnTo>
                  <a:pt x="184" y="37"/>
                </a:lnTo>
                <a:lnTo>
                  <a:pt x="184" y="37"/>
                </a:lnTo>
                <a:lnTo>
                  <a:pt x="185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6"/>
                </a:lnTo>
                <a:lnTo>
                  <a:pt x="186" y="35"/>
                </a:lnTo>
                <a:lnTo>
                  <a:pt x="187" y="35"/>
                </a:lnTo>
                <a:lnTo>
                  <a:pt x="187" y="33"/>
                </a:lnTo>
                <a:lnTo>
                  <a:pt x="187" y="33"/>
                </a:lnTo>
                <a:lnTo>
                  <a:pt x="187" y="33"/>
                </a:lnTo>
                <a:lnTo>
                  <a:pt x="187" y="32"/>
                </a:lnTo>
                <a:lnTo>
                  <a:pt x="187" y="32"/>
                </a:lnTo>
                <a:lnTo>
                  <a:pt x="187" y="31"/>
                </a:lnTo>
                <a:lnTo>
                  <a:pt x="186" y="31"/>
                </a:lnTo>
                <a:lnTo>
                  <a:pt x="186" y="30"/>
                </a:lnTo>
                <a:lnTo>
                  <a:pt x="186" y="30"/>
                </a:lnTo>
                <a:lnTo>
                  <a:pt x="186" y="29"/>
                </a:lnTo>
                <a:lnTo>
                  <a:pt x="186" y="29"/>
                </a:lnTo>
                <a:lnTo>
                  <a:pt x="186" y="28"/>
                </a:lnTo>
                <a:lnTo>
                  <a:pt x="187" y="29"/>
                </a:lnTo>
                <a:lnTo>
                  <a:pt x="187" y="28"/>
                </a:lnTo>
                <a:lnTo>
                  <a:pt x="188" y="28"/>
                </a:lnTo>
                <a:lnTo>
                  <a:pt x="188" y="28"/>
                </a:lnTo>
                <a:lnTo>
                  <a:pt x="188" y="28"/>
                </a:lnTo>
                <a:lnTo>
                  <a:pt x="189" y="27"/>
                </a:lnTo>
                <a:lnTo>
                  <a:pt x="188" y="27"/>
                </a:lnTo>
                <a:lnTo>
                  <a:pt x="188" y="27"/>
                </a:lnTo>
                <a:lnTo>
                  <a:pt x="188" y="27"/>
                </a:lnTo>
                <a:lnTo>
                  <a:pt x="187" y="26"/>
                </a:lnTo>
                <a:lnTo>
                  <a:pt x="187" y="26"/>
                </a:lnTo>
                <a:lnTo>
                  <a:pt x="187" y="27"/>
                </a:lnTo>
                <a:lnTo>
                  <a:pt x="186" y="26"/>
                </a:lnTo>
                <a:lnTo>
                  <a:pt x="186" y="25"/>
                </a:lnTo>
                <a:lnTo>
                  <a:pt x="186" y="25"/>
                </a:lnTo>
                <a:lnTo>
                  <a:pt x="185" y="25"/>
                </a:lnTo>
                <a:lnTo>
                  <a:pt x="185" y="25"/>
                </a:lnTo>
                <a:lnTo>
                  <a:pt x="184" y="24"/>
                </a:lnTo>
                <a:lnTo>
                  <a:pt x="183" y="24"/>
                </a:lnTo>
                <a:lnTo>
                  <a:pt x="183" y="24"/>
                </a:lnTo>
                <a:lnTo>
                  <a:pt x="182" y="24"/>
                </a:lnTo>
                <a:lnTo>
                  <a:pt x="182" y="25"/>
                </a:lnTo>
                <a:lnTo>
                  <a:pt x="181" y="25"/>
                </a:lnTo>
                <a:lnTo>
                  <a:pt x="181" y="25"/>
                </a:lnTo>
                <a:lnTo>
                  <a:pt x="180" y="25"/>
                </a:lnTo>
                <a:lnTo>
                  <a:pt x="180" y="25"/>
                </a:lnTo>
                <a:lnTo>
                  <a:pt x="179" y="25"/>
                </a:lnTo>
                <a:lnTo>
                  <a:pt x="179" y="26"/>
                </a:lnTo>
                <a:lnTo>
                  <a:pt x="179" y="26"/>
                </a:lnTo>
                <a:lnTo>
                  <a:pt x="179" y="26"/>
                </a:lnTo>
                <a:lnTo>
                  <a:pt x="179" y="27"/>
                </a:lnTo>
                <a:lnTo>
                  <a:pt x="178" y="27"/>
                </a:lnTo>
                <a:lnTo>
                  <a:pt x="177" y="26"/>
                </a:lnTo>
                <a:lnTo>
                  <a:pt x="177" y="27"/>
                </a:lnTo>
                <a:lnTo>
                  <a:pt x="176" y="26"/>
                </a:lnTo>
                <a:lnTo>
                  <a:pt x="175" y="26"/>
                </a:lnTo>
                <a:lnTo>
                  <a:pt x="175" y="26"/>
                </a:lnTo>
                <a:lnTo>
                  <a:pt x="175" y="26"/>
                </a:lnTo>
                <a:lnTo>
                  <a:pt x="174" y="25"/>
                </a:lnTo>
                <a:lnTo>
                  <a:pt x="174" y="25"/>
                </a:lnTo>
                <a:lnTo>
                  <a:pt x="173" y="25"/>
                </a:lnTo>
                <a:lnTo>
                  <a:pt x="173" y="25"/>
                </a:lnTo>
                <a:lnTo>
                  <a:pt x="172" y="25"/>
                </a:lnTo>
                <a:lnTo>
                  <a:pt x="171" y="25"/>
                </a:lnTo>
                <a:lnTo>
                  <a:pt x="170" y="26"/>
                </a:lnTo>
                <a:lnTo>
                  <a:pt x="169" y="26"/>
                </a:lnTo>
                <a:lnTo>
                  <a:pt x="169" y="26"/>
                </a:lnTo>
                <a:lnTo>
                  <a:pt x="168" y="25"/>
                </a:lnTo>
                <a:lnTo>
                  <a:pt x="168" y="25"/>
                </a:lnTo>
                <a:lnTo>
                  <a:pt x="167" y="24"/>
                </a:lnTo>
                <a:lnTo>
                  <a:pt x="165" y="24"/>
                </a:lnTo>
                <a:lnTo>
                  <a:pt x="164" y="24"/>
                </a:lnTo>
                <a:lnTo>
                  <a:pt x="164" y="24"/>
                </a:lnTo>
                <a:lnTo>
                  <a:pt x="164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4"/>
                </a:lnTo>
                <a:lnTo>
                  <a:pt x="163" y="25"/>
                </a:lnTo>
                <a:lnTo>
                  <a:pt x="162" y="25"/>
                </a:lnTo>
                <a:lnTo>
                  <a:pt x="161" y="25"/>
                </a:lnTo>
                <a:lnTo>
                  <a:pt x="161" y="24"/>
                </a:lnTo>
                <a:lnTo>
                  <a:pt x="160" y="24"/>
                </a:lnTo>
                <a:lnTo>
                  <a:pt x="161" y="24"/>
                </a:lnTo>
                <a:lnTo>
                  <a:pt x="161" y="23"/>
                </a:lnTo>
                <a:lnTo>
                  <a:pt x="161" y="23"/>
                </a:lnTo>
                <a:lnTo>
                  <a:pt x="160" y="23"/>
                </a:lnTo>
                <a:lnTo>
                  <a:pt x="160" y="22"/>
                </a:lnTo>
                <a:lnTo>
                  <a:pt x="161" y="22"/>
                </a:lnTo>
                <a:lnTo>
                  <a:pt x="161" y="22"/>
                </a:lnTo>
                <a:lnTo>
                  <a:pt x="161" y="22"/>
                </a:lnTo>
                <a:lnTo>
                  <a:pt x="160" y="21"/>
                </a:lnTo>
                <a:lnTo>
                  <a:pt x="160" y="21"/>
                </a:lnTo>
                <a:lnTo>
                  <a:pt x="160" y="21"/>
                </a:lnTo>
                <a:lnTo>
                  <a:pt x="160" y="20"/>
                </a:lnTo>
                <a:lnTo>
                  <a:pt x="159" y="19"/>
                </a:lnTo>
                <a:lnTo>
                  <a:pt x="158" y="19"/>
                </a:lnTo>
                <a:lnTo>
                  <a:pt x="157" y="20"/>
                </a:lnTo>
                <a:lnTo>
                  <a:pt x="156" y="19"/>
                </a:lnTo>
                <a:lnTo>
                  <a:pt x="156" y="19"/>
                </a:lnTo>
                <a:lnTo>
                  <a:pt x="155" y="18"/>
                </a:lnTo>
                <a:lnTo>
                  <a:pt x="155" y="18"/>
                </a:lnTo>
                <a:lnTo>
                  <a:pt x="154" y="18"/>
                </a:lnTo>
                <a:lnTo>
                  <a:pt x="153" y="18"/>
                </a:lnTo>
                <a:lnTo>
                  <a:pt x="152" y="18"/>
                </a:lnTo>
                <a:lnTo>
                  <a:pt x="151" y="17"/>
                </a:lnTo>
                <a:lnTo>
                  <a:pt x="150" y="17"/>
                </a:lnTo>
                <a:lnTo>
                  <a:pt x="149" y="17"/>
                </a:lnTo>
                <a:lnTo>
                  <a:pt x="149" y="17"/>
                </a:lnTo>
                <a:lnTo>
                  <a:pt x="149" y="18"/>
                </a:lnTo>
                <a:lnTo>
                  <a:pt x="149" y="18"/>
                </a:lnTo>
                <a:lnTo>
                  <a:pt x="149" y="19"/>
                </a:lnTo>
                <a:lnTo>
                  <a:pt x="149" y="20"/>
                </a:lnTo>
                <a:lnTo>
                  <a:pt x="149" y="20"/>
                </a:lnTo>
                <a:lnTo>
                  <a:pt x="147" y="20"/>
                </a:lnTo>
                <a:lnTo>
                  <a:pt x="146" y="20"/>
                </a:lnTo>
                <a:lnTo>
                  <a:pt x="145" y="20"/>
                </a:lnTo>
                <a:lnTo>
                  <a:pt x="145" y="19"/>
                </a:lnTo>
                <a:lnTo>
                  <a:pt x="144" y="20"/>
                </a:lnTo>
                <a:lnTo>
                  <a:pt x="144" y="20"/>
                </a:lnTo>
                <a:lnTo>
                  <a:pt x="144" y="20"/>
                </a:lnTo>
                <a:lnTo>
                  <a:pt x="143" y="20"/>
                </a:lnTo>
                <a:lnTo>
                  <a:pt x="143" y="19"/>
                </a:lnTo>
                <a:lnTo>
                  <a:pt x="143" y="19"/>
                </a:lnTo>
                <a:lnTo>
                  <a:pt x="142" y="19"/>
                </a:lnTo>
                <a:lnTo>
                  <a:pt x="141" y="19"/>
                </a:lnTo>
                <a:lnTo>
                  <a:pt x="141" y="20"/>
                </a:lnTo>
                <a:lnTo>
                  <a:pt x="141" y="20"/>
                </a:lnTo>
                <a:lnTo>
                  <a:pt x="140" y="20"/>
                </a:lnTo>
                <a:lnTo>
                  <a:pt x="140" y="20"/>
                </a:lnTo>
                <a:lnTo>
                  <a:pt x="139" y="20"/>
                </a:lnTo>
                <a:lnTo>
                  <a:pt x="138" y="20"/>
                </a:lnTo>
                <a:lnTo>
                  <a:pt x="138" y="20"/>
                </a:lnTo>
                <a:lnTo>
                  <a:pt x="137" y="19"/>
                </a:lnTo>
                <a:lnTo>
                  <a:pt x="137" y="18"/>
                </a:lnTo>
                <a:lnTo>
                  <a:pt x="137" y="18"/>
                </a:lnTo>
                <a:lnTo>
                  <a:pt x="136" y="18"/>
                </a:lnTo>
                <a:lnTo>
                  <a:pt x="134" y="17"/>
                </a:lnTo>
                <a:lnTo>
                  <a:pt x="134" y="17"/>
                </a:lnTo>
                <a:lnTo>
                  <a:pt x="133" y="18"/>
                </a:lnTo>
                <a:lnTo>
                  <a:pt x="133" y="18"/>
                </a:lnTo>
                <a:lnTo>
                  <a:pt x="132" y="18"/>
                </a:lnTo>
                <a:lnTo>
                  <a:pt x="131" y="18"/>
                </a:lnTo>
                <a:lnTo>
                  <a:pt x="131" y="18"/>
                </a:lnTo>
                <a:lnTo>
                  <a:pt x="131" y="18"/>
                </a:lnTo>
                <a:lnTo>
                  <a:pt x="130" y="18"/>
                </a:lnTo>
                <a:lnTo>
                  <a:pt x="130" y="17"/>
                </a:lnTo>
                <a:lnTo>
                  <a:pt x="129" y="17"/>
                </a:lnTo>
                <a:lnTo>
                  <a:pt x="129" y="17"/>
                </a:lnTo>
                <a:lnTo>
                  <a:pt x="129" y="17"/>
                </a:lnTo>
                <a:lnTo>
                  <a:pt x="128" y="16"/>
                </a:lnTo>
                <a:lnTo>
                  <a:pt x="128" y="16"/>
                </a:lnTo>
                <a:lnTo>
                  <a:pt x="128" y="15"/>
                </a:lnTo>
                <a:lnTo>
                  <a:pt x="128" y="15"/>
                </a:lnTo>
                <a:lnTo>
                  <a:pt x="127" y="15"/>
                </a:lnTo>
                <a:lnTo>
                  <a:pt x="127" y="15"/>
                </a:lnTo>
                <a:lnTo>
                  <a:pt x="126" y="15"/>
                </a:lnTo>
                <a:lnTo>
                  <a:pt x="125" y="15"/>
                </a:lnTo>
                <a:lnTo>
                  <a:pt x="124" y="14"/>
                </a:lnTo>
                <a:lnTo>
                  <a:pt x="123" y="14"/>
                </a:lnTo>
                <a:lnTo>
                  <a:pt x="123" y="14"/>
                </a:lnTo>
                <a:lnTo>
                  <a:pt x="122" y="14"/>
                </a:lnTo>
                <a:lnTo>
                  <a:pt x="122" y="14"/>
                </a:lnTo>
                <a:lnTo>
                  <a:pt x="122" y="14"/>
                </a:lnTo>
                <a:lnTo>
                  <a:pt x="121" y="14"/>
                </a:lnTo>
                <a:lnTo>
                  <a:pt x="120" y="14"/>
                </a:lnTo>
                <a:lnTo>
                  <a:pt x="120" y="13"/>
                </a:lnTo>
                <a:lnTo>
                  <a:pt x="120" y="13"/>
                </a:lnTo>
                <a:lnTo>
                  <a:pt x="120" y="12"/>
                </a:lnTo>
                <a:lnTo>
                  <a:pt x="119" y="12"/>
                </a:lnTo>
                <a:lnTo>
                  <a:pt x="119" y="13"/>
                </a:lnTo>
                <a:lnTo>
                  <a:pt x="119" y="13"/>
                </a:lnTo>
                <a:lnTo>
                  <a:pt x="119" y="14"/>
                </a:lnTo>
                <a:lnTo>
                  <a:pt x="118" y="13"/>
                </a:lnTo>
                <a:lnTo>
                  <a:pt x="117" y="13"/>
                </a:lnTo>
                <a:lnTo>
                  <a:pt x="117" y="13"/>
                </a:lnTo>
                <a:lnTo>
                  <a:pt x="118" y="12"/>
                </a:lnTo>
                <a:lnTo>
                  <a:pt x="119" y="11"/>
                </a:lnTo>
                <a:lnTo>
                  <a:pt x="119" y="10"/>
                </a:lnTo>
                <a:lnTo>
                  <a:pt x="118" y="9"/>
                </a:lnTo>
                <a:lnTo>
                  <a:pt x="117" y="9"/>
                </a:lnTo>
                <a:lnTo>
                  <a:pt x="116" y="9"/>
                </a:lnTo>
                <a:lnTo>
                  <a:pt x="116" y="9"/>
                </a:lnTo>
                <a:lnTo>
                  <a:pt x="116" y="9"/>
                </a:lnTo>
                <a:lnTo>
                  <a:pt x="116" y="10"/>
                </a:lnTo>
                <a:lnTo>
                  <a:pt x="115" y="9"/>
                </a:lnTo>
                <a:lnTo>
                  <a:pt x="115" y="9"/>
                </a:lnTo>
                <a:lnTo>
                  <a:pt x="115" y="9"/>
                </a:lnTo>
                <a:lnTo>
                  <a:pt x="114" y="9"/>
                </a:lnTo>
                <a:lnTo>
                  <a:pt x="113" y="9"/>
                </a:lnTo>
                <a:lnTo>
                  <a:pt x="113" y="8"/>
                </a:lnTo>
                <a:lnTo>
                  <a:pt x="112" y="7"/>
                </a:lnTo>
                <a:lnTo>
                  <a:pt x="112" y="7"/>
                </a:lnTo>
                <a:lnTo>
                  <a:pt x="112" y="7"/>
                </a:lnTo>
                <a:lnTo>
                  <a:pt x="111" y="7"/>
                </a:lnTo>
                <a:lnTo>
                  <a:pt x="111" y="8"/>
                </a:lnTo>
                <a:lnTo>
                  <a:pt x="110" y="8"/>
                </a:lnTo>
                <a:lnTo>
                  <a:pt x="110" y="9"/>
                </a:lnTo>
                <a:lnTo>
                  <a:pt x="110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6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2" y="8"/>
                </a:lnTo>
                <a:lnTo>
                  <a:pt x="101" y="7"/>
                </a:lnTo>
                <a:lnTo>
                  <a:pt x="101" y="7"/>
                </a:lnTo>
                <a:lnTo>
                  <a:pt x="100" y="7"/>
                </a:lnTo>
                <a:lnTo>
                  <a:pt x="100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9" y="7"/>
                </a:lnTo>
                <a:lnTo>
                  <a:pt x="98" y="7"/>
                </a:lnTo>
                <a:lnTo>
                  <a:pt x="98" y="6"/>
                </a:lnTo>
                <a:lnTo>
                  <a:pt x="98" y="6"/>
                </a:lnTo>
                <a:lnTo>
                  <a:pt x="97" y="6"/>
                </a:lnTo>
                <a:lnTo>
                  <a:pt x="97" y="6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7"/>
                </a:lnTo>
                <a:lnTo>
                  <a:pt x="94" y="7"/>
                </a:lnTo>
                <a:lnTo>
                  <a:pt x="94" y="7"/>
                </a:lnTo>
                <a:lnTo>
                  <a:pt x="94" y="9"/>
                </a:lnTo>
                <a:lnTo>
                  <a:pt x="93" y="8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1" y="8"/>
                </a:lnTo>
                <a:lnTo>
                  <a:pt x="91" y="7"/>
                </a:lnTo>
                <a:lnTo>
                  <a:pt x="90" y="7"/>
                </a:lnTo>
                <a:lnTo>
                  <a:pt x="89" y="7"/>
                </a:lnTo>
                <a:lnTo>
                  <a:pt x="89" y="7"/>
                </a:lnTo>
                <a:lnTo>
                  <a:pt x="89" y="7"/>
                </a:lnTo>
                <a:lnTo>
                  <a:pt x="88" y="7"/>
                </a:lnTo>
                <a:lnTo>
                  <a:pt x="87" y="6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7" y="6"/>
                </a:lnTo>
                <a:lnTo>
                  <a:pt x="88" y="6"/>
                </a:lnTo>
                <a:lnTo>
                  <a:pt x="88" y="6"/>
                </a:lnTo>
                <a:lnTo>
                  <a:pt x="88" y="6"/>
                </a:lnTo>
                <a:lnTo>
                  <a:pt x="87" y="6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6" y="5"/>
                </a:lnTo>
                <a:lnTo>
                  <a:pt x="85" y="5"/>
                </a:lnTo>
                <a:lnTo>
                  <a:pt x="84" y="5"/>
                </a:lnTo>
                <a:lnTo>
                  <a:pt x="84" y="5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3" y="6"/>
                </a:lnTo>
                <a:lnTo>
                  <a:pt x="82" y="6"/>
                </a:lnTo>
                <a:lnTo>
                  <a:pt x="82" y="7"/>
                </a:lnTo>
                <a:lnTo>
                  <a:pt x="82" y="6"/>
                </a:lnTo>
                <a:lnTo>
                  <a:pt x="83" y="6"/>
                </a:lnTo>
                <a:lnTo>
                  <a:pt x="82" y="5"/>
                </a:lnTo>
                <a:lnTo>
                  <a:pt x="82" y="5"/>
                </a:lnTo>
                <a:lnTo>
                  <a:pt x="82" y="5"/>
                </a:lnTo>
                <a:lnTo>
                  <a:pt x="81" y="6"/>
                </a:lnTo>
                <a:lnTo>
                  <a:pt x="80" y="5"/>
                </a:lnTo>
                <a:lnTo>
                  <a:pt x="80" y="6"/>
                </a:lnTo>
                <a:lnTo>
                  <a:pt x="80" y="6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3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2" y="7"/>
                </a:lnTo>
                <a:lnTo>
                  <a:pt x="71" y="7"/>
                </a:lnTo>
                <a:lnTo>
                  <a:pt x="70" y="7"/>
                </a:lnTo>
                <a:lnTo>
                  <a:pt x="68" y="7"/>
                </a:lnTo>
                <a:lnTo>
                  <a:pt x="67" y="6"/>
                </a:lnTo>
                <a:lnTo>
                  <a:pt x="66" y="6"/>
                </a:lnTo>
                <a:lnTo>
                  <a:pt x="65" y="6"/>
                </a:lnTo>
                <a:lnTo>
                  <a:pt x="65" y="6"/>
                </a:lnTo>
                <a:lnTo>
                  <a:pt x="64" y="6"/>
                </a:lnTo>
                <a:lnTo>
                  <a:pt x="63" y="6"/>
                </a:lnTo>
                <a:lnTo>
                  <a:pt x="63" y="5"/>
                </a:lnTo>
                <a:lnTo>
                  <a:pt x="61" y="5"/>
                </a:lnTo>
                <a:lnTo>
                  <a:pt x="60" y="4"/>
                </a:lnTo>
                <a:lnTo>
                  <a:pt x="59" y="4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8" y="4"/>
                </a:lnTo>
                <a:lnTo>
                  <a:pt x="58" y="4"/>
                </a:lnTo>
                <a:lnTo>
                  <a:pt x="57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3"/>
                </a:lnTo>
                <a:lnTo>
                  <a:pt x="52" y="2"/>
                </a:lnTo>
                <a:lnTo>
                  <a:pt x="52" y="2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3"/>
                </a:lnTo>
                <a:lnTo>
                  <a:pt x="51" y="4"/>
                </a:lnTo>
                <a:lnTo>
                  <a:pt x="50" y="3"/>
                </a:lnTo>
                <a:lnTo>
                  <a:pt x="50" y="4"/>
                </a:lnTo>
                <a:lnTo>
                  <a:pt x="49" y="4"/>
                </a:lnTo>
                <a:lnTo>
                  <a:pt x="48" y="4"/>
                </a:lnTo>
                <a:lnTo>
                  <a:pt x="47" y="4"/>
                </a:lnTo>
                <a:lnTo>
                  <a:pt x="46" y="3"/>
                </a:lnTo>
                <a:lnTo>
                  <a:pt x="46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4" y="6"/>
                </a:lnTo>
                <a:lnTo>
                  <a:pt x="34" y="5"/>
                </a:lnTo>
                <a:lnTo>
                  <a:pt x="34" y="5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1" y="4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1" y="4"/>
                </a:lnTo>
                <a:lnTo>
                  <a:pt x="31" y="4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2"/>
                </a:lnTo>
                <a:lnTo>
                  <a:pt x="28" y="2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7" y="1"/>
                </a:ln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6" y="2"/>
                </a:lnTo>
                <a:lnTo>
                  <a:pt x="25" y="2"/>
                </a:lnTo>
                <a:lnTo>
                  <a:pt x="25" y="1"/>
                </a:lnTo>
                <a:lnTo>
                  <a:pt x="25" y="1"/>
                </a:lnTo>
                <a:lnTo>
                  <a:pt x="25" y="1"/>
                </a:lnTo>
                <a:lnTo>
                  <a:pt x="24" y="1"/>
                </a:lnTo>
                <a:lnTo>
                  <a:pt x="24" y="1"/>
                </a:lnTo>
                <a:lnTo>
                  <a:pt x="24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4" y="1"/>
                </a:lnTo>
                <a:lnTo>
                  <a:pt x="23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2" y="2"/>
                </a:lnTo>
                <a:lnTo>
                  <a:pt x="21" y="2"/>
                </a:lnTo>
                <a:lnTo>
                  <a:pt x="22" y="1"/>
                </a:lnTo>
                <a:lnTo>
                  <a:pt x="22" y="2"/>
                </a:lnTo>
                <a:lnTo>
                  <a:pt x="22" y="1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1" y="1"/>
                </a:lnTo>
                <a:lnTo>
                  <a:pt x="20" y="1"/>
                </a:lnTo>
                <a:lnTo>
                  <a:pt x="20" y="1"/>
                </a:lnTo>
                <a:lnTo>
                  <a:pt x="20" y="2"/>
                </a:lnTo>
                <a:lnTo>
                  <a:pt x="19" y="2"/>
                </a:lnTo>
                <a:lnTo>
                  <a:pt x="19" y="2"/>
                </a:lnTo>
                <a:lnTo>
                  <a:pt x="18" y="2"/>
                </a:lnTo>
                <a:lnTo>
                  <a:pt x="19" y="2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3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6"/>
                </a:lnTo>
                <a:lnTo>
                  <a:pt x="17" y="5"/>
                </a:lnTo>
                <a:lnTo>
                  <a:pt x="17" y="6"/>
                </a:lnTo>
                <a:lnTo>
                  <a:pt x="17" y="6"/>
                </a:lnTo>
                <a:lnTo>
                  <a:pt x="15" y="6"/>
                </a:lnTo>
                <a:lnTo>
                  <a:pt x="15" y="6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8"/>
                </a:lnTo>
                <a:lnTo>
                  <a:pt x="17" y="9"/>
                </a:lnTo>
                <a:lnTo>
                  <a:pt x="17" y="9"/>
                </a:lnTo>
                <a:lnTo>
                  <a:pt x="16" y="8"/>
                </a:lnTo>
                <a:lnTo>
                  <a:pt x="16" y="8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4" y="7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7"/>
                </a:lnTo>
                <a:lnTo>
                  <a:pt x="13" y="8"/>
                </a:lnTo>
                <a:lnTo>
                  <a:pt x="13" y="8"/>
                </a:lnTo>
                <a:lnTo>
                  <a:pt x="12" y="9"/>
                </a:lnTo>
                <a:lnTo>
                  <a:pt x="11" y="9"/>
                </a:lnTo>
                <a:lnTo>
                  <a:pt x="10" y="9"/>
                </a:lnTo>
                <a:lnTo>
                  <a:pt x="10" y="9"/>
                </a:lnTo>
                <a:lnTo>
                  <a:pt x="8" y="9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3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4"/>
                </a:lnTo>
                <a:lnTo>
                  <a:pt x="1" y="14"/>
                </a:lnTo>
                <a:lnTo>
                  <a:pt x="1" y="14"/>
                </a:lnTo>
                <a:lnTo>
                  <a:pt x="0" y="16"/>
                </a:lnTo>
                <a:lnTo>
                  <a:pt x="1" y="16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8"/>
                </a:lnTo>
                <a:lnTo>
                  <a:pt x="4" y="18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6" y="18"/>
                </a:lnTo>
                <a:lnTo>
                  <a:pt x="6" y="18"/>
                </a:lnTo>
                <a:lnTo>
                  <a:pt x="7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9"/>
                </a:lnTo>
                <a:lnTo>
                  <a:pt x="5" y="19"/>
                </a:lnTo>
                <a:lnTo>
                  <a:pt x="4" y="20"/>
                </a:lnTo>
                <a:lnTo>
                  <a:pt x="5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1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5" y="23"/>
                </a:lnTo>
                <a:lnTo>
                  <a:pt x="5" y="23"/>
                </a:lnTo>
                <a:lnTo>
                  <a:pt x="5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7" y="23"/>
                </a:lnTo>
                <a:lnTo>
                  <a:pt x="8" y="24"/>
                </a:lnTo>
                <a:lnTo>
                  <a:pt x="7" y="24"/>
                </a:lnTo>
                <a:lnTo>
                  <a:pt x="7" y="25"/>
                </a:lnTo>
                <a:lnTo>
                  <a:pt x="7" y="25"/>
                </a:lnTo>
                <a:lnTo>
                  <a:pt x="7" y="24"/>
                </a:lnTo>
                <a:lnTo>
                  <a:pt x="7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5"/>
                </a:lnTo>
                <a:lnTo>
                  <a:pt x="6" y="24"/>
                </a:lnTo>
                <a:lnTo>
                  <a:pt x="6" y="25"/>
                </a:lnTo>
                <a:lnTo>
                  <a:pt x="7" y="25"/>
                </a:lnTo>
                <a:lnTo>
                  <a:pt x="7" y="25"/>
                </a:lnTo>
                <a:lnTo>
                  <a:pt x="7" y="26"/>
                </a:lnTo>
                <a:lnTo>
                  <a:pt x="8" y="26"/>
                </a:lnTo>
                <a:lnTo>
                  <a:pt x="8" y="26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10" y="25"/>
                </a:lnTo>
                <a:lnTo>
                  <a:pt x="9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7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8"/>
                </a:lnTo>
                <a:lnTo>
                  <a:pt x="10" y="28"/>
                </a:lnTo>
                <a:lnTo>
                  <a:pt x="10" y="27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9"/>
                </a:lnTo>
                <a:lnTo>
                  <a:pt x="8" y="29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3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9" y="34"/>
                </a:lnTo>
                <a:lnTo>
                  <a:pt x="9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2" y="32"/>
                </a:lnTo>
                <a:lnTo>
                  <a:pt x="12" y="31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5" y="31"/>
                </a:lnTo>
                <a:lnTo>
                  <a:pt x="16" y="31"/>
                </a:lnTo>
                <a:lnTo>
                  <a:pt x="17" y="30"/>
                </a:lnTo>
                <a:lnTo>
                  <a:pt x="17" y="31"/>
                </a:lnTo>
                <a:lnTo>
                  <a:pt x="18" y="31"/>
                </a:lnTo>
                <a:lnTo>
                  <a:pt x="18" y="31"/>
                </a:lnTo>
                <a:lnTo>
                  <a:pt x="18" y="32"/>
                </a:lnTo>
                <a:lnTo>
                  <a:pt x="18" y="32"/>
                </a:lnTo>
                <a:lnTo>
                  <a:pt x="18" y="32"/>
                </a:lnTo>
                <a:lnTo>
                  <a:pt x="17" y="32"/>
                </a:lnTo>
                <a:lnTo>
                  <a:pt x="17" y="33"/>
                </a:lnTo>
                <a:lnTo>
                  <a:pt x="17" y="33"/>
                </a:lnTo>
                <a:lnTo>
                  <a:pt x="17" y="34"/>
                </a:lnTo>
                <a:lnTo>
                  <a:pt x="16" y="35"/>
                </a:lnTo>
                <a:lnTo>
                  <a:pt x="16" y="35"/>
                </a:lnTo>
                <a:lnTo>
                  <a:pt x="16" y="35"/>
                </a:lnTo>
                <a:lnTo>
                  <a:pt x="17" y="35"/>
                </a:lnTo>
                <a:lnTo>
                  <a:pt x="17" y="35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8" y="36"/>
                </a:lnTo>
                <a:lnTo>
                  <a:pt x="19" y="36"/>
                </a:lnTo>
                <a:lnTo>
                  <a:pt x="19" y="36"/>
                </a:lnTo>
                <a:lnTo>
                  <a:pt x="19" y="35"/>
                </a:lnTo>
                <a:lnTo>
                  <a:pt x="20" y="35"/>
                </a:lnTo>
                <a:lnTo>
                  <a:pt x="20" y="35"/>
                </a:lnTo>
                <a:lnTo>
                  <a:pt x="21" y="34"/>
                </a:lnTo>
                <a:lnTo>
                  <a:pt x="21" y="34"/>
                </a:lnTo>
                <a:lnTo>
                  <a:pt x="21" y="35"/>
                </a:lnTo>
                <a:lnTo>
                  <a:pt x="21" y="35"/>
                </a:lnTo>
                <a:lnTo>
                  <a:pt x="22" y="35"/>
                </a:lnTo>
                <a:lnTo>
                  <a:pt x="24" y="35"/>
                </a:lnTo>
                <a:lnTo>
                  <a:pt x="24" y="35"/>
                </a:lnTo>
                <a:lnTo>
                  <a:pt x="26" y="35"/>
                </a:lnTo>
                <a:lnTo>
                  <a:pt x="26" y="35"/>
                </a:lnTo>
                <a:lnTo>
                  <a:pt x="25" y="35"/>
                </a:lnTo>
                <a:lnTo>
                  <a:pt x="25" y="36"/>
                </a:lnTo>
                <a:lnTo>
                  <a:pt x="25" y="36"/>
                </a:lnTo>
                <a:lnTo>
                  <a:pt x="25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6" y="36"/>
                </a:lnTo>
                <a:lnTo>
                  <a:pt x="27" y="36"/>
                </a:lnTo>
                <a:lnTo>
                  <a:pt x="27" y="36"/>
                </a:lnTo>
                <a:lnTo>
                  <a:pt x="26" y="35"/>
                </a:lnTo>
                <a:lnTo>
                  <a:pt x="27" y="35"/>
                </a:lnTo>
                <a:lnTo>
                  <a:pt x="27" y="35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30" y="36"/>
                </a:lnTo>
                <a:lnTo>
                  <a:pt x="30" y="36"/>
                </a:lnTo>
                <a:lnTo>
                  <a:pt x="32" y="35"/>
                </a:lnTo>
                <a:lnTo>
                  <a:pt x="32" y="34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4" y="34"/>
                </a:lnTo>
                <a:lnTo>
                  <a:pt x="34" y="34"/>
                </a:lnTo>
                <a:lnTo>
                  <a:pt x="35" y="33"/>
                </a:lnTo>
                <a:lnTo>
                  <a:pt x="35" y="34"/>
                </a:lnTo>
                <a:lnTo>
                  <a:pt x="36" y="34"/>
                </a:lnTo>
                <a:lnTo>
                  <a:pt x="37" y="34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40" y="34"/>
                </a:lnTo>
                <a:lnTo>
                  <a:pt x="41" y="34"/>
                </a:lnTo>
                <a:lnTo>
                  <a:pt x="41" y="34"/>
                </a:lnTo>
                <a:lnTo>
                  <a:pt x="41" y="35"/>
                </a:lnTo>
                <a:lnTo>
                  <a:pt x="41" y="35"/>
                </a:lnTo>
                <a:lnTo>
                  <a:pt x="42" y="35"/>
                </a:lnTo>
                <a:lnTo>
                  <a:pt x="42" y="36"/>
                </a:lnTo>
                <a:lnTo>
                  <a:pt x="42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2" y="39"/>
                </a:lnTo>
                <a:lnTo>
                  <a:pt x="43" y="39"/>
                </a:lnTo>
                <a:lnTo>
                  <a:pt x="43" y="39"/>
                </a:lnTo>
                <a:lnTo>
                  <a:pt x="44" y="39"/>
                </a:lnTo>
                <a:lnTo>
                  <a:pt x="45" y="39"/>
                </a:lnTo>
                <a:lnTo>
                  <a:pt x="46" y="40"/>
                </a:lnTo>
                <a:lnTo>
                  <a:pt x="47" y="41"/>
                </a:lnTo>
                <a:lnTo>
                  <a:pt x="46" y="41"/>
                </a:lnTo>
                <a:lnTo>
                  <a:pt x="46" y="41"/>
                </a:lnTo>
                <a:lnTo>
                  <a:pt x="46" y="42"/>
                </a:lnTo>
                <a:lnTo>
                  <a:pt x="46" y="42"/>
                </a:lnTo>
                <a:lnTo>
                  <a:pt x="45" y="43"/>
                </a:lnTo>
                <a:lnTo>
                  <a:pt x="45" y="43"/>
                </a:lnTo>
                <a:lnTo>
                  <a:pt x="45" y="44"/>
                </a:lnTo>
                <a:lnTo>
                  <a:pt x="45" y="44"/>
                </a:lnTo>
                <a:lnTo>
                  <a:pt x="44" y="44"/>
                </a:lnTo>
                <a:lnTo>
                  <a:pt x="44" y="44"/>
                </a:lnTo>
                <a:lnTo>
                  <a:pt x="44" y="44"/>
                </a:lnTo>
                <a:lnTo>
                  <a:pt x="44" y="45"/>
                </a:lnTo>
                <a:lnTo>
                  <a:pt x="43" y="45"/>
                </a:lnTo>
                <a:lnTo>
                  <a:pt x="43" y="46"/>
                </a:lnTo>
                <a:lnTo>
                  <a:pt x="42" y="46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8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1"/>
                </a:lnTo>
                <a:lnTo>
                  <a:pt x="35" y="51"/>
                </a:lnTo>
                <a:lnTo>
                  <a:pt x="36" y="51"/>
                </a:lnTo>
                <a:lnTo>
                  <a:pt x="37" y="53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6"/>
                </a:lnTo>
                <a:lnTo>
                  <a:pt x="37" y="56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9"/>
                </a:lnTo>
                <a:lnTo>
                  <a:pt x="37" y="59"/>
                </a:lnTo>
                <a:lnTo>
                  <a:pt x="38" y="60"/>
                </a:lnTo>
                <a:lnTo>
                  <a:pt x="37" y="60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1"/>
                </a:lnTo>
                <a:lnTo>
                  <a:pt x="37" y="62"/>
                </a:lnTo>
                <a:lnTo>
                  <a:pt x="38" y="63"/>
                </a:lnTo>
                <a:lnTo>
                  <a:pt x="38" y="63"/>
                </a:lnTo>
                <a:lnTo>
                  <a:pt x="37" y="64"/>
                </a:lnTo>
                <a:lnTo>
                  <a:pt x="37" y="65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4" y="66"/>
                </a:lnTo>
                <a:lnTo>
                  <a:pt x="34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9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2"/>
                </a:lnTo>
                <a:lnTo>
                  <a:pt x="36" y="72"/>
                </a:lnTo>
                <a:lnTo>
                  <a:pt x="36" y="72"/>
                </a:lnTo>
                <a:lnTo>
                  <a:pt x="35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5" y="75"/>
                </a:lnTo>
                <a:lnTo>
                  <a:pt x="34" y="76"/>
                </a:lnTo>
                <a:lnTo>
                  <a:pt x="32" y="76"/>
                </a:lnTo>
                <a:lnTo>
                  <a:pt x="30" y="76"/>
                </a:lnTo>
                <a:lnTo>
                  <a:pt x="30" y="76"/>
                </a:lnTo>
                <a:lnTo>
                  <a:pt x="26" y="76"/>
                </a:lnTo>
                <a:lnTo>
                  <a:pt x="26" y="76"/>
                </a:lnTo>
                <a:lnTo>
                  <a:pt x="27" y="77"/>
                </a:lnTo>
                <a:lnTo>
                  <a:pt x="27" y="77"/>
                </a:lnTo>
                <a:lnTo>
                  <a:pt x="28" y="78"/>
                </a:lnTo>
                <a:lnTo>
                  <a:pt x="29" y="78"/>
                </a:lnTo>
                <a:lnTo>
                  <a:pt x="29" y="79"/>
                </a:lnTo>
                <a:lnTo>
                  <a:pt x="30" y="79"/>
                </a:lnTo>
                <a:lnTo>
                  <a:pt x="30" y="80"/>
                </a:lnTo>
                <a:lnTo>
                  <a:pt x="30" y="81"/>
                </a:lnTo>
                <a:lnTo>
                  <a:pt x="29" y="81"/>
                </a:lnTo>
                <a:lnTo>
                  <a:pt x="30" y="81"/>
                </a:lnTo>
                <a:lnTo>
                  <a:pt x="30" y="82"/>
                </a:lnTo>
                <a:lnTo>
                  <a:pt x="30" y="82"/>
                </a:lnTo>
                <a:lnTo>
                  <a:pt x="30" y="83"/>
                </a:lnTo>
                <a:lnTo>
                  <a:pt x="30" y="84"/>
                </a:lnTo>
                <a:lnTo>
                  <a:pt x="31" y="85"/>
                </a:lnTo>
                <a:lnTo>
                  <a:pt x="32" y="85"/>
                </a:lnTo>
                <a:lnTo>
                  <a:pt x="32" y="86"/>
                </a:lnTo>
                <a:lnTo>
                  <a:pt x="33" y="86"/>
                </a:lnTo>
                <a:lnTo>
                  <a:pt x="33" y="86"/>
                </a:lnTo>
                <a:lnTo>
                  <a:pt x="34" y="86"/>
                </a:lnTo>
                <a:lnTo>
                  <a:pt x="34" y="86"/>
                </a:lnTo>
                <a:lnTo>
                  <a:pt x="35" y="87"/>
                </a:lnTo>
                <a:lnTo>
                  <a:pt x="35" y="87"/>
                </a:lnTo>
                <a:lnTo>
                  <a:pt x="35" y="88"/>
                </a:lnTo>
                <a:lnTo>
                  <a:pt x="35" y="88"/>
                </a:lnTo>
                <a:lnTo>
                  <a:pt x="34" y="89"/>
                </a:lnTo>
                <a:lnTo>
                  <a:pt x="33" y="90"/>
                </a:lnTo>
                <a:lnTo>
                  <a:pt x="33" y="90"/>
                </a:lnTo>
                <a:lnTo>
                  <a:pt x="34" y="91"/>
                </a:lnTo>
                <a:lnTo>
                  <a:pt x="33" y="92"/>
                </a:lnTo>
                <a:lnTo>
                  <a:pt x="32" y="92"/>
                </a:lnTo>
                <a:lnTo>
                  <a:pt x="32" y="92"/>
                </a:lnTo>
                <a:lnTo>
                  <a:pt x="30" y="93"/>
                </a:lnTo>
                <a:lnTo>
                  <a:pt x="30" y="93"/>
                </a:lnTo>
                <a:lnTo>
                  <a:pt x="30" y="94"/>
                </a:lnTo>
                <a:lnTo>
                  <a:pt x="30" y="95"/>
                </a:lnTo>
                <a:lnTo>
                  <a:pt x="30" y="95"/>
                </a:lnTo>
                <a:lnTo>
                  <a:pt x="30" y="95"/>
                </a:lnTo>
                <a:lnTo>
                  <a:pt x="30" y="96"/>
                </a:lnTo>
                <a:lnTo>
                  <a:pt x="30" y="98"/>
                </a:lnTo>
                <a:lnTo>
                  <a:pt x="30" y="98"/>
                </a:lnTo>
                <a:lnTo>
                  <a:pt x="29" y="99"/>
                </a:lnTo>
                <a:lnTo>
                  <a:pt x="30" y="99"/>
                </a:lnTo>
                <a:lnTo>
                  <a:pt x="30" y="99"/>
                </a:lnTo>
                <a:lnTo>
                  <a:pt x="30" y="99"/>
                </a:lnTo>
                <a:lnTo>
                  <a:pt x="31" y="101"/>
                </a:lnTo>
                <a:lnTo>
                  <a:pt x="32" y="101"/>
                </a:lnTo>
                <a:lnTo>
                  <a:pt x="32" y="102"/>
                </a:lnTo>
                <a:lnTo>
                  <a:pt x="32" y="102"/>
                </a:lnTo>
                <a:lnTo>
                  <a:pt x="33" y="102"/>
                </a:lnTo>
                <a:lnTo>
                  <a:pt x="33" y="103"/>
                </a:lnTo>
                <a:lnTo>
                  <a:pt x="33" y="103"/>
                </a:lnTo>
                <a:lnTo>
                  <a:pt x="35" y="103"/>
                </a:lnTo>
                <a:lnTo>
                  <a:pt x="34" y="103"/>
                </a:lnTo>
                <a:lnTo>
                  <a:pt x="34" y="104"/>
                </a:lnTo>
                <a:lnTo>
                  <a:pt x="34" y="105"/>
                </a:lnTo>
                <a:lnTo>
                  <a:pt x="34" y="106"/>
                </a:lnTo>
                <a:lnTo>
                  <a:pt x="34" y="106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7"/>
                </a:lnTo>
                <a:lnTo>
                  <a:pt x="32" y="107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0" y="108"/>
                </a:lnTo>
                <a:lnTo>
                  <a:pt x="30" y="109"/>
                </a:lnTo>
                <a:lnTo>
                  <a:pt x="30" y="110"/>
                </a:lnTo>
                <a:lnTo>
                  <a:pt x="28" y="111"/>
                </a:lnTo>
                <a:lnTo>
                  <a:pt x="28" y="113"/>
                </a:lnTo>
                <a:lnTo>
                  <a:pt x="27" y="114"/>
                </a:lnTo>
                <a:lnTo>
                  <a:pt x="27" y="114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5"/>
                </a:lnTo>
                <a:lnTo>
                  <a:pt x="27" y="116"/>
                </a:lnTo>
                <a:lnTo>
                  <a:pt x="27" y="116"/>
                </a:lnTo>
                <a:lnTo>
                  <a:pt x="27" y="116"/>
                </a:lnTo>
                <a:lnTo>
                  <a:pt x="28" y="117"/>
                </a:lnTo>
                <a:lnTo>
                  <a:pt x="28" y="118"/>
                </a:lnTo>
                <a:lnTo>
                  <a:pt x="28" y="118"/>
                </a:lnTo>
                <a:lnTo>
                  <a:pt x="28" y="119"/>
                </a:lnTo>
                <a:lnTo>
                  <a:pt x="28" y="120"/>
                </a:lnTo>
                <a:lnTo>
                  <a:pt x="28" y="120"/>
                </a:lnTo>
                <a:lnTo>
                  <a:pt x="28" y="122"/>
                </a:lnTo>
                <a:lnTo>
                  <a:pt x="28" y="121"/>
                </a:lnTo>
                <a:lnTo>
                  <a:pt x="28" y="1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5" name="Freeform 2205">
            <a:extLst>
              <a:ext uri="{FF2B5EF4-FFF2-40B4-BE49-F238E27FC236}">
                <a16:creationId xmlns:a16="http://schemas.microsoft.com/office/drawing/2014/main" id="{270EC082-B85F-4FD8-8251-2C62355AAC17}"/>
              </a:ext>
            </a:extLst>
          </xdr:cNvPr>
          <xdr:cNvSpPr>
            <a:spLocks/>
          </xdr:cNvSpPr>
        </xdr:nvSpPr>
        <xdr:spPr bwMode="auto">
          <a:xfrm>
            <a:off x="733" y="996"/>
            <a:ext cx="8" cy="5"/>
          </a:xfrm>
          <a:custGeom>
            <a:avLst/>
            <a:gdLst>
              <a:gd name="T0" fmla="*/ 7 w 8"/>
              <a:gd name="T1" fmla="*/ 1 h 5"/>
              <a:gd name="T2" fmla="*/ 7 w 8"/>
              <a:gd name="T3" fmla="*/ 2 h 5"/>
              <a:gd name="T4" fmla="*/ 7 w 8"/>
              <a:gd name="T5" fmla="*/ 2 h 5"/>
              <a:gd name="T6" fmla="*/ 7 w 8"/>
              <a:gd name="T7" fmla="*/ 3 h 5"/>
              <a:gd name="T8" fmla="*/ 7 w 8"/>
              <a:gd name="T9" fmla="*/ 3 h 5"/>
              <a:gd name="T10" fmla="*/ 8 w 8"/>
              <a:gd name="T11" fmla="*/ 3 h 5"/>
              <a:gd name="T12" fmla="*/ 8 w 8"/>
              <a:gd name="T13" fmla="*/ 3 h 5"/>
              <a:gd name="T14" fmla="*/ 8 w 8"/>
              <a:gd name="T15" fmla="*/ 4 h 5"/>
              <a:gd name="T16" fmla="*/ 8 w 8"/>
              <a:gd name="T17" fmla="*/ 4 h 5"/>
              <a:gd name="T18" fmla="*/ 8 w 8"/>
              <a:gd name="T19" fmla="*/ 4 h 5"/>
              <a:gd name="T20" fmla="*/ 8 w 8"/>
              <a:gd name="T21" fmla="*/ 4 h 5"/>
              <a:gd name="T22" fmla="*/ 8 w 8"/>
              <a:gd name="T23" fmla="*/ 5 h 5"/>
              <a:gd name="T24" fmla="*/ 8 w 8"/>
              <a:gd name="T25" fmla="*/ 5 h 5"/>
              <a:gd name="T26" fmla="*/ 6 w 8"/>
              <a:gd name="T27" fmla="*/ 5 h 5"/>
              <a:gd name="T28" fmla="*/ 4 w 8"/>
              <a:gd name="T29" fmla="*/ 3 h 5"/>
              <a:gd name="T30" fmla="*/ 3 w 8"/>
              <a:gd name="T31" fmla="*/ 3 h 5"/>
              <a:gd name="T32" fmla="*/ 2 w 8"/>
              <a:gd name="T33" fmla="*/ 3 h 5"/>
              <a:gd name="T34" fmla="*/ 2 w 8"/>
              <a:gd name="T35" fmla="*/ 3 h 5"/>
              <a:gd name="T36" fmla="*/ 1 w 8"/>
              <a:gd name="T37" fmla="*/ 3 h 5"/>
              <a:gd name="T38" fmla="*/ 1 w 8"/>
              <a:gd name="T39" fmla="*/ 2 h 5"/>
              <a:gd name="T40" fmla="*/ 1 w 8"/>
              <a:gd name="T41" fmla="*/ 2 h 5"/>
              <a:gd name="T42" fmla="*/ 0 w 8"/>
              <a:gd name="T43" fmla="*/ 1 h 5"/>
              <a:gd name="T44" fmla="*/ 0 w 8"/>
              <a:gd name="T45" fmla="*/ 1 h 5"/>
              <a:gd name="T46" fmla="*/ 1 w 8"/>
              <a:gd name="T47" fmla="*/ 1 h 5"/>
              <a:gd name="T48" fmla="*/ 1 w 8"/>
              <a:gd name="T49" fmla="*/ 1 h 5"/>
              <a:gd name="T50" fmla="*/ 2 w 8"/>
              <a:gd name="T51" fmla="*/ 1 h 5"/>
              <a:gd name="T52" fmla="*/ 3 w 8"/>
              <a:gd name="T53" fmla="*/ 1 h 5"/>
              <a:gd name="T54" fmla="*/ 4 w 8"/>
              <a:gd name="T55" fmla="*/ 1 h 5"/>
              <a:gd name="T56" fmla="*/ 5 w 8"/>
              <a:gd name="T57" fmla="*/ 1 h 5"/>
              <a:gd name="T58" fmla="*/ 5 w 8"/>
              <a:gd name="T59" fmla="*/ 0 h 5"/>
              <a:gd name="T60" fmla="*/ 5 w 8"/>
              <a:gd name="T61" fmla="*/ 1 h 5"/>
              <a:gd name="T62" fmla="*/ 5 w 8"/>
              <a:gd name="T63" fmla="*/ 1 h 5"/>
              <a:gd name="T64" fmla="*/ 5 w 8"/>
              <a:gd name="T65" fmla="*/ 1 h 5"/>
              <a:gd name="T66" fmla="*/ 5 w 8"/>
              <a:gd name="T67" fmla="*/ 1 h 5"/>
              <a:gd name="T68" fmla="*/ 6 w 8"/>
              <a:gd name="T69" fmla="*/ 1 h 5"/>
              <a:gd name="T70" fmla="*/ 6 w 8"/>
              <a:gd name="T71" fmla="*/ 1 h 5"/>
              <a:gd name="T72" fmla="*/ 6 w 8"/>
              <a:gd name="T73" fmla="*/ 1 h 5"/>
              <a:gd name="T74" fmla="*/ 6 w 8"/>
              <a:gd name="T75" fmla="*/ 1 h 5"/>
              <a:gd name="T76" fmla="*/ 6 w 8"/>
              <a:gd name="T77" fmla="*/ 1 h 5"/>
              <a:gd name="T78" fmla="*/ 6 w 8"/>
              <a:gd name="T79" fmla="*/ 1 h 5"/>
              <a:gd name="T80" fmla="*/ 6 w 8"/>
              <a:gd name="T81" fmla="*/ 1 h 5"/>
              <a:gd name="T82" fmla="*/ 7 w 8"/>
              <a:gd name="T83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8" h="5">
                <a:moveTo>
                  <a:pt x="7" y="1"/>
                </a:move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6" y="5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6" name="Freeform 2206">
            <a:extLst>
              <a:ext uri="{FF2B5EF4-FFF2-40B4-BE49-F238E27FC236}">
                <a16:creationId xmlns:a16="http://schemas.microsoft.com/office/drawing/2014/main" id="{359A107D-5734-4AC0-871C-88A61450329B}"/>
              </a:ext>
            </a:extLst>
          </xdr:cNvPr>
          <xdr:cNvSpPr>
            <a:spLocks/>
          </xdr:cNvSpPr>
        </xdr:nvSpPr>
        <xdr:spPr bwMode="auto">
          <a:xfrm>
            <a:off x="712" y="998"/>
            <a:ext cx="16" cy="13"/>
          </a:xfrm>
          <a:custGeom>
            <a:avLst/>
            <a:gdLst>
              <a:gd name="T0" fmla="*/ 12 w 16"/>
              <a:gd name="T1" fmla="*/ 1 h 13"/>
              <a:gd name="T2" fmla="*/ 12 w 16"/>
              <a:gd name="T3" fmla="*/ 1 h 13"/>
              <a:gd name="T4" fmla="*/ 12 w 16"/>
              <a:gd name="T5" fmla="*/ 1 h 13"/>
              <a:gd name="T6" fmla="*/ 11 w 16"/>
              <a:gd name="T7" fmla="*/ 1 h 13"/>
              <a:gd name="T8" fmla="*/ 11 w 16"/>
              <a:gd name="T9" fmla="*/ 2 h 13"/>
              <a:gd name="T10" fmla="*/ 12 w 16"/>
              <a:gd name="T11" fmla="*/ 2 h 13"/>
              <a:gd name="T12" fmla="*/ 12 w 16"/>
              <a:gd name="T13" fmla="*/ 2 h 13"/>
              <a:gd name="T14" fmla="*/ 11 w 16"/>
              <a:gd name="T15" fmla="*/ 3 h 13"/>
              <a:gd name="T16" fmla="*/ 11 w 16"/>
              <a:gd name="T17" fmla="*/ 3 h 13"/>
              <a:gd name="T18" fmla="*/ 13 w 16"/>
              <a:gd name="T19" fmla="*/ 4 h 13"/>
              <a:gd name="T20" fmla="*/ 15 w 16"/>
              <a:gd name="T21" fmla="*/ 4 h 13"/>
              <a:gd name="T22" fmla="*/ 16 w 16"/>
              <a:gd name="T23" fmla="*/ 4 h 13"/>
              <a:gd name="T24" fmla="*/ 16 w 16"/>
              <a:gd name="T25" fmla="*/ 5 h 13"/>
              <a:gd name="T26" fmla="*/ 16 w 16"/>
              <a:gd name="T27" fmla="*/ 6 h 13"/>
              <a:gd name="T28" fmla="*/ 16 w 16"/>
              <a:gd name="T29" fmla="*/ 6 h 13"/>
              <a:gd name="T30" fmla="*/ 16 w 16"/>
              <a:gd name="T31" fmla="*/ 6 h 13"/>
              <a:gd name="T32" fmla="*/ 15 w 16"/>
              <a:gd name="T33" fmla="*/ 7 h 13"/>
              <a:gd name="T34" fmla="*/ 13 w 16"/>
              <a:gd name="T35" fmla="*/ 10 h 13"/>
              <a:gd name="T36" fmla="*/ 13 w 16"/>
              <a:gd name="T37" fmla="*/ 11 h 13"/>
              <a:gd name="T38" fmla="*/ 12 w 16"/>
              <a:gd name="T39" fmla="*/ 12 h 13"/>
              <a:gd name="T40" fmla="*/ 10 w 16"/>
              <a:gd name="T41" fmla="*/ 13 h 13"/>
              <a:gd name="T42" fmla="*/ 9 w 16"/>
              <a:gd name="T43" fmla="*/ 12 h 13"/>
              <a:gd name="T44" fmla="*/ 9 w 16"/>
              <a:gd name="T45" fmla="*/ 12 h 13"/>
              <a:gd name="T46" fmla="*/ 7 w 16"/>
              <a:gd name="T47" fmla="*/ 11 h 13"/>
              <a:gd name="T48" fmla="*/ 6 w 16"/>
              <a:gd name="T49" fmla="*/ 11 h 13"/>
              <a:gd name="T50" fmla="*/ 6 w 16"/>
              <a:gd name="T51" fmla="*/ 10 h 13"/>
              <a:gd name="T52" fmla="*/ 6 w 16"/>
              <a:gd name="T53" fmla="*/ 9 h 13"/>
              <a:gd name="T54" fmla="*/ 4 w 16"/>
              <a:gd name="T55" fmla="*/ 8 h 13"/>
              <a:gd name="T56" fmla="*/ 4 w 16"/>
              <a:gd name="T57" fmla="*/ 8 h 13"/>
              <a:gd name="T58" fmla="*/ 3 w 16"/>
              <a:gd name="T59" fmla="*/ 8 h 13"/>
              <a:gd name="T60" fmla="*/ 2 w 16"/>
              <a:gd name="T61" fmla="*/ 10 h 13"/>
              <a:gd name="T62" fmla="*/ 2 w 16"/>
              <a:gd name="T63" fmla="*/ 10 h 13"/>
              <a:gd name="T64" fmla="*/ 2 w 16"/>
              <a:gd name="T65" fmla="*/ 9 h 13"/>
              <a:gd name="T66" fmla="*/ 1 w 16"/>
              <a:gd name="T67" fmla="*/ 8 h 13"/>
              <a:gd name="T68" fmla="*/ 0 w 16"/>
              <a:gd name="T69" fmla="*/ 8 h 13"/>
              <a:gd name="T70" fmla="*/ 0 w 16"/>
              <a:gd name="T71" fmla="*/ 8 h 13"/>
              <a:gd name="T72" fmla="*/ 0 w 16"/>
              <a:gd name="T73" fmla="*/ 7 h 13"/>
              <a:gd name="T74" fmla="*/ 1 w 16"/>
              <a:gd name="T75" fmla="*/ 6 h 13"/>
              <a:gd name="T76" fmla="*/ 3 w 16"/>
              <a:gd name="T77" fmla="*/ 5 h 13"/>
              <a:gd name="T78" fmla="*/ 4 w 16"/>
              <a:gd name="T79" fmla="*/ 4 h 13"/>
              <a:gd name="T80" fmla="*/ 5 w 16"/>
              <a:gd name="T81" fmla="*/ 3 h 13"/>
              <a:gd name="T82" fmla="*/ 6 w 16"/>
              <a:gd name="T83" fmla="*/ 2 h 13"/>
              <a:gd name="T84" fmla="*/ 7 w 16"/>
              <a:gd name="T85" fmla="*/ 2 h 13"/>
              <a:gd name="T86" fmla="*/ 9 w 16"/>
              <a:gd name="T87" fmla="*/ 1 h 13"/>
              <a:gd name="T88" fmla="*/ 10 w 16"/>
              <a:gd name="T89" fmla="*/ 1 h 13"/>
              <a:gd name="T90" fmla="*/ 12 w 16"/>
              <a:gd name="T91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</a:cxnLst>
            <a:rect l="0" t="0" r="r" b="b"/>
            <a:pathLst>
              <a:path w="16" h="13">
                <a:moveTo>
                  <a:pt x="12" y="0"/>
                </a:move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11" y="1"/>
                </a:lnTo>
                <a:lnTo>
                  <a:pt x="11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4"/>
                </a:lnTo>
                <a:lnTo>
                  <a:pt x="13" y="4"/>
                </a:lnTo>
                <a:lnTo>
                  <a:pt x="13" y="4"/>
                </a:lnTo>
                <a:lnTo>
                  <a:pt x="15" y="4"/>
                </a:lnTo>
                <a:lnTo>
                  <a:pt x="15" y="4"/>
                </a:lnTo>
                <a:lnTo>
                  <a:pt x="16" y="4"/>
                </a:lnTo>
                <a:lnTo>
                  <a:pt x="16" y="5"/>
                </a:lnTo>
                <a:lnTo>
                  <a:pt x="16" y="5"/>
                </a:lnTo>
                <a:lnTo>
                  <a:pt x="16" y="5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5" y="7"/>
                </a:lnTo>
                <a:lnTo>
                  <a:pt x="15" y="7"/>
                </a:lnTo>
                <a:lnTo>
                  <a:pt x="14" y="9"/>
                </a:lnTo>
                <a:lnTo>
                  <a:pt x="13" y="10"/>
                </a:lnTo>
                <a:lnTo>
                  <a:pt x="13" y="11"/>
                </a:lnTo>
                <a:lnTo>
                  <a:pt x="13" y="11"/>
                </a:lnTo>
                <a:lnTo>
                  <a:pt x="12" y="12"/>
                </a:lnTo>
                <a:lnTo>
                  <a:pt x="12" y="12"/>
                </a:lnTo>
                <a:lnTo>
                  <a:pt x="11" y="12"/>
                </a:lnTo>
                <a:lnTo>
                  <a:pt x="10" y="13"/>
                </a:lnTo>
                <a:lnTo>
                  <a:pt x="10" y="13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7" y="11"/>
                </a:lnTo>
                <a:lnTo>
                  <a:pt x="7" y="12"/>
                </a:lnTo>
                <a:lnTo>
                  <a:pt x="6" y="11"/>
                </a:lnTo>
                <a:lnTo>
                  <a:pt x="6" y="11"/>
                </a:lnTo>
                <a:lnTo>
                  <a:pt x="6" y="10"/>
                </a:lnTo>
                <a:lnTo>
                  <a:pt x="5" y="9"/>
                </a:lnTo>
                <a:lnTo>
                  <a:pt x="6" y="9"/>
                </a:lnTo>
                <a:lnTo>
                  <a:pt x="6" y="9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3" y="8"/>
                </a:lnTo>
                <a:lnTo>
                  <a:pt x="2" y="10"/>
                </a:lnTo>
                <a:lnTo>
                  <a:pt x="2" y="10"/>
                </a:lnTo>
                <a:lnTo>
                  <a:pt x="2" y="10"/>
                </a:lnTo>
                <a:lnTo>
                  <a:pt x="1" y="9"/>
                </a:lnTo>
                <a:lnTo>
                  <a:pt x="2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1" y="6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3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9" y="1"/>
                </a:lnTo>
                <a:lnTo>
                  <a:pt x="9" y="1"/>
                </a:lnTo>
                <a:lnTo>
                  <a:pt x="10" y="1"/>
                </a:lnTo>
                <a:lnTo>
                  <a:pt x="11" y="1"/>
                </a:lnTo>
                <a:lnTo>
                  <a:pt x="1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7" name="Freeform 2207">
            <a:extLst>
              <a:ext uri="{FF2B5EF4-FFF2-40B4-BE49-F238E27FC236}">
                <a16:creationId xmlns:a16="http://schemas.microsoft.com/office/drawing/2014/main" id="{B666769E-2744-45AA-9BB6-EDCEE864FE20}"/>
              </a:ext>
            </a:extLst>
          </xdr:cNvPr>
          <xdr:cNvSpPr>
            <a:spLocks/>
          </xdr:cNvSpPr>
        </xdr:nvSpPr>
        <xdr:spPr bwMode="auto">
          <a:xfrm>
            <a:off x="695" y="1014"/>
            <a:ext cx="6" cy="5"/>
          </a:xfrm>
          <a:custGeom>
            <a:avLst/>
            <a:gdLst>
              <a:gd name="T0" fmla="*/ 5 w 6"/>
              <a:gd name="T1" fmla="*/ 0 h 5"/>
              <a:gd name="T2" fmla="*/ 5 w 6"/>
              <a:gd name="T3" fmla="*/ 0 h 5"/>
              <a:gd name="T4" fmla="*/ 6 w 6"/>
              <a:gd name="T5" fmla="*/ 0 h 5"/>
              <a:gd name="T6" fmla="*/ 6 w 6"/>
              <a:gd name="T7" fmla="*/ 0 h 5"/>
              <a:gd name="T8" fmla="*/ 6 w 6"/>
              <a:gd name="T9" fmla="*/ 1 h 5"/>
              <a:gd name="T10" fmla="*/ 6 w 6"/>
              <a:gd name="T11" fmla="*/ 2 h 5"/>
              <a:gd name="T12" fmla="*/ 6 w 6"/>
              <a:gd name="T13" fmla="*/ 2 h 5"/>
              <a:gd name="T14" fmla="*/ 5 w 6"/>
              <a:gd name="T15" fmla="*/ 2 h 5"/>
              <a:gd name="T16" fmla="*/ 5 w 6"/>
              <a:gd name="T17" fmla="*/ 2 h 5"/>
              <a:gd name="T18" fmla="*/ 5 w 6"/>
              <a:gd name="T19" fmla="*/ 3 h 5"/>
              <a:gd name="T20" fmla="*/ 5 w 6"/>
              <a:gd name="T21" fmla="*/ 3 h 5"/>
              <a:gd name="T22" fmla="*/ 4 w 6"/>
              <a:gd name="T23" fmla="*/ 3 h 5"/>
              <a:gd name="T24" fmla="*/ 4 w 6"/>
              <a:gd name="T25" fmla="*/ 4 h 5"/>
              <a:gd name="T26" fmla="*/ 3 w 6"/>
              <a:gd name="T27" fmla="*/ 4 h 5"/>
              <a:gd name="T28" fmla="*/ 3 w 6"/>
              <a:gd name="T29" fmla="*/ 4 h 5"/>
              <a:gd name="T30" fmla="*/ 3 w 6"/>
              <a:gd name="T31" fmla="*/ 4 h 5"/>
              <a:gd name="T32" fmla="*/ 3 w 6"/>
              <a:gd name="T33" fmla="*/ 4 h 5"/>
              <a:gd name="T34" fmla="*/ 3 w 6"/>
              <a:gd name="T35" fmla="*/ 5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5 h 5"/>
              <a:gd name="T42" fmla="*/ 1 w 6"/>
              <a:gd name="T43" fmla="*/ 4 h 5"/>
              <a:gd name="T44" fmla="*/ 1 w 6"/>
              <a:gd name="T45" fmla="*/ 5 h 5"/>
              <a:gd name="T46" fmla="*/ 1 w 6"/>
              <a:gd name="T47" fmla="*/ 4 h 5"/>
              <a:gd name="T48" fmla="*/ 1 w 6"/>
              <a:gd name="T49" fmla="*/ 4 h 5"/>
              <a:gd name="T50" fmla="*/ 1 w 6"/>
              <a:gd name="T51" fmla="*/ 5 h 5"/>
              <a:gd name="T52" fmla="*/ 0 w 6"/>
              <a:gd name="T53" fmla="*/ 4 h 5"/>
              <a:gd name="T54" fmla="*/ 0 w 6"/>
              <a:gd name="T55" fmla="*/ 4 h 5"/>
              <a:gd name="T56" fmla="*/ 0 w 6"/>
              <a:gd name="T57" fmla="*/ 3 h 5"/>
              <a:gd name="T58" fmla="*/ 0 w 6"/>
              <a:gd name="T59" fmla="*/ 3 h 5"/>
              <a:gd name="T60" fmla="*/ 0 w 6"/>
              <a:gd name="T61" fmla="*/ 3 h 5"/>
              <a:gd name="T62" fmla="*/ 0 w 6"/>
              <a:gd name="T63" fmla="*/ 3 h 5"/>
              <a:gd name="T64" fmla="*/ 1 w 6"/>
              <a:gd name="T65" fmla="*/ 3 h 5"/>
              <a:gd name="T66" fmla="*/ 1 w 6"/>
              <a:gd name="T67" fmla="*/ 2 h 5"/>
              <a:gd name="T68" fmla="*/ 1 w 6"/>
              <a:gd name="T69" fmla="*/ 1 h 5"/>
              <a:gd name="T70" fmla="*/ 2 w 6"/>
              <a:gd name="T71" fmla="*/ 1 h 5"/>
              <a:gd name="T72" fmla="*/ 2 w 6"/>
              <a:gd name="T73" fmla="*/ 1 h 5"/>
              <a:gd name="T74" fmla="*/ 2 w 6"/>
              <a:gd name="T75" fmla="*/ 0 h 5"/>
              <a:gd name="T76" fmla="*/ 3 w 6"/>
              <a:gd name="T77" fmla="*/ 0 h 5"/>
              <a:gd name="T78" fmla="*/ 3 w 6"/>
              <a:gd name="T79" fmla="*/ 0 h 5"/>
              <a:gd name="T80" fmla="*/ 4 w 6"/>
              <a:gd name="T81" fmla="*/ 0 h 5"/>
              <a:gd name="T82" fmla="*/ 4 w 6"/>
              <a:gd name="T83" fmla="*/ 0 h 5"/>
              <a:gd name="T84" fmla="*/ 5 w 6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6" h="5">
                <a:moveTo>
                  <a:pt x="5" y="0"/>
                </a:move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5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768" name="Freeform 2208">
            <a:extLst>
              <a:ext uri="{FF2B5EF4-FFF2-40B4-BE49-F238E27FC236}">
                <a16:creationId xmlns:a16="http://schemas.microsoft.com/office/drawing/2014/main" id="{054FBDEC-995A-4D92-A4DF-AB26A8A3E24F}"/>
              </a:ext>
            </a:extLst>
          </xdr:cNvPr>
          <xdr:cNvSpPr>
            <a:spLocks/>
          </xdr:cNvSpPr>
        </xdr:nvSpPr>
        <xdr:spPr bwMode="auto">
          <a:xfrm>
            <a:off x="697" y="1021"/>
            <a:ext cx="3" cy="2"/>
          </a:xfrm>
          <a:custGeom>
            <a:avLst/>
            <a:gdLst>
              <a:gd name="T0" fmla="*/ 1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3 w 3"/>
              <a:gd name="T17" fmla="*/ 2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0 h 2"/>
              <a:gd name="T32" fmla="*/ 1 w 3"/>
              <a:gd name="T33" fmla="*/ 0 h 2"/>
              <a:gd name="T34" fmla="*/ 1 w 3"/>
              <a:gd name="T3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72" name="Group 2212">
          <a:extLst>
            <a:ext uri="{FF2B5EF4-FFF2-40B4-BE49-F238E27FC236}">
              <a16:creationId xmlns:a16="http://schemas.microsoft.com/office/drawing/2014/main" id="{06A652A0-A8C0-4500-BD33-146D0EE47E93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75" y="871"/>
          <a:chExt cx="48" cy="27"/>
        </a:xfrm>
      </xdr:grpSpPr>
      <xdr:sp macro="" textlink="">
        <xdr:nvSpPr>
          <xdr:cNvPr id="68770" name="Freeform 2210">
            <a:extLst>
              <a:ext uri="{FF2B5EF4-FFF2-40B4-BE49-F238E27FC236}">
                <a16:creationId xmlns:a16="http://schemas.microsoft.com/office/drawing/2014/main" id="{B8E1764D-22A9-4E35-AD1A-5C41BB779DD7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8" y="23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5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7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7" y="4"/>
                </a:lnTo>
                <a:lnTo>
                  <a:pt x="28" y="5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1" y="5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39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4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5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71" name="Freeform 2211">
            <a:extLst>
              <a:ext uri="{FF2B5EF4-FFF2-40B4-BE49-F238E27FC236}">
                <a16:creationId xmlns:a16="http://schemas.microsoft.com/office/drawing/2014/main" id="{C00EB994-9CF2-4198-A0E4-A59FC5BDF1DD}"/>
              </a:ext>
            </a:extLst>
          </xdr:cNvPr>
          <xdr:cNvSpPr>
            <a:spLocks/>
          </xdr:cNvSpPr>
        </xdr:nvSpPr>
        <xdr:spPr bwMode="auto">
          <a:xfrm>
            <a:off x="875" y="871"/>
            <a:ext cx="48" cy="27"/>
          </a:xfrm>
          <a:custGeom>
            <a:avLst/>
            <a:gdLst>
              <a:gd name="T0" fmla="*/ 6 w 48"/>
              <a:gd name="T1" fmla="*/ 24 h 27"/>
              <a:gd name="T2" fmla="*/ 8 w 48"/>
              <a:gd name="T3" fmla="*/ 23 h 27"/>
              <a:gd name="T4" fmla="*/ 7 w 48"/>
              <a:gd name="T5" fmla="*/ 21 h 27"/>
              <a:gd name="T6" fmla="*/ 4 w 48"/>
              <a:gd name="T7" fmla="*/ 20 h 27"/>
              <a:gd name="T8" fmla="*/ 4 w 48"/>
              <a:gd name="T9" fmla="*/ 17 h 27"/>
              <a:gd name="T10" fmla="*/ 2 w 48"/>
              <a:gd name="T11" fmla="*/ 17 h 27"/>
              <a:gd name="T12" fmla="*/ 2 w 48"/>
              <a:gd name="T13" fmla="*/ 15 h 27"/>
              <a:gd name="T14" fmla="*/ 4 w 48"/>
              <a:gd name="T15" fmla="*/ 14 h 27"/>
              <a:gd name="T16" fmla="*/ 3 w 48"/>
              <a:gd name="T17" fmla="*/ 13 h 27"/>
              <a:gd name="T18" fmla="*/ 1 w 48"/>
              <a:gd name="T19" fmla="*/ 12 h 27"/>
              <a:gd name="T20" fmla="*/ 1 w 48"/>
              <a:gd name="T21" fmla="*/ 12 h 27"/>
              <a:gd name="T22" fmla="*/ 1 w 48"/>
              <a:gd name="T23" fmla="*/ 11 h 27"/>
              <a:gd name="T24" fmla="*/ 2 w 48"/>
              <a:gd name="T25" fmla="*/ 10 h 27"/>
              <a:gd name="T26" fmla="*/ 4 w 48"/>
              <a:gd name="T27" fmla="*/ 8 h 27"/>
              <a:gd name="T28" fmla="*/ 5 w 48"/>
              <a:gd name="T29" fmla="*/ 7 h 27"/>
              <a:gd name="T30" fmla="*/ 8 w 48"/>
              <a:gd name="T31" fmla="*/ 7 h 27"/>
              <a:gd name="T32" fmla="*/ 11 w 48"/>
              <a:gd name="T33" fmla="*/ 8 h 27"/>
              <a:gd name="T34" fmla="*/ 14 w 48"/>
              <a:gd name="T35" fmla="*/ 8 h 27"/>
              <a:gd name="T36" fmla="*/ 17 w 48"/>
              <a:gd name="T37" fmla="*/ 9 h 27"/>
              <a:gd name="T38" fmla="*/ 18 w 48"/>
              <a:gd name="T39" fmla="*/ 9 h 27"/>
              <a:gd name="T40" fmla="*/ 20 w 48"/>
              <a:gd name="T41" fmla="*/ 8 h 27"/>
              <a:gd name="T42" fmla="*/ 22 w 48"/>
              <a:gd name="T43" fmla="*/ 7 h 27"/>
              <a:gd name="T44" fmla="*/ 24 w 48"/>
              <a:gd name="T45" fmla="*/ 5 h 27"/>
              <a:gd name="T46" fmla="*/ 26 w 48"/>
              <a:gd name="T47" fmla="*/ 5 h 27"/>
              <a:gd name="T48" fmla="*/ 27 w 48"/>
              <a:gd name="T49" fmla="*/ 4 h 27"/>
              <a:gd name="T50" fmla="*/ 31 w 48"/>
              <a:gd name="T51" fmla="*/ 4 h 27"/>
              <a:gd name="T52" fmla="*/ 32 w 48"/>
              <a:gd name="T53" fmla="*/ 5 h 27"/>
              <a:gd name="T54" fmla="*/ 34 w 48"/>
              <a:gd name="T55" fmla="*/ 4 h 27"/>
              <a:gd name="T56" fmla="*/ 34 w 48"/>
              <a:gd name="T57" fmla="*/ 3 h 27"/>
              <a:gd name="T58" fmla="*/ 37 w 48"/>
              <a:gd name="T59" fmla="*/ 3 h 27"/>
              <a:gd name="T60" fmla="*/ 40 w 48"/>
              <a:gd name="T61" fmla="*/ 4 h 27"/>
              <a:gd name="T62" fmla="*/ 40 w 48"/>
              <a:gd name="T63" fmla="*/ 3 h 27"/>
              <a:gd name="T64" fmla="*/ 40 w 48"/>
              <a:gd name="T65" fmla="*/ 1 h 27"/>
              <a:gd name="T66" fmla="*/ 43 w 48"/>
              <a:gd name="T67" fmla="*/ 0 h 27"/>
              <a:gd name="T68" fmla="*/ 45 w 48"/>
              <a:gd name="T69" fmla="*/ 1 h 27"/>
              <a:gd name="T70" fmla="*/ 44 w 48"/>
              <a:gd name="T71" fmla="*/ 2 h 27"/>
              <a:gd name="T72" fmla="*/ 45 w 48"/>
              <a:gd name="T73" fmla="*/ 3 h 27"/>
              <a:gd name="T74" fmla="*/ 46 w 48"/>
              <a:gd name="T75" fmla="*/ 4 h 27"/>
              <a:gd name="T76" fmla="*/ 45 w 48"/>
              <a:gd name="T77" fmla="*/ 5 h 27"/>
              <a:gd name="T78" fmla="*/ 46 w 48"/>
              <a:gd name="T79" fmla="*/ 5 h 27"/>
              <a:gd name="T80" fmla="*/ 47 w 48"/>
              <a:gd name="T81" fmla="*/ 6 h 27"/>
              <a:gd name="T82" fmla="*/ 48 w 48"/>
              <a:gd name="T83" fmla="*/ 8 h 27"/>
              <a:gd name="T84" fmla="*/ 44 w 48"/>
              <a:gd name="T85" fmla="*/ 8 h 27"/>
              <a:gd name="T86" fmla="*/ 38 w 48"/>
              <a:gd name="T87" fmla="*/ 11 h 27"/>
              <a:gd name="T88" fmla="*/ 33 w 48"/>
              <a:gd name="T89" fmla="*/ 13 h 27"/>
              <a:gd name="T90" fmla="*/ 35 w 48"/>
              <a:gd name="T91" fmla="*/ 19 h 27"/>
              <a:gd name="T92" fmla="*/ 32 w 48"/>
              <a:gd name="T93" fmla="*/ 22 h 27"/>
              <a:gd name="T94" fmla="*/ 30 w 48"/>
              <a:gd name="T95" fmla="*/ 26 h 27"/>
              <a:gd name="T96" fmla="*/ 23 w 48"/>
              <a:gd name="T97" fmla="*/ 25 h 27"/>
              <a:gd name="T98" fmla="*/ 19 w 48"/>
              <a:gd name="T99" fmla="*/ 22 h 27"/>
              <a:gd name="T100" fmla="*/ 16 w 48"/>
              <a:gd name="T101" fmla="*/ 26 h 27"/>
              <a:gd name="T102" fmla="*/ 11 w 48"/>
              <a:gd name="T103" fmla="*/ 27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48" h="27">
                <a:moveTo>
                  <a:pt x="7" y="25"/>
                </a:moveTo>
                <a:lnTo>
                  <a:pt x="6" y="25"/>
                </a:lnTo>
                <a:lnTo>
                  <a:pt x="6" y="25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7" y="24"/>
                </a:lnTo>
                <a:lnTo>
                  <a:pt x="8" y="23"/>
                </a:lnTo>
                <a:lnTo>
                  <a:pt x="8" y="23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5" y="20"/>
                </a:lnTo>
                <a:lnTo>
                  <a:pt x="4" y="20"/>
                </a:lnTo>
                <a:lnTo>
                  <a:pt x="3" y="19"/>
                </a:lnTo>
                <a:lnTo>
                  <a:pt x="3" y="18"/>
                </a:lnTo>
                <a:lnTo>
                  <a:pt x="4" y="18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2" y="16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5"/>
                </a:lnTo>
                <a:lnTo>
                  <a:pt x="4" y="14"/>
                </a:lnTo>
                <a:lnTo>
                  <a:pt x="4" y="14"/>
                </a:lnTo>
                <a:lnTo>
                  <a:pt x="5" y="13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1" y="12"/>
                </a:lnTo>
                <a:lnTo>
                  <a:pt x="2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1"/>
                </a:lnTo>
                <a:lnTo>
                  <a:pt x="0" y="11"/>
                </a:lnTo>
                <a:lnTo>
                  <a:pt x="1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3" y="9"/>
                </a:lnTo>
                <a:lnTo>
                  <a:pt x="4" y="8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7" y="7"/>
                </a:lnTo>
                <a:lnTo>
                  <a:pt x="7" y="7"/>
                </a:lnTo>
                <a:lnTo>
                  <a:pt x="8" y="7"/>
                </a:lnTo>
                <a:lnTo>
                  <a:pt x="10" y="8"/>
                </a:lnTo>
                <a:lnTo>
                  <a:pt x="10" y="7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3" y="8"/>
                </a:lnTo>
                <a:lnTo>
                  <a:pt x="13" y="8"/>
                </a:lnTo>
                <a:lnTo>
                  <a:pt x="14" y="8"/>
                </a:lnTo>
                <a:lnTo>
                  <a:pt x="15" y="9"/>
                </a:lnTo>
                <a:lnTo>
                  <a:pt x="16" y="8"/>
                </a:lnTo>
                <a:lnTo>
                  <a:pt x="16" y="9"/>
                </a:lnTo>
                <a:lnTo>
                  <a:pt x="17" y="9"/>
                </a:lnTo>
                <a:lnTo>
                  <a:pt x="17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20" y="7"/>
                </a:lnTo>
                <a:lnTo>
                  <a:pt x="22" y="7"/>
                </a:lnTo>
                <a:lnTo>
                  <a:pt x="22" y="6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5" y="5"/>
                </a:lnTo>
                <a:lnTo>
                  <a:pt x="25" y="4"/>
                </a:lnTo>
                <a:lnTo>
                  <a:pt x="26" y="5"/>
                </a:lnTo>
                <a:lnTo>
                  <a:pt x="26" y="4"/>
                </a:lnTo>
                <a:lnTo>
                  <a:pt x="26" y="5"/>
                </a:lnTo>
                <a:lnTo>
                  <a:pt x="27" y="4"/>
                </a:lnTo>
                <a:lnTo>
                  <a:pt x="27" y="4"/>
                </a:lnTo>
                <a:lnTo>
                  <a:pt x="28" y="5"/>
                </a:lnTo>
                <a:lnTo>
                  <a:pt x="28" y="5"/>
                </a:lnTo>
                <a:lnTo>
                  <a:pt x="29" y="4"/>
                </a:lnTo>
                <a:lnTo>
                  <a:pt x="31" y="4"/>
                </a:lnTo>
                <a:lnTo>
                  <a:pt x="31" y="5"/>
                </a:lnTo>
                <a:lnTo>
                  <a:pt x="31" y="5"/>
                </a:lnTo>
                <a:lnTo>
                  <a:pt x="31" y="5"/>
                </a:lnTo>
                <a:lnTo>
                  <a:pt x="32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4" y="3"/>
                </a:lnTo>
                <a:lnTo>
                  <a:pt x="35" y="4"/>
                </a:lnTo>
                <a:lnTo>
                  <a:pt x="36" y="4"/>
                </a:lnTo>
                <a:lnTo>
                  <a:pt x="36" y="3"/>
                </a:lnTo>
                <a:lnTo>
                  <a:pt x="37" y="3"/>
                </a:lnTo>
                <a:lnTo>
                  <a:pt x="39" y="4"/>
                </a:lnTo>
                <a:lnTo>
                  <a:pt x="39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39" y="2"/>
                </a:lnTo>
                <a:lnTo>
                  <a:pt x="39" y="1"/>
                </a:lnTo>
                <a:lnTo>
                  <a:pt x="40" y="1"/>
                </a:lnTo>
                <a:lnTo>
                  <a:pt x="40" y="1"/>
                </a:lnTo>
                <a:lnTo>
                  <a:pt x="41" y="1"/>
                </a:lnTo>
                <a:lnTo>
                  <a:pt x="42" y="1"/>
                </a:lnTo>
                <a:lnTo>
                  <a:pt x="43" y="0"/>
                </a:lnTo>
                <a:lnTo>
                  <a:pt x="44" y="0"/>
                </a:lnTo>
                <a:lnTo>
                  <a:pt x="44" y="1"/>
                </a:lnTo>
                <a:lnTo>
                  <a:pt x="44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5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5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8" y="8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5" y="8"/>
                </a:lnTo>
                <a:lnTo>
                  <a:pt x="44" y="8"/>
                </a:lnTo>
                <a:lnTo>
                  <a:pt x="44" y="10"/>
                </a:lnTo>
                <a:lnTo>
                  <a:pt x="43" y="10"/>
                </a:lnTo>
                <a:lnTo>
                  <a:pt x="40" y="11"/>
                </a:lnTo>
                <a:lnTo>
                  <a:pt x="38" y="11"/>
                </a:lnTo>
                <a:lnTo>
                  <a:pt x="36" y="11"/>
                </a:lnTo>
                <a:lnTo>
                  <a:pt x="35" y="12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5" y="16"/>
                </a:lnTo>
                <a:lnTo>
                  <a:pt x="35" y="17"/>
                </a:lnTo>
                <a:lnTo>
                  <a:pt x="35" y="19"/>
                </a:lnTo>
                <a:lnTo>
                  <a:pt x="35" y="20"/>
                </a:lnTo>
                <a:lnTo>
                  <a:pt x="34" y="20"/>
                </a:lnTo>
                <a:lnTo>
                  <a:pt x="33" y="21"/>
                </a:lnTo>
                <a:lnTo>
                  <a:pt x="32" y="22"/>
                </a:lnTo>
                <a:lnTo>
                  <a:pt x="31" y="23"/>
                </a:lnTo>
                <a:lnTo>
                  <a:pt x="30" y="24"/>
                </a:lnTo>
                <a:lnTo>
                  <a:pt x="30" y="25"/>
                </a:lnTo>
                <a:lnTo>
                  <a:pt x="30" y="26"/>
                </a:lnTo>
                <a:lnTo>
                  <a:pt x="29" y="26"/>
                </a:lnTo>
                <a:lnTo>
                  <a:pt x="26" y="25"/>
                </a:lnTo>
                <a:lnTo>
                  <a:pt x="25" y="25"/>
                </a:lnTo>
                <a:lnTo>
                  <a:pt x="23" y="25"/>
                </a:lnTo>
                <a:lnTo>
                  <a:pt x="21" y="24"/>
                </a:lnTo>
                <a:lnTo>
                  <a:pt x="20" y="23"/>
                </a:lnTo>
                <a:lnTo>
                  <a:pt x="20" y="23"/>
                </a:lnTo>
                <a:lnTo>
                  <a:pt x="19" y="22"/>
                </a:lnTo>
                <a:lnTo>
                  <a:pt x="18" y="23"/>
                </a:lnTo>
                <a:lnTo>
                  <a:pt x="17" y="24"/>
                </a:lnTo>
                <a:lnTo>
                  <a:pt x="17" y="25"/>
                </a:lnTo>
                <a:lnTo>
                  <a:pt x="16" y="26"/>
                </a:lnTo>
                <a:lnTo>
                  <a:pt x="15" y="26"/>
                </a:lnTo>
                <a:lnTo>
                  <a:pt x="13" y="26"/>
                </a:lnTo>
                <a:lnTo>
                  <a:pt x="12" y="26"/>
                </a:lnTo>
                <a:lnTo>
                  <a:pt x="11" y="27"/>
                </a:lnTo>
                <a:lnTo>
                  <a:pt x="9" y="27"/>
                </a:lnTo>
                <a:lnTo>
                  <a:pt x="8" y="26"/>
                </a:lnTo>
                <a:lnTo>
                  <a:pt x="7" y="2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75" name="Group 2215">
          <a:extLst>
            <a:ext uri="{FF2B5EF4-FFF2-40B4-BE49-F238E27FC236}">
              <a16:creationId xmlns:a16="http://schemas.microsoft.com/office/drawing/2014/main" id="{34AB4618-BC24-428C-B53C-F027EC0D78E5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18" y="832"/>
          <a:chExt cx="114" cy="48"/>
        </a:xfrm>
      </xdr:grpSpPr>
      <xdr:sp macro="" textlink="">
        <xdr:nvSpPr>
          <xdr:cNvPr id="68773" name="Freeform 2213">
            <a:extLst>
              <a:ext uri="{FF2B5EF4-FFF2-40B4-BE49-F238E27FC236}">
                <a16:creationId xmlns:a16="http://schemas.microsoft.com/office/drawing/2014/main" id="{3811C250-8C21-41C7-9261-8D946D41F2BB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2" y="37"/>
                </a:lnTo>
                <a:lnTo>
                  <a:pt x="102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4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3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6"/>
                </a:lnTo>
                <a:lnTo>
                  <a:pt x="107" y="26"/>
                </a:lnTo>
                <a:lnTo>
                  <a:pt x="106" y="25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5" y="23"/>
                </a:lnTo>
                <a:lnTo>
                  <a:pt x="106" y="23"/>
                </a:lnTo>
                <a:lnTo>
                  <a:pt x="106" y="23"/>
                </a:lnTo>
                <a:lnTo>
                  <a:pt x="106" y="23"/>
                </a:lnTo>
                <a:lnTo>
                  <a:pt x="107" y="24"/>
                </a:lnTo>
                <a:lnTo>
                  <a:pt x="107" y="24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0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3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1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20"/>
                </a:lnTo>
                <a:lnTo>
                  <a:pt x="113" y="19"/>
                </a:lnTo>
                <a:lnTo>
                  <a:pt x="113" y="19"/>
                </a:lnTo>
                <a:lnTo>
                  <a:pt x="114" y="18"/>
                </a:lnTo>
                <a:lnTo>
                  <a:pt x="114" y="18"/>
                </a:lnTo>
                <a:lnTo>
                  <a:pt x="114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0" y="9"/>
                </a:lnTo>
                <a:lnTo>
                  <a:pt x="110" y="9"/>
                </a:lnTo>
                <a:lnTo>
                  <a:pt x="111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1" y="7"/>
                </a:lnTo>
                <a:lnTo>
                  <a:pt x="110" y="7"/>
                </a:lnTo>
                <a:lnTo>
                  <a:pt x="110" y="7"/>
                </a:lnTo>
                <a:lnTo>
                  <a:pt x="110" y="6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4" y="4"/>
                </a:lnTo>
                <a:lnTo>
                  <a:pt x="103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2" y="5"/>
                </a:lnTo>
                <a:lnTo>
                  <a:pt x="101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3" y="3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6" y="1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3" y="0"/>
                </a:lnTo>
                <a:lnTo>
                  <a:pt x="82" y="0"/>
                </a:lnTo>
                <a:lnTo>
                  <a:pt x="82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3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9" y="5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4" y="7"/>
                </a:lnTo>
                <a:lnTo>
                  <a:pt x="73" y="8"/>
                </a:lnTo>
                <a:lnTo>
                  <a:pt x="73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8" y="7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8" y="6"/>
                </a:lnTo>
                <a:lnTo>
                  <a:pt x="67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6"/>
                </a:lnTo>
                <a:lnTo>
                  <a:pt x="64" y="6"/>
                </a:lnTo>
                <a:lnTo>
                  <a:pt x="64" y="7"/>
                </a:lnTo>
                <a:lnTo>
                  <a:pt x="64" y="7"/>
                </a:lnTo>
                <a:lnTo>
                  <a:pt x="64" y="7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3" y="9"/>
                </a:lnTo>
                <a:lnTo>
                  <a:pt x="63" y="9"/>
                </a:lnTo>
                <a:lnTo>
                  <a:pt x="62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59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9" y="16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1" y="20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2" y="21"/>
                </a:lnTo>
                <a:lnTo>
                  <a:pt x="51" y="23"/>
                </a:lnTo>
                <a:lnTo>
                  <a:pt x="51" y="23"/>
                </a:lnTo>
                <a:lnTo>
                  <a:pt x="51" y="24"/>
                </a:lnTo>
                <a:lnTo>
                  <a:pt x="51" y="24"/>
                </a:lnTo>
                <a:lnTo>
                  <a:pt x="52" y="24"/>
                </a:lnTo>
                <a:lnTo>
                  <a:pt x="52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5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3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6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2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7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30"/>
                </a:lnTo>
                <a:lnTo>
                  <a:pt x="22" y="29"/>
                </a:lnTo>
                <a:lnTo>
                  <a:pt x="22" y="29"/>
                </a:lnTo>
                <a:lnTo>
                  <a:pt x="21" y="28"/>
                </a:lnTo>
                <a:lnTo>
                  <a:pt x="21" y="28"/>
                </a:lnTo>
                <a:lnTo>
                  <a:pt x="20" y="28"/>
                </a:lnTo>
                <a:lnTo>
                  <a:pt x="20" y="28"/>
                </a:lnTo>
                <a:lnTo>
                  <a:pt x="21" y="27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7" y="27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4" y="27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1"/>
                </a:lnTo>
                <a:lnTo>
                  <a:pt x="10" y="31"/>
                </a:lnTo>
                <a:lnTo>
                  <a:pt x="11" y="30"/>
                </a:lnTo>
                <a:lnTo>
                  <a:pt x="11" y="30"/>
                </a:lnTo>
                <a:lnTo>
                  <a:pt x="10" y="30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9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7"/>
                </a:lnTo>
                <a:lnTo>
                  <a:pt x="7" y="27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6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3" y="27"/>
                </a:lnTo>
                <a:lnTo>
                  <a:pt x="1" y="27"/>
                </a:lnTo>
                <a:lnTo>
                  <a:pt x="1" y="27"/>
                </a:lnTo>
                <a:lnTo>
                  <a:pt x="1" y="28"/>
                </a:lnTo>
                <a:lnTo>
                  <a:pt x="1" y="28"/>
                </a:lnTo>
                <a:lnTo>
                  <a:pt x="1" y="28"/>
                </a:lnTo>
                <a:lnTo>
                  <a:pt x="2" y="29"/>
                </a:lnTo>
                <a:lnTo>
                  <a:pt x="2" y="29"/>
                </a:lnTo>
                <a:lnTo>
                  <a:pt x="2" y="30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6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9" y="40"/>
                </a:lnTo>
                <a:lnTo>
                  <a:pt x="18" y="41"/>
                </a:lnTo>
                <a:lnTo>
                  <a:pt x="18" y="41"/>
                </a:lnTo>
                <a:lnTo>
                  <a:pt x="19" y="41"/>
                </a:lnTo>
                <a:lnTo>
                  <a:pt x="19" y="41"/>
                </a:lnTo>
                <a:lnTo>
                  <a:pt x="20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8" y="37"/>
                </a:lnTo>
                <a:lnTo>
                  <a:pt x="29" y="37"/>
                </a:lnTo>
                <a:lnTo>
                  <a:pt x="29" y="37"/>
                </a:lnTo>
                <a:lnTo>
                  <a:pt x="30" y="37"/>
                </a:lnTo>
                <a:lnTo>
                  <a:pt x="30" y="37"/>
                </a:lnTo>
                <a:lnTo>
                  <a:pt x="32" y="37"/>
                </a:lnTo>
                <a:lnTo>
                  <a:pt x="32" y="37"/>
                </a:lnTo>
                <a:lnTo>
                  <a:pt x="33" y="37"/>
                </a:lnTo>
                <a:lnTo>
                  <a:pt x="33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7" y="36"/>
                </a:lnTo>
                <a:lnTo>
                  <a:pt x="38" y="36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40" y="35"/>
                </a:lnTo>
                <a:lnTo>
                  <a:pt x="40" y="35"/>
                </a:lnTo>
                <a:lnTo>
                  <a:pt x="40" y="36"/>
                </a:lnTo>
                <a:lnTo>
                  <a:pt x="40" y="36"/>
                </a:lnTo>
                <a:lnTo>
                  <a:pt x="40" y="36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0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8" y="45"/>
                </a:lnTo>
                <a:lnTo>
                  <a:pt x="58" y="45"/>
                </a:lnTo>
                <a:lnTo>
                  <a:pt x="59" y="45"/>
                </a:lnTo>
                <a:lnTo>
                  <a:pt x="59" y="45"/>
                </a:lnTo>
                <a:lnTo>
                  <a:pt x="60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3" y="46"/>
                </a:lnTo>
                <a:lnTo>
                  <a:pt x="64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7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0" y="44"/>
                </a:lnTo>
                <a:lnTo>
                  <a:pt x="81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3" y="43"/>
                </a:lnTo>
                <a:lnTo>
                  <a:pt x="83" y="43"/>
                </a:lnTo>
                <a:lnTo>
                  <a:pt x="84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8" y="44"/>
                </a:lnTo>
                <a:lnTo>
                  <a:pt x="89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6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2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6" y="40"/>
                </a:lnTo>
                <a:lnTo>
                  <a:pt x="98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74" name="Freeform 2214">
            <a:extLst>
              <a:ext uri="{FF2B5EF4-FFF2-40B4-BE49-F238E27FC236}">
                <a16:creationId xmlns:a16="http://schemas.microsoft.com/office/drawing/2014/main" id="{E2633812-B227-4653-9047-4151AED9CDB0}"/>
              </a:ext>
            </a:extLst>
          </xdr:cNvPr>
          <xdr:cNvSpPr>
            <a:spLocks/>
          </xdr:cNvSpPr>
        </xdr:nvSpPr>
        <xdr:spPr bwMode="auto">
          <a:xfrm>
            <a:off x="818" y="832"/>
            <a:ext cx="114" cy="48"/>
          </a:xfrm>
          <a:custGeom>
            <a:avLst/>
            <a:gdLst>
              <a:gd name="T0" fmla="*/ 102 w 114"/>
              <a:gd name="T1" fmla="*/ 37 h 48"/>
              <a:gd name="T2" fmla="*/ 104 w 114"/>
              <a:gd name="T3" fmla="*/ 36 h 48"/>
              <a:gd name="T4" fmla="*/ 103 w 114"/>
              <a:gd name="T5" fmla="*/ 33 h 48"/>
              <a:gd name="T6" fmla="*/ 105 w 114"/>
              <a:gd name="T7" fmla="*/ 29 h 48"/>
              <a:gd name="T8" fmla="*/ 106 w 114"/>
              <a:gd name="T9" fmla="*/ 25 h 48"/>
              <a:gd name="T10" fmla="*/ 106 w 114"/>
              <a:gd name="T11" fmla="*/ 23 h 48"/>
              <a:gd name="T12" fmla="*/ 113 w 114"/>
              <a:gd name="T13" fmla="*/ 24 h 48"/>
              <a:gd name="T14" fmla="*/ 113 w 114"/>
              <a:gd name="T15" fmla="*/ 20 h 48"/>
              <a:gd name="T16" fmla="*/ 113 w 114"/>
              <a:gd name="T17" fmla="*/ 17 h 48"/>
              <a:gd name="T18" fmla="*/ 110 w 114"/>
              <a:gd name="T19" fmla="*/ 13 h 48"/>
              <a:gd name="T20" fmla="*/ 110 w 114"/>
              <a:gd name="T21" fmla="*/ 9 h 48"/>
              <a:gd name="T22" fmla="*/ 110 w 114"/>
              <a:gd name="T23" fmla="*/ 6 h 48"/>
              <a:gd name="T24" fmla="*/ 104 w 114"/>
              <a:gd name="T25" fmla="*/ 4 h 48"/>
              <a:gd name="T26" fmla="*/ 98 w 114"/>
              <a:gd name="T27" fmla="*/ 5 h 48"/>
              <a:gd name="T28" fmla="*/ 95 w 114"/>
              <a:gd name="T29" fmla="*/ 3 h 48"/>
              <a:gd name="T30" fmla="*/ 89 w 114"/>
              <a:gd name="T31" fmla="*/ 1 h 48"/>
              <a:gd name="T32" fmla="*/ 84 w 114"/>
              <a:gd name="T33" fmla="*/ 1 h 48"/>
              <a:gd name="T34" fmla="*/ 81 w 114"/>
              <a:gd name="T35" fmla="*/ 4 h 48"/>
              <a:gd name="T36" fmla="*/ 77 w 114"/>
              <a:gd name="T37" fmla="*/ 6 h 48"/>
              <a:gd name="T38" fmla="*/ 74 w 114"/>
              <a:gd name="T39" fmla="*/ 7 h 48"/>
              <a:gd name="T40" fmla="*/ 68 w 114"/>
              <a:gd name="T41" fmla="*/ 7 h 48"/>
              <a:gd name="T42" fmla="*/ 64 w 114"/>
              <a:gd name="T43" fmla="*/ 4 h 48"/>
              <a:gd name="T44" fmla="*/ 63 w 114"/>
              <a:gd name="T45" fmla="*/ 8 h 48"/>
              <a:gd name="T46" fmla="*/ 59 w 114"/>
              <a:gd name="T47" fmla="*/ 8 h 48"/>
              <a:gd name="T48" fmla="*/ 54 w 114"/>
              <a:gd name="T49" fmla="*/ 14 h 48"/>
              <a:gd name="T50" fmla="*/ 50 w 114"/>
              <a:gd name="T51" fmla="*/ 18 h 48"/>
              <a:gd name="T52" fmla="*/ 51 w 114"/>
              <a:gd name="T53" fmla="*/ 24 h 48"/>
              <a:gd name="T54" fmla="*/ 53 w 114"/>
              <a:gd name="T55" fmla="*/ 27 h 48"/>
              <a:gd name="T56" fmla="*/ 50 w 114"/>
              <a:gd name="T57" fmla="*/ 27 h 48"/>
              <a:gd name="T58" fmla="*/ 48 w 114"/>
              <a:gd name="T59" fmla="*/ 25 h 48"/>
              <a:gd name="T60" fmla="*/ 41 w 114"/>
              <a:gd name="T61" fmla="*/ 24 h 48"/>
              <a:gd name="T62" fmla="*/ 37 w 114"/>
              <a:gd name="T63" fmla="*/ 26 h 48"/>
              <a:gd name="T64" fmla="*/ 29 w 114"/>
              <a:gd name="T65" fmla="*/ 28 h 48"/>
              <a:gd name="T66" fmla="*/ 25 w 114"/>
              <a:gd name="T67" fmla="*/ 29 h 48"/>
              <a:gd name="T68" fmla="*/ 21 w 114"/>
              <a:gd name="T69" fmla="*/ 27 h 48"/>
              <a:gd name="T70" fmla="*/ 15 w 114"/>
              <a:gd name="T71" fmla="*/ 27 h 48"/>
              <a:gd name="T72" fmla="*/ 14 w 114"/>
              <a:gd name="T73" fmla="*/ 29 h 48"/>
              <a:gd name="T74" fmla="*/ 10 w 114"/>
              <a:gd name="T75" fmla="*/ 31 h 48"/>
              <a:gd name="T76" fmla="*/ 9 w 114"/>
              <a:gd name="T77" fmla="*/ 29 h 48"/>
              <a:gd name="T78" fmla="*/ 5 w 114"/>
              <a:gd name="T79" fmla="*/ 27 h 48"/>
              <a:gd name="T80" fmla="*/ 1 w 114"/>
              <a:gd name="T81" fmla="*/ 28 h 48"/>
              <a:gd name="T82" fmla="*/ 1 w 114"/>
              <a:gd name="T83" fmla="*/ 33 h 48"/>
              <a:gd name="T84" fmla="*/ 3 w 114"/>
              <a:gd name="T85" fmla="*/ 36 h 48"/>
              <a:gd name="T86" fmla="*/ 6 w 114"/>
              <a:gd name="T87" fmla="*/ 39 h 48"/>
              <a:gd name="T88" fmla="*/ 11 w 114"/>
              <a:gd name="T89" fmla="*/ 39 h 48"/>
              <a:gd name="T90" fmla="*/ 15 w 114"/>
              <a:gd name="T91" fmla="*/ 38 h 48"/>
              <a:gd name="T92" fmla="*/ 19 w 114"/>
              <a:gd name="T93" fmla="*/ 40 h 48"/>
              <a:gd name="T94" fmla="*/ 23 w 114"/>
              <a:gd name="T95" fmla="*/ 40 h 48"/>
              <a:gd name="T96" fmla="*/ 30 w 114"/>
              <a:gd name="T97" fmla="*/ 37 h 48"/>
              <a:gd name="T98" fmla="*/ 37 w 114"/>
              <a:gd name="T99" fmla="*/ 36 h 48"/>
              <a:gd name="T100" fmla="*/ 39 w 114"/>
              <a:gd name="T101" fmla="*/ 37 h 48"/>
              <a:gd name="T102" fmla="*/ 41 w 114"/>
              <a:gd name="T103" fmla="*/ 40 h 48"/>
              <a:gd name="T104" fmla="*/ 48 w 114"/>
              <a:gd name="T105" fmla="*/ 44 h 48"/>
              <a:gd name="T106" fmla="*/ 59 w 114"/>
              <a:gd name="T107" fmla="*/ 45 h 48"/>
              <a:gd name="T108" fmla="*/ 66 w 114"/>
              <a:gd name="T109" fmla="*/ 46 h 48"/>
              <a:gd name="T110" fmla="*/ 73 w 114"/>
              <a:gd name="T111" fmla="*/ 47 h 48"/>
              <a:gd name="T112" fmla="*/ 77 w 114"/>
              <a:gd name="T113" fmla="*/ 47 h 48"/>
              <a:gd name="T114" fmla="*/ 83 w 114"/>
              <a:gd name="T115" fmla="*/ 43 h 48"/>
              <a:gd name="T116" fmla="*/ 89 w 114"/>
              <a:gd name="T117" fmla="*/ 44 h 48"/>
              <a:gd name="T118" fmla="*/ 95 w 114"/>
              <a:gd name="T119" fmla="*/ 42 h 48"/>
              <a:gd name="T120" fmla="*/ 96 w 114"/>
              <a:gd name="T121" fmla="*/ 40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14" h="48">
                <a:moveTo>
                  <a:pt x="98" y="39"/>
                </a:moveTo>
                <a:lnTo>
                  <a:pt x="99" y="39"/>
                </a:lnTo>
                <a:lnTo>
                  <a:pt x="99" y="38"/>
                </a:lnTo>
                <a:lnTo>
                  <a:pt x="100" y="38"/>
                </a:lnTo>
                <a:lnTo>
                  <a:pt x="100" y="38"/>
                </a:lnTo>
                <a:lnTo>
                  <a:pt x="100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1" y="37"/>
                </a:lnTo>
                <a:lnTo>
                  <a:pt x="102" y="37"/>
                </a:lnTo>
                <a:lnTo>
                  <a:pt x="102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3" y="37"/>
                </a:lnTo>
                <a:lnTo>
                  <a:pt x="104" y="37"/>
                </a:lnTo>
                <a:lnTo>
                  <a:pt x="104" y="37"/>
                </a:lnTo>
                <a:lnTo>
                  <a:pt x="104" y="36"/>
                </a:lnTo>
                <a:lnTo>
                  <a:pt x="103" y="36"/>
                </a:lnTo>
                <a:lnTo>
                  <a:pt x="104" y="36"/>
                </a:lnTo>
                <a:lnTo>
                  <a:pt x="104" y="36"/>
                </a:lnTo>
                <a:lnTo>
                  <a:pt x="104" y="36"/>
                </a:lnTo>
                <a:lnTo>
                  <a:pt x="103" y="35"/>
                </a:lnTo>
                <a:lnTo>
                  <a:pt x="104" y="35"/>
                </a:lnTo>
                <a:lnTo>
                  <a:pt x="104" y="35"/>
                </a:lnTo>
                <a:lnTo>
                  <a:pt x="104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4"/>
                </a:lnTo>
                <a:lnTo>
                  <a:pt x="103" y="33"/>
                </a:lnTo>
                <a:lnTo>
                  <a:pt x="103" y="33"/>
                </a:lnTo>
                <a:lnTo>
                  <a:pt x="103" y="33"/>
                </a:lnTo>
                <a:lnTo>
                  <a:pt x="103" y="32"/>
                </a:lnTo>
                <a:lnTo>
                  <a:pt x="104" y="32"/>
                </a:lnTo>
                <a:lnTo>
                  <a:pt x="104" y="32"/>
                </a:lnTo>
                <a:lnTo>
                  <a:pt x="103" y="31"/>
                </a:lnTo>
                <a:lnTo>
                  <a:pt x="103" y="31"/>
                </a:lnTo>
                <a:lnTo>
                  <a:pt x="103" y="30"/>
                </a:lnTo>
                <a:lnTo>
                  <a:pt x="103" y="29"/>
                </a:lnTo>
                <a:lnTo>
                  <a:pt x="104" y="29"/>
                </a:lnTo>
                <a:lnTo>
                  <a:pt x="104" y="30"/>
                </a:lnTo>
                <a:lnTo>
                  <a:pt x="104" y="29"/>
                </a:lnTo>
                <a:lnTo>
                  <a:pt x="105" y="29"/>
                </a:lnTo>
                <a:lnTo>
                  <a:pt x="106" y="29"/>
                </a:lnTo>
                <a:lnTo>
                  <a:pt x="107" y="28"/>
                </a:lnTo>
                <a:lnTo>
                  <a:pt x="106" y="28"/>
                </a:lnTo>
                <a:lnTo>
                  <a:pt x="107" y="28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7"/>
                </a:lnTo>
                <a:lnTo>
                  <a:pt x="107" y="26"/>
                </a:lnTo>
                <a:lnTo>
                  <a:pt x="107" y="26"/>
                </a:lnTo>
                <a:lnTo>
                  <a:pt x="106" y="25"/>
                </a:lnTo>
                <a:lnTo>
                  <a:pt x="106" y="25"/>
                </a:lnTo>
                <a:lnTo>
                  <a:pt x="105" y="25"/>
                </a:lnTo>
                <a:lnTo>
                  <a:pt x="104" y="25"/>
                </a:lnTo>
                <a:lnTo>
                  <a:pt x="104" y="25"/>
                </a:lnTo>
                <a:lnTo>
                  <a:pt x="103" y="25"/>
                </a:lnTo>
                <a:lnTo>
                  <a:pt x="103" y="24"/>
                </a:lnTo>
                <a:lnTo>
                  <a:pt x="103" y="24"/>
                </a:lnTo>
                <a:lnTo>
                  <a:pt x="105" y="24"/>
                </a:lnTo>
                <a:lnTo>
                  <a:pt x="105" y="23"/>
                </a:lnTo>
                <a:lnTo>
                  <a:pt x="105" y="23"/>
                </a:lnTo>
                <a:lnTo>
                  <a:pt x="106" y="23"/>
                </a:lnTo>
                <a:lnTo>
                  <a:pt x="106" y="23"/>
                </a:lnTo>
                <a:lnTo>
                  <a:pt x="106" y="23"/>
                </a:lnTo>
                <a:lnTo>
                  <a:pt x="107" y="24"/>
                </a:lnTo>
                <a:lnTo>
                  <a:pt x="107" y="24"/>
                </a:lnTo>
                <a:lnTo>
                  <a:pt x="107" y="24"/>
                </a:lnTo>
                <a:lnTo>
                  <a:pt x="108" y="24"/>
                </a:lnTo>
                <a:lnTo>
                  <a:pt x="109" y="24"/>
                </a:lnTo>
                <a:lnTo>
                  <a:pt x="110" y="24"/>
                </a:lnTo>
                <a:lnTo>
                  <a:pt x="110" y="24"/>
                </a:lnTo>
                <a:lnTo>
                  <a:pt x="110" y="24"/>
                </a:lnTo>
                <a:lnTo>
                  <a:pt x="113" y="24"/>
                </a:lnTo>
                <a:lnTo>
                  <a:pt x="112" y="24"/>
                </a:lnTo>
                <a:lnTo>
                  <a:pt x="112" y="23"/>
                </a:lnTo>
                <a:lnTo>
                  <a:pt x="112" y="23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2"/>
                </a:lnTo>
                <a:lnTo>
                  <a:pt x="112" y="21"/>
                </a:lnTo>
                <a:lnTo>
                  <a:pt x="112" y="21"/>
                </a:lnTo>
                <a:lnTo>
                  <a:pt x="113" y="21"/>
                </a:lnTo>
                <a:lnTo>
                  <a:pt x="113" y="20"/>
                </a:lnTo>
                <a:lnTo>
                  <a:pt x="113" y="20"/>
                </a:lnTo>
                <a:lnTo>
                  <a:pt x="113" y="19"/>
                </a:lnTo>
                <a:lnTo>
                  <a:pt x="113" y="19"/>
                </a:lnTo>
                <a:lnTo>
                  <a:pt x="114" y="18"/>
                </a:lnTo>
                <a:lnTo>
                  <a:pt x="114" y="18"/>
                </a:lnTo>
                <a:lnTo>
                  <a:pt x="114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8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3" y="17"/>
                </a:lnTo>
                <a:lnTo>
                  <a:pt x="112" y="16"/>
                </a:lnTo>
                <a:lnTo>
                  <a:pt x="112" y="16"/>
                </a:lnTo>
                <a:lnTo>
                  <a:pt x="112" y="16"/>
                </a:lnTo>
                <a:lnTo>
                  <a:pt x="111" y="16"/>
                </a:lnTo>
                <a:lnTo>
                  <a:pt x="111" y="15"/>
                </a:lnTo>
                <a:lnTo>
                  <a:pt x="111" y="16"/>
                </a:lnTo>
                <a:lnTo>
                  <a:pt x="111" y="14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3"/>
                </a:lnTo>
                <a:lnTo>
                  <a:pt x="110" y="12"/>
                </a:lnTo>
                <a:lnTo>
                  <a:pt x="109" y="12"/>
                </a:lnTo>
                <a:lnTo>
                  <a:pt x="109" y="12"/>
                </a:lnTo>
                <a:lnTo>
                  <a:pt x="109" y="11"/>
                </a:lnTo>
                <a:lnTo>
                  <a:pt x="109" y="10"/>
                </a:lnTo>
                <a:lnTo>
                  <a:pt x="109" y="10"/>
                </a:lnTo>
                <a:lnTo>
                  <a:pt x="110" y="10"/>
                </a:lnTo>
                <a:lnTo>
                  <a:pt x="110" y="9"/>
                </a:lnTo>
                <a:lnTo>
                  <a:pt x="110" y="9"/>
                </a:lnTo>
                <a:lnTo>
                  <a:pt x="110" y="9"/>
                </a:lnTo>
                <a:lnTo>
                  <a:pt x="111" y="9"/>
                </a:lnTo>
                <a:lnTo>
                  <a:pt x="111" y="9"/>
                </a:lnTo>
                <a:lnTo>
                  <a:pt x="111" y="8"/>
                </a:lnTo>
                <a:lnTo>
                  <a:pt x="111" y="7"/>
                </a:lnTo>
                <a:lnTo>
                  <a:pt x="111" y="7"/>
                </a:lnTo>
                <a:lnTo>
                  <a:pt x="110" y="7"/>
                </a:lnTo>
                <a:lnTo>
                  <a:pt x="110" y="7"/>
                </a:lnTo>
                <a:lnTo>
                  <a:pt x="110" y="6"/>
                </a:lnTo>
                <a:lnTo>
                  <a:pt x="110" y="6"/>
                </a:lnTo>
                <a:lnTo>
                  <a:pt x="110" y="5"/>
                </a:lnTo>
                <a:lnTo>
                  <a:pt x="109" y="5"/>
                </a:lnTo>
                <a:lnTo>
                  <a:pt x="108" y="5"/>
                </a:lnTo>
                <a:lnTo>
                  <a:pt x="108" y="5"/>
                </a:lnTo>
                <a:lnTo>
                  <a:pt x="107" y="5"/>
                </a:lnTo>
                <a:lnTo>
                  <a:pt x="107" y="5"/>
                </a:lnTo>
                <a:lnTo>
                  <a:pt x="107" y="5"/>
                </a:lnTo>
                <a:lnTo>
                  <a:pt x="106" y="4"/>
                </a:lnTo>
                <a:lnTo>
                  <a:pt x="105" y="4"/>
                </a:lnTo>
                <a:lnTo>
                  <a:pt x="105" y="4"/>
                </a:lnTo>
                <a:lnTo>
                  <a:pt x="104" y="4"/>
                </a:lnTo>
                <a:lnTo>
                  <a:pt x="104" y="4"/>
                </a:lnTo>
                <a:lnTo>
                  <a:pt x="103" y="4"/>
                </a:lnTo>
                <a:lnTo>
                  <a:pt x="103" y="4"/>
                </a:lnTo>
                <a:lnTo>
                  <a:pt x="103" y="5"/>
                </a:lnTo>
                <a:lnTo>
                  <a:pt x="102" y="5"/>
                </a:lnTo>
                <a:lnTo>
                  <a:pt x="102" y="5"/>
                </a:lnTo>
                <a:lnTo>
                  <a:pt x="101" y="5"/>
                </a:lnTo>
                <a:lnTo>
                  <a:pt x="101" y="5"/>
                </a:lnTo>
                <a:lnTo>
                  <a:pt x="100" y="5"/>
                </a:lnTo>
                <a:lnTo>
                  <a:pt x="99" y="5"/>
                </a:lnTo>
                <a:lnTo>
                  <a:pt x="98" y="5"/>
                </a:lnTo>
                <a:lnTo>
                  <a:pt x="97" y="5"/>
                </a:lnTo>
                <a:lnTo>
                  <a:pt x="96" y="4"/>
                </a:lnTo>
                <a:lnTo>
                  <a:pt x="96" y="4"/>
                </a:lnTo>
                <a:lnTo>
                  <a:pt x="96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5" y="3"/>
                </a:lnTo>
                <a:lnTo>
                  <a:pt x="94" y="3"/>
                </a:lnTo>
                <a:lnTo>
                  <a:pt x="94" y="2"/>
                </a:lnTo>
                <a:lnTo>
                  <a:pt x="93" y="3"/>
                </a:lnTo>
                <a:lnTo>
                  <a:pt x="93" y="3"/>
                </a:lnTo>
                <a:lnTo>
                  <a:pt x="93" y="3"/>
                </a:lnTo>
                <a:lnTo>
                  <a:pt x="92" y="3"/>
                </a:lnTo>
                <a:lnTo>
                  <a:pt x="91" y="2"/>
                </a:lnTo>
                <a:lnTo>
                  <a:pt x="90" y="2"/>
                </a:lnTo>
                <a:lnTo>
                  <a:pt x="90" y="2"/>
                </a:lnTo>
                <a:lnTo>
                  <a:pt x="89" y="2"/>
                </a:lnTo>
                <a:lnTo>
                  <a:pt x="89" y="1"/>
                </a:lnTo>
                <a:lnTo>
                  <a:pt x="88" y="1"/>
                </a:lnTo>
                <a:lnTo>
                  <a:pt x="87" y="1"/>
                </a:lnTo>
                <a:lnTo>
                  <a:pt x="86" y="1"/>
                </a:lnTo>
                <a:lnTo>
                  <a:pt x="86" y="0"/>
                </a:lnTo>
                <a:lnTo>
                  <a:pt x="86" y="1"/>
                </a:lnTo>
                <a:lnTo>
                  <a:pt x="86" y="1"/>
                </a:lnTo>
                <a:lnTo>
                  <a:pt x="86" y="1"/>
                </a:lnTo>
                <a:lnTo>
                  <a:pt x="85" y="1"/>
                </a:lnTo>
                <a:lnTo>
                  <a:pt x="84" y="1"/>
                </a:lnTo>
                <a:lnTo>
                  <a:pt x="84" y="1"/>
                </a:lnTo>
                <a:lnTo>
                  <a:pt x="84" y="1"/>
                </a:lnTo>
                <a:lnTo>
                  <a:pt x="84" y="0"/>
                </a:lnTo>
                <a:lnTo>
                  <a:pt x="83" y="0"/>
                </a:lnTo>
                <a:lnTo>
                  <a:pt x="83" y="0"/>
                </a:lnTo>
                <a:lnTo>
                  <a:pt x="82" y="0"/>
                </a:lnTo>
                <a:lnTo>
                  <a:pt x="82" y="0"/>
                </a:lnTo>
                <a:lnTo>
                  <a:pt x="82" y="0"/>
                </a:lnTo>
                <a:lnTo>
                  <a:pt x="81" y="1"/>
                </a:lnTo>
                <a:lnTo>
                  <a:pt x="82" y="2"/>
                </a:lnTo>
                <a:lnTo>
                  <a:pt x="81" y="3"/>
                </a:lnTo>
                <a:lnTo>
                  <a:pt x="81" y="3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4"/>
                </a:lnTo>
                <a:lnTo>
                  <a:pt x="81" y="5"/>
                </a:lnTo>
                <a:lnTo>
                  <a:pt x="80" y="4"/>
                </a:lnTo>
                <a:lnTo>
                  <a:pt x="79" y="4"/>
                </a:lnTo>
                <a:lnTo>
                  <a:pt x="79" y="5"/>
                </a:lnTo>
                <a:lnTo>
                  <a:pt x="79" y="5"/>
                </a:lnTo>
                <a:lnTo>
                  <a:pt x="79" y="5"/>
                </a:lnTo>
                <a:lnTo>
                  <a:pt x="78" y="6"/>
                </a:lnTo>
                <a:lnTo>
                  <a:pt x="77" y="6"/>
                </a:lnTo>
                <a:lnTo>
                  <a:pt x="78" y="7"/>
                </a:lnTo>
                <a:lnTo>
                  <a:pt x="77" y="7"/>
                </a:lnTo>
                <a:lnTo>
                  <a:pt x="78" y="7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7"/>
                </a:lnTo>
                <a:lnTo>
                  <a:pt x="74" y="7"/>
                </a:lnTo>
                <a:lnTo>
                  <a:pt x="74" y="7"/>
                </a:lnTo>
                <a:lnTo>
                  <a:pt x="73" y="8"/>
                </a:lnTo>
                <a:lnTo>
                  <a:pt x="73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1" y="8"/>
                </a:lnTo>
                <a:lnTo>
                  <a:pt x="70" y="8"/>
                </a:lnTo>
                <a:lnTo>
                  <a:pt x="68" y="7"/>
                </a:lnTo>
                <a:lnTo>
                  <a:pt x="68" y="7"/>
                </a:lnTo>
                <a:lnTo>
                  <a:pt x="68" y="7"/>
                </a:lnTo>
                <a:lnTo>
                  <a:pt x="67" y="7"/>
                </a:lnTo>
                <a:lnTo>
                  <a:pt x="67" y="6"/>
                </a:lnTo>
                <a:lnTo>
                  <a:pt x="68" y="6"/>
                </a:lnTo>
                <a:lnTo>
                  <a:pt x="68" y="6"/>
                </a:lnTo>
                <a:lnTo>
                  <a:pt x="67" y="6"/>
                </a:lnTo>
                <a:lnTo>
                  <a:pt x="67" y="6"/>
                </a:lnTo>
                <a:lnTo>
                  <a:pt x="66" y="5"/>
                </a:lnTo>
                <a:lnTo>
                  <a:pt x="65" y="5"/>
                </a:lnTo>
                <a:lnTo>
                  <a:pt x="64" y="4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6"/>
                </a:lnTo>
                <a:lnTo>
                  <a:pt x="64" y="6"/>
                </a:lnTo>
                <a:lnTo>
                  <a:pt x="64" y="7"/>
                </a:lnTo>
                <a:lnTo>
                  <a:pt x="64" y="7"/>
                </a:lnTo>
                <a:lnTo>
                  <a:pt x="64" y="7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3" y="9"/>
                </a:lnTo>
                <a:lnTo>
                  <a:pt x="63" y="9"/>
                </a:lnTo>
                <a:lnTo>
                  <a:pt x="62" y="9"/>
                </a:lnTo>
                <a:lnTo>
                  <a:pt x="62" y="9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60" y="8"/>
                </a:lnTo>
                <a:lnTo>
                  <a:pt x="59" y="8"/>
                </a:lnTo>
                <a:lnTo>
                  <a:pt x="59" y="8"/>
                </a:lnTo>
                <a:lnTo>
                  <a:pt x="58" y="8"/>
                </a:lnTo>
                <a:lnTo>
                  <a:pt x="59" y="9"/>
                </a:lnTo>
                <a:lnTo>
                  <a:pt x="58" y="10"/>
                </a:lnTo>
                <a:lnTo>
                  <a:pt x="58" y="11"/>
                </a:lnTo>
                <a:lnTo>
                  <a:pt x="58" y="11"/>
                </a:lnTo>
                <a:lnTo>
                  <a:pt x="58" y="12"/>
                </a:lnTo>
                <a:lnTo>
                  <a:pt x="56" y="13"/>
                </a:lnTo>
                <a:lnTo>
                  <a:pt x="56" y="13"/>
                </a:lnTo>
                <a:lnTo>
                  <a:pt x="54" y="13"/>
                </a:lnTo>
                <a:lnTo>
                  <a:pt x="54" y="14"/>
                </a:lnTo>
                <a:lnTo>
                  <a:pt x="52" y="14"/>
                </a:lnTo>
                <a:lnTo>
                  <a:pt x="52" y="15"/>
                </a:lnTo>
                <a:lnTo>
                  <a:pt x="51" y="15"/>
                </a:lnTo>
                <a:lnTo>
                  <a:pt x="50" y="15"/>
                </a:lnTo>
                <a:lnTo>
                  <a:pt x="49" y="16"/>
                </a:lnTo>
                <a:lnTo>
                  <a:pt x="49" y="16"/>
                </a:lnTo>
                <a:lnTo>
                  <a:pt x="49" y="16"/>
                </a:lnTo>
                <a:lnTo>
                  <a:pt x="48" y="16"/>
                </a:lnTo>
                <a:lnTo>
                  <a:pt x="48" y="17"/>
                </a:lnTo>
                <a:lnTo>
                  <a:pt x="48" y="17"/>
                </a:lnTo>
                <a:lnTo>
                  <a:pt x="50" y="18"/>
                </a:lnTo>
                <a:lnTo>
                  <a:pt x="50" y="19"/>
                </a:lnTo>
                <a:lnTo>
                  <a:pt x="51" y="19"/>
                </a:lnTo>
                <a:lnTo>
                  <a:pt x="51" y="20"/>
                </a:lnTo>
                <a:lnTo>
                  <a:pt x="51" y="20"/>
                </a:lnTo>
                <a:lnTo>
                  <a:pt x="51" y="20"/>
                </a:lnTo>
                <a:lnTo>
                  <a:pt x="52" y="20"/>
                </a:lnTo>
                <a:lnTo>
                  <a:pt x="52" y="21"/>
                </a:lnTo>
                <a:lnTo>
                  <a:pt x="52" y="21"/>
                </a:lnTo>
                <a:lnTo>
                  <a:pt x="51" y="23"/>
                </a:lnTo>
                <a:lnTo>
                  <a:pt x="51" y="23"/>
                </a:lnTo>
                <a:lnTo>
                  <a:pt x="51" y="24"/>
                </a:lnTo>
                <a:lnTo>
                  <a:pt x="51" y="24"/>
                </a:lnTo>
                <a:lnTo>
                  <a:pt x="52" y="24"/>
                </a:lnTo>
                <a:lnTo>
                  <a:pt x="52" y="24"/>
                </a:lnTo>
                <a:lnTo>
                  <a:pt x="52" y="24"/>
                </a:lnTo>
                <a:lnTo>
                  <a:pt x="53" y="24"/>
                </a:lnTo>
                <a:lnTo>
                  <a:pt x="53" y="25"/>
                </a:lnTo>
                <a:lnTo>
                  <a:pt x="53" y="25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3" y="27"/>
                </a:lnTo>
                <a:lnTo>
                  <a:pt x="52" y="27"/>
                </a:lnTo>
                <a:lnTo>
                  <a:pt x="53" y="28"/>
                </a:lnTo>
                <a:lnTo>
                  <a:pt x="53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2" y="28"/>
                </a:lnTo>
                <a:lnTo>
                  <a:pt x="51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6"/>
                </a:lnTo>
                <a:lnTo>
                  <a:pt x="49" y="25"/>
                </a:lnTo>
                <a:lnTo>
                  <a:pt x="48" y="25"/>
                </a:lnTo>
                <a:lnTo>
                  <a:pt x="49" y="25"/>
                </a:lnTo>
                <a:lnTo>
                  <a:pt x="48" y="25"/>
                </a:lnTo>
                <a:lnTo>
                  <a:pt x="48" y="24"/>
                </a:lnTo>
                <a:lnTo>
                  <a:pt x="47" y="24"/>
                </a:lnTo>
                <a:lnTo>
                  <a:pt x="46" y="25"/>
                </a:lnTo>
                <a:lnTo>
                  <a:pt x="46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4"/>
                </a:lnTo>
                <a:lnTo>
                  <a:pt x="41" y="23"/>
                </a:lnTo>
                <a:lnTo>
                  <a:pt x="40" y="24"/>
                </a:lnTo>
                <a:lnTo>
                  <a:pt x="40" y="25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8" y="26"/>
                </a:lnTo>
                <a:lnTo>
                  <a:pt x="37" y="26"/>
                </a:lnTo>
                <a:lnTo>
                  <a:pt x="37" y="25"/>
                </a:lnTo>
                <a:lnTo>
                  <a:pt x="35" y="26"/>
                </a:lnTo>
                <a:lnTo>
                  <a:pt x="35" y="26"/>
                </a:lnTo>
                <a:lnTo>
                  <a:pt x="34" y="26"/>
                </a:lnTo>
                <a:lnTo>
                  <a:pt x="32" y="26"/>
                </a:lnTo>
                <a:lnTo>
                  <a:pt x="32" y="26"/>
                </a:lnTo>
                <a:lnTo>
                  <a:pt x="32" y="26"/>
                </a:lnTo>
                <a:lnTo>
                  <a:pt x="31" y="27"/>
                </a:lnTo>
                <a:lnTo>
                  <a:pt x="31" y="28"/>
                </a:lnTo>
                <a:lnTo>
                  <a:pt x="30" y="28"/>
                </a:lnTo>
                <a:lnTo>
                  <a:pt x="29" y="28"/>
                </a:lnTo>
                <a:lnTo>
                  <a:pt x="28" y="28"/>
                </a:lnTo>
                <a:lnTo>
                  <a:pt x="28" y="28"/>
                </a:lnTo>
                <a:lnTo>
                  <a:pt x="28" y="29"/>
                </a:lnTo>
                <a:lnTo>
                  <a:pt x="27" y="29"/>
                </a:lnTo>
                <a:lnTo>
                  <a:pt x="27" y="29"/>
                </a:lnTo>
                <a:lnTo>
                  <a:pt x="27" y="29"/>
                </a:lnTo>
                <a:lnTo>
                  <a:pt x="26" y="30"/>
                </a:lnTo>
                <a:lnTo>
                  <a:pt x="25" y="30"/>
                </a:lnTo>
                <a:lnTo>
                  <a:pt x="26" y="29"/>
                </a:lnTo>
                <a:lnTo>
                  <a:pt x="25" y="29"/>
                </a:lnTo>
                <a:lnTo>
                  <a:pt x="25" y="29"/>
                </a:lnTo>
                <a:lnTo>
                  <a:pt x="24" y="30"/>
                </a:lnTo>
                <a:lnTo>
                  <a:pt x="22" y="30"/>
                </a:lnTo>
                <a:lnTo>
                  <a:pt x="22" y="30"/>
                </a:lnTo>
                <a:lnTo>
                  <a:pt x="22" y="29"/>
                </a:lnTo>
                <a:lnTo>
                  <a:pt x="22" y="29"/>
                </a:lnTo>
                <a:lnTo>
                  <a:pt x="21" y="28"/>
                </a:lnTo>
                <a:lnTo>
                  <a:pt x="21" y="28"/>
                </a:lnTo>
                <a:lnTo>
                  <a:pt x="20" y="28"/>
                </a:lnTo>
                <a:lnTo>
                  <a:pt x="20" y="28"/>
                </a:lnTo>
                <a:lnTo>
                  <a:pt x="21" y="27"/>
                </a:lnTo>
                <a:lnTo>
                  <a:pt x="21" y="27"/>
                </a:lnTo>
                <a:lnTo>
                  <a:pt x="20" y="27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7" y="27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6" y="27"/>
                </a:lnTo>
                <a:lnTo>
                  <a:pt x="15" y="27"/>
                </a:lnTo>
                <a:lnTo>
                  <a:pt x="15" y="27"/>
                </a:lnTo>
                <a:lnTo>
                  <a:pt x="14" y="27"/>
                </a:lnTo>
                <a:lnTo>
                  <a:pt x="14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4" y="27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9"/>
                </a:lnTo>
                <a:lnTo>
                  <a:pt x="14" y="30"/>
                </a:lnTo>
                <a:lnTo>
                  <a:pt x="14" y="30"/>
                </a:lnTo>
                <a:lnTo>
                  <a:pt x="13" y="30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1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1"/>
                </a:lnTo>
                <a:lnTo>
                  <a:pt x="10" y="31"/>
                </a:lnTo>
                <a:lnTo>
                  <a:pt x="11" y="30"/>
                </a:lnTo>
                <a:lnTo>
                  <a:pt x="11" y="30"/>
                </a:lnTo>
                <a:lnTo>
                  <a:pt x="10" y="30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9" y="29"/>
                </a:lnTo>
                <a:lnTo>
                  <a:pt x="9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7"/>
                </a:lnTo>
                <a:lnTo>
                  <a:pt x="7" y="27"/>
                </a:lnTo>
                <a:lnTo>
                  <a:pt x="7" y="27"/>
                </a:lnTo>
                <a:lnTo>
                  <a:pt x="6" y="27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5" y="26"/>
                </a:lnTo>
                <a:lnTo>
                  <a:pt x="5" y="26"/>
                </a:lnTo>
                <a:lnTo>
                  <a:pt x="4" y="26"/>
                </a:lnTo>
                <a:lnTo>
                  <a:pt x="4" y="27"/>
                </a:lnTo>
                <a:lnTo>
                  <a:pt x="3" y="27"/>
                </a:lnTo>
                <a:lnTo>
                  <a:pt x="3" y="27"/>
                </a:lnTo>
                <a:lnTo>
                  <a:pt x="1" y="27"/>
                </a:lnTo>
                <a:lnTo>
                  <a:pt x="1" y="27"/>
                </a:lnTo>
                <a:lnTo>
                  <a:pt x="1" y="28"/>
                </a:lnTo>
                <a:lnTo>
                  <a:pt x="1" y="28"/>
                </a:lnTo>
                <a:lnTo>
                  <a:pt x="1" y="28"/>
                </a:lnTo>
                <a:lnTo>
                  <a:pt x="2" y="29"/>
                </a:lnTo>
                <a:lnTo>
                  <a:pt x="2" y="29"/>
                </a:lnTo>
                <a:lnTo>
                  <a:pt x="2" y="30"/>
                </a:lnTo>
                <a:lnTo>
                  <a:pt x="2" y="30"/>
                </a:lnTo>
                <a:lnTo>
                  <a:pt x="1" y="30"/>
                </a:lnTo>
                <a:lnTo>
                  <a:pt x="1" y="31"/>
                </a:lnTo>
                <a:lnTo>
                  <a:pt x="1" y="32"/>
                </a:lnTo>
                <a:lnTo>
                  <a:pt x="0" y="32"/>
                </a:lnTo>
                <a:lnTo>
                  <a:pt x="0" y="32"/>
                </a:lnTo>
                <a:lnTo>
                  <a:pt x="1" y="32"/>
                </a:lnTo>
                <a:lnTo>
                  <a:pt x="1" y="33"/>
                </a:lnTo>
                <a:lnTo>
                  <a:pt x="1" y="33"/>
                </a:lnTo>
                <a:lnTo>
                  <a:pt x="1" y="34"/>
                </a:lnTo>
                <a:lnTo>
                  <a:pt x="2" y="34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2" y="35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3" y="36"/>
                </a:lnTo>
                <a:lnTo>
                  <a:pt x="3" y="36"/>
                </a:lnTo>
                <a:lnTo>
                  <a:pt x="4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7"/>
                </a:lnTo>
                <a:lnTo>
                  <a:pt x="5" y="38"/>
                </a:lnTo>
                <a:lnTo>
                  <a:pt x="5" y="38"/>
                </a:lnTo>
                <a:lnTo>
                  <a:pt x="5" y="38"/>
                </a:lnTo>
                <a:lnTo>
                  <a:pt x="6" y="38"/>
                </a:lnTo>
                <a:lnTo>
                  <a:pt x="6" y="39"/>
                </a:lnTo>
                <a:lnTo>
                  <a:pt x="7" y="39"/>
                </a:lnTo>
                <a:lnTo>
                  <a:pt x="7" y="39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0" y="39"/>
                </a:lnTo>
                <a:lnTo>
                  <a:pt x="11" y="39"/>
                </a:lnTo>
                <a:lnTo>
                  <a:pt x="11" y="39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2" y="37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6" y="40"/>
                </a:lnTo>
                <a:lnTo>
                  <a:pt x="16" y="40"/>
                </a:lnTo>
                <a:lnTo>
                  <a:pt x="16" y="40"/>
                </a:lnTo>
                <a:lnTo>
                  <a:pt x="17" y="39"/>
                </a:lnTo>
                <a:lnTo>
                  <a:pt x="18" y="39"/>
                </a:lnTo>
                <a:lnTo>
                  <a:pt x="18" y="40"/>
                </a:lnTo>
                <a:lnTo>
                  <a:pt x="19" y="40"/>
                </a:lnTo>
                <a:lnTo>
                  <a:pt x="19" y="40"/>
                </a:lnTo>
                <a:lnTo>
                  <a:pt x="18" y="41"/>
                </a:lnTo>
                <a:lnTo>
                  <a:pt x="18" y="41"/>
                </a:lnTo>
                <a:lnTo>
                  <a:pt x="19" y="41"/>
                </a:lnTo>
                <a:lnTo>
                  <a:pt x="19" y="41"/>
                </a:lnTo>
                <a:lnTo>
                  <a:pt x="20" y="41"/>
                </a:lnTo>
                <a:lnTo>
                  <a:pt x="20" y="41"/>
                </a:lnTo>
                <a:lnTo>
                  <a:pt x="21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5" y="38"/>
                </a:lnTo>
                <a:lnTo>
                  <a:pt x="27" y="37"/>
                </a:lnTo>
                <a:lnTo>
                  <a:pt x="28" y="37"/>
                </a:lnTo>
                <a:lnTo>
                  <a:pt x="28" y="37"/>
                </a:lnTo>
                <a:lnTo>
                  <a:pt x="29" y="37"/>
                </a:lnTo>
                <a:lnTo>
                  <a:pt x="29" y="37"/>
                </a:lnTo>
                <a:lnTo>
                  <a:pt x="30" y="37"/>
                </a:lnTo>
                <a:lnTo>
                  <a:pt x="30" y="37"/>
                </a:lnTo>
                <a:lnTo>
                  <a:pt x="32" y="37"/>
                </a:lnTo>
                <a:lnTo>
                  <a:pt x="32" y="37"/>
                </a:lnTo>
                <a:lnTo>
                  <a:pt x="33" y="37"/>
                </a:lnTo>
                <a:lnTo>
                  <a:pt x="33" y="37"/>
                </a:lnTo>
                <a:lnTo>
                  <a:pt x="33" y="37"/>
                </a:lnTo>
                <a:lnTo>
                  <a:pt x="34" y="37"/>
                </a:lnTo>
                <a:lnTo>
                  <a:pt x="35" y="37"/>
                </a:lnTo>
                <a:lnTo>
                  <a:pt x="36" y="36"/>
                </a:lnTo>
                <a:lnTo>
                  <a:pt x="37" y="36"/>
                </a:lnTo>
                <a:lnTo>
                  <a:pt x="37" y="36"/>
                </a:lnTo>
                <a:lnTo>
                  <a:pt x="38" y="36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40" y="35"/>
                </a:lnTo>
                <a:lnTo>
                  <a:pt x="40" y="35"/>
                </a:lnTo>
                <a:lnTo>
                  <a:pt x="40" y="36"/>
                </a:lnTo>
                <a:lnTo>
                  <a:pt x="40" y="36"/>
                </a:lnTo>
                <a:lnTo>
                  <a:pt x="40" y="36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8"/>
                </a:lnTo>
                <a:lnTo>
                  <a:pt x="40" y="38"/>
                </a:lnTo>
                <a:lnTo>
                  <a:pt x="39" y="39"/>
                </a:lnTo>
                <a:lnTo>
                  <a:pt x="40" y="39"/>
                </a:lnTo>
                <a:lnTo>
                  <a:pt x="40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39"/>
                </a:lnTo>
                <a:lnTo>
                  <a:pt x="41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1" y="41"/>
                </a:lnTo>
                <a:lnTo>
                  <a:pt x="42" y="41"/>
                </a:lnTo>
                <a:lnTo>
                  <a:pt x="43" y="42"/>
                </a:lnTo>
                <a:lnTo>
                  <a:pt x="44" y="43"/>
                </a:lnTo>
                <a:lnTo>
                  <a:pt x="45" y="43"/>
                </a:lnTo>
                <a:lnTo>
                  <a:pt x="45" y="43"/>
                </a:lnTo>
                <a:lnTo>
                  <a:pt x="47" y="43"/>
                </a:lnTo>
                <a:lnTo>
                  <a:pt x="48" y="44"/>
                </a:lnTo>
                <a:lnTo>
                  <a:pt x="48" y="43"/>
                </a:lnTo>
                <a:lnTo>
                  <a:pt x="49" y="44"/>
                </a:lnTo>
                <a:lnTo>
                  <a:pt x="50" y="44"/>
                </a:lnTo>
                <a:lnTo>
                  <a:pt x="54" y="44"/>
                </a:lnTo>
                <a:lnTo>
                  <a:pt x="55" y="45"/>
                </a:lnTo>
                <a:lnTo>
                  <a:pt x="56" y="45"/>
                </a:lnTo>
                <a:lnTo>
                  <a:pt x="57" y="45"/>
                </a:lnTo>
                <a:lnTo>
                  <a:pt x="58" y="45"/>
                </a:lnTo>
                <a:lnTo>
                  <a:pt x="58" y="45"/>
                </a:lnTo>
                <a:lnTo>
                  <a:pt x="58" y="45"/>
                </a:lnTo>
                <a:lnTo>
                  <a:pt x="59" y="45"/>
                </a:lnTo>
                <a:lnTo>
                  <a:pt x="59" y="45"/>
                </a:lnTo>
                <a:lnTo>
                  <a:pt x="60" y="45"/>
                </a:lnTo>
                <a:lnTo>
                  <a:pt x="60" y="45"/>
                </a:lnTo>
                <a:lnTo>
                  <a:pt x="60" y="46"/>
                </a:lnTo>
                <a:lnTo>
                  <a:pt x="61" y="45"/>
                </a:lnTo>
                <a:lnTo>
                  <a:pt x="62" y="46"/>
                </a:lnTo>
                <a:lnTo>
                  <a:pt x="63" y="46"/>
                </a:lnTo>
                <a:lnTo>
                  <a:pt x="63" y="46"/>
                </a:lnTo>
                <a:lnTo>
                  <a:pt x="64" y="46"/>
                </a:lnTo>
                <a:lnTo>
                  <a:pt x="64" y="46"/>
                </a:lnTo>
                <a:lnTo>
                  <a:pt x="66" y="46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7"/>
                </a:lnTo>
                <a:lnTo>
                  <a:pt x="68" y="47"/>
                </a:lnTo>
                <a:lnTo>
                  <a:pt x="69" y="47"/>
                </a:lnTo>
                <a:lnTo>
                  <a:pt x="70" y="47"/>
                </a:lnTo>
                <a:lnTo>
                  <a:pt x="70" y="47"/>
                </a:lnTo>
                <a:lnTo>
                  <a:pt x="71" y="47"/>
                </a:lnTo>
                <a:lnTo>
                  <a:pt x="72" y="47"/>
                </a:lnTo>
                <a:lnTo>
                  <a:pt x="73" y="47"/>
                </a:lnTo>
                <a:lnTo>
                  <a:pt x="73" y="48"/>
                </a:lnTo>
                <a:lnTo>
                  <a:pt x="74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8"/>
                </a:lnTo>
                <a:lnTo>
                  <a:pt x="75" y="47"/>
                </a:lnTo>
                <a:lnTo>
                  <a:pt x="77" y="47"/>
                </a:lnTo>
                <a:lnTo>
                  <a:pt x="77" y="47"/>
                </a:lnTo>
                <a:lnTo>
                  <a:pt x="77" y="47"/>
                </a:lnTo>
                <a:lnTo>
                  <a:pt x="78" y="46"/>
                </a:lnTo>
                <a:lnTo>
                  <a:pt x="79" y="46"/>
                </a:lnTo>
                <a:lnTo>
                  <a:pt x="79" y="45"/>
                </a:lnTo>
                <a:lnTo>
                  <a:pt x="80" y="44"/>
                </a:lnTo>
                <a:lnTo>
                  <a:pt x="80" y="44"/>
                </a:lnTo>
                <a:lnTo>
                  <a:pt x="81" y="44"/>
                </a:lnTo>
                <a:lnTo>
                  <a:pt x="81" y="44"/>
                </a:lnTo>
                <a:lnTo>
                  <a:pt x="82" y="44"/>
                </a:lnTo>
                <a:lnTo>
                  <a:pt x="82" y="43"/>
                </a:lnTo>
                <a:lnTo>
                  <a:pt x="83" y="43"/>
                </a:lnTo>
                <a:lnTo>
                  <a:pt x="83" y="43"/>
                </a:lnTo>
                <a:lnTo>
                  <a:pt x="83" y="43"/>
                </a:lnTo>
                <a:lnTo>
                  <a:pt x="84" y="43"/>
                </a:lnTo>
                <a:lnTo>
                  <a:pt x="84" y="43"/>
                </a:lnTo>
                <a:lnTo>
                  <a:pt x="85" y="43"/>
                </a:lnTo>
                <a:lnTo>
                  <a:pt x="86" y="44"/>
                </a:lnTo>
                <a:lnTo>
                  <a:pt x="86" y="43"/>
                </a:lnTo>
                <a:lnTo>
                  <a:pt x="88" y="43"/>
                </a:lnTo>
                <a:lnTo>
                  <a:pt x="88" y="44"/>
                </a:lnTo>
                <a:lnTo>
                  <a:pt x="88" y="44"/>
                </a:lnTo>
                <a:lnTo>
                  <a:pt x="89" y="44"/>
                </a:lnTo>
                <a:lnTo>
                  <a:pt x="89" y="44"/>
                </a:lnTo>
                <a:lnTo>
                  <a:pt x="90" y="44"/>
                </a:lnTo>
                <a:lnTo>
                  <a:pt x="90" y="43"/>
                </a:lnTo>
                <a:lnTo>
                  <a:pt x="91" y="43"/>
                </a:lnTo>
                <a:lnTo>
                  <a:pt x="91" y="43"/>
                </a:lnTo>
                <a:lnTo>
                  <a:pt x="91" y="43"/>
                </a:lnTo>
                <a:lnTo>
                  <a:pt x="91" y="42"/>
                </a:lnTo>
                <a:lnTo>
                  <a:pt x="92" y="43"/>
                </a:lnTo>
                <a:lnTo>
                  <a:pt x="93" y="43"/>
                </a:lnTo>
                <a:lnTo>
                  <a:pt x="94" y="42"/>
                </a:lnTo>
                <a:lnTo>
                  <a:pt x="95" y="42"/>
                </a:lnTo>
                <a:lnTo>
                  <a:pt x="96" y="43"/>
                </a:lnTo>
                <a:lnTo>
                  <a:pt x="96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3"/>
                </a:lnTo>
                <a:lnTo>
                  <a:pt x="97" y="42"/>
                </a:lnTo>
                <a:lnTo>
                  <a:pt x="97" y="42"/>
                </a:lnTo>
                <a:lnTo>
                  <a:pt x="96" y="42"/>
                </a:lnTo>
                <a:lnTo>
                  <a:pt x="96" y="41"/>
                </a:lnTo>
                <a:lnTo>
                  <a:pt x="96" y="40"/>
                </a:lnTo>
                <a:lnTo>
                  <a:pt x="96" y="40"/>
                </a:lnTo>
                <a:lnTo>
                  <a:pt x="98" y="40"/>
                </a:lnTo>
                <a:lnTo>
                  <a:pt x="98" y="40"/>
                </a:lnTo>
                <a:lnTo>
                  <a:pt x="98" y="3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778" name="Group 2218">
          <a:extLst>
            <a:ext uri="{FF2B5EF4-FFF2-40B4-BE49-F238E27FC236}">
              <a16:creationId xmlns:a16="http://schemas.microsoft.com/office/drawing/2014/main" id="{7F6B30D7-B7CD-4C1D-AC92-09DE73EB92F3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56" y="794"/>
          <a:chExt cx="101" cy="46"/>
        </a:xfrm>
      </xdr:grpSpPr>
      <xdr:sp macro="" textlink="">
        <xdr:nvSpPr>
          <xdr:cNvPr id="68776" name="Freeform 2216">
            <a:extLst>
              <a:ext uri="{FF2B5EF4-FFF2-40B4-BE49-F238E27FC236}">
                <a16:creationId xmlns:a16="http://schemas.microsoft.com/office/drawing/2014/main" id="{F38E166C-5EE2-4DE5-BD02-E845C3155CED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8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100" y="26"/>
                </a:lnTo>
                <a:lnTo>
                  <a:pt x="100" y="26"/>
                </a:lnTo>
                <a:lnTo>
                  <a:pt x="99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3"/>
                </a:lnTo>
                <a:lnTo>
                  <a:pt x="97" y="23"/>
                </a:lnTo>
                <a:lnTo>
                  <a:pt x="97" y="22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6" y="22"/>
                </a:lnTo>
                <a:lnTo>
                  <a:pt x="95" y="21"/>
                </a:lnTo>
                <a:lnTo>
                  <a:pt x="95" y="21"/>
                </a:lnTo>
                <a:lnTo>
                  <a:pt x="94" y="21"/>
                </a:lnTo>
                <a:lnTo>
                  <a:pt x="94" y="21"/>
                </a:lnTo>
                <a:lnTo>
                  <a:pt x="93" y="21"/>
                </a:lnTo>
                <a:lnTo>
                  <a:pt x="93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1" y="20"/>
                </a:lnTo>
                <a:lnTo>
                  <a:pt x="90" y="20"/>
                </a:lnTo>
                <a:lnTo>
                  <a:pt x="90" y="20"/>
                </a:lnTo>
                <a:lnTo>
                  <a:pt x="90" y="20"/>
                </a:lnTo>
                <a:lnTo>
                  <a:pt x="90" y="19"/>
                </a:lnTo>
                <a:lnTo>
                  <a:pt x="90" y="19"/>
                </a:lnTo>
                <a:lnTo>
                  <a:pt x="90" y="19"/>
                </a:lnTo>
                <a:lnTo>
                  <a:pt x="89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8" y="20"/>
                </a:lnTo>
                <a:lnTo>
                  <a:pt x="88" y="20"/>
                </a:lnTo>
                <a:lnTo>
                  <a:pt x="87" y="20"/>
                </a:lnTo>
                <a:lnTo>
                  <a:pt x="87" y="20"/>
                </a:lnTo>
                <a:lnTo>
                  <a:pt x="86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4" y="16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3" y="15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5" y="12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3" y="12"/>
                </a:lnTo>
                <a:lnTo>
                  <a:pt x="72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3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5"/>
                </a:lnTo>
                <a:lnTo>
                  <a:pt x="73" y="15"/>
                </a:lnTo>
                <a:lnTo>
                  <a:pt x="73" y="16"/>
                </a:lnTo>
                <a:lnTo>
                  <a:pt x="73" y="16"/>
                </a:lnTo>
                <a:lnTo>
                  <a:pt x="72" y="16"/>
                </a:lnTo>
                <a:lnTo>
                  <a:pt x="72" y="16"/>
                </a:lnTo>
                <a:lnTo>
                  <a:pt x="71" y="16"/>
                </a:lnTo>
                <a:lnTo>
                  <a:pt x="71" y="16"/>
                </a:lnTo>
                <a:lnTo>
                  <a:pt x="71" y="16"/>
                </a:lnTo>
                <a:lnTo>
                  <a:pt x="70" y="17"/>
                </a:lnTo>
                <a:lnTo>
                  <a:pt x="70" y="17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3" y="13"/>
                </a:lnTo>
                <a:lnTo>
                  <a:pt x="63" y="13"/>
                </a:lnTo>
                <a:lnTo>
                  <a:pt x="63" y="13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1" y="8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59" y="9"/>
                </a:lnTo>
                <a:lnTo>
                  <a:pt x="59" y="9"/>
                </a:lnTo>
                <a:lnTo>
                  <a:pt x="59" y="9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1" y="5"/>
                </a:lnTo>
                <a:lnTo>
                  <a:pt x="50" y="5"/>
                </a:lnTo>
                <a:lnTo>
                  <a:pt x="50" y="5"/>
                </a:lnTo>
                <a:lnTo>
                  <a:pt x="49" y="5"/>
                </a:lnTo>
                <a:lnTo>
                  <a:pt x="49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3"/>
                </a:lnTo>
                <a:lnTo>
                  <a:pt x="48" y="3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1"/>
                </a:lnTo>
                <a:lnTo>
                  <a:pt x="46" y="2"/>
                </a:lnTo>
                <a:lnTo>
                  <a:pt x="46" y="2"/>
                </a:lnTo>
                <a:lnTo>
                  <a:pt x="45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5" y="1"/>
                </a:lnTo>
                <a:lnTo>
                  <a:pt x="35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5" y="3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3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9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1"/>
                </a:lnTo>
                <a:lnTo>
                  <a:pt x="14" y="12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6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5" y="20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7" y="27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1" y="32"/>
                </a:lnTo>
                <a:lnTo>
                  <a:pt x="11" y="32"/>
                </a:lnTo>
                <a:lnTo>
                  <a:pt x="11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5" y="34"/>
                </a:lnTo>
                <a:lnTo>
                  <a:pt x="15" y="34"/>
                </a:lnTo>
                <a:lnTo>
                  <a:pt x="16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7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29" y="44"/>
                </a:lnTo>
                <a:lnTo>
                  <a:pt x="30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6"/>
                </a:lnTo>
                <a:lnTo>
                  <a:pt x="35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9" y="45"/>
                </a:lnTo>
                <a:lnTo>
                  <a:pt x="39" y="45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1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7" y="39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8" y="38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5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4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7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4"/>
                </a:lnTo>
                <a:lnTo>
                  <a:pt x="72" y="45"/>
                </a:lnTo>
                <a:lnTo>
                  <a:pt x="72" y="45"/>
                </a:lnTo>
                <a:lnTo>
                  <a:pt x="73" y="45"/>
                </a:lnTo>
                <a:lnTo>
                  <a:pt x="73" y="45"/>
                </a:lnTo>
                <a:lnTo>
                  <a:pt x="73" y="45"/>
                </a:lnTo>
                <a:lnTo>
                  <a:pt x="73" y="44"/>
                </a:lnTo>
                <a:lnTo>
                  <a:pt x="73" y="44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777" name="Freeform 2217">
            <a:extLst>
              <a:ext uri="{FF2B5EF4-FFF2-40B4-BE49-F238E27FC236}">
                <a16:creationId xmlns:a16="http://schemas.microsoft.com/office/drawing/2014/main" id="{ADCB5956-A7C1-4C59-960D-8AF99D9BA415}"/>
              </a:ext>
            </a:extLst>
          </xdr:cNvPr>
          <xdr:cNvSpPr>
            <a:spLocks/>
          </xdr:cNvSpPr>
        </xdr:nvSpPr>
        <xdr:spPr bwMode="auto">
          <a:xfrm>
            <a:off x="856" y="794"/>
            <a:ext cx="101" cy="46"/>
          </a:xfrm>
          <a:custGeom>
            <a:avLst/>
            <a:gdLst>
              <a:gd name="T0" fmla="*/ 84 w 101"/>
              <a:gd name="T1" fmla="*/ 41 h 46"/>
              <a:gd name="T2" fmla="*/ 95 w 101"/>
              <a:gd name="T3" fmla="*/ 32 h 46"/>
              <a:gd name="T4" fmla="*/ 101 w 101"/>
              <a:gd name="T5" fmla="*/ 28 h 46"/>
              <a:gd name="T6" fmla="*/ 98 w 101"/>
              <a:gd name="T7" fmla="*/ 24 h 46"/>
              <a:gd name="T8" fmla="*/ 95 w 101"/>
              <a:gd name="T9" fmla="*/ 21 h 46"/>
              <a:gd name="T10" fmla="*/ 90 w 101"/>
              <a:gd name="T11" fmla="*/ 20 h 46"/>
              <a:gd name="T12" fmla="*/ 89 w 101"/>
              <a:gd name="T13" fmla="*/ 19 h 46"/>
              <a:gd name="T14" fmla="*/ 85 w 101"/>
              <a:gd name="T15" fmla="*/ 19 h 46"/>
              <a:gd name="T16" fmla="*/ 83 w 101"/>
              <a:gd name="T17" fmla="*/ 17 h 46"/>
              <a:gd name="T18" fmla="*/ 84 w 101"/>
              <a:gd name="T19" fmla="*/ 14 h 46"/>
              <a:gd name="T20" fmla="*/ 80 w 101"/>
              <a:gd name="T21" fmla="*/ 15 h 46"/>
              <a:gd name="T22" fmla="*/ 78 w 101"/>
              <a:gd name="T23" fmla="*/ 14 h 46"/>
              <a:gd name="T24" fmla="*/ 72 w 101"/>
              <a:gd name="T25" fmla="*/ 12 h 46"/>
              <a:gd name="T26" fmla="*/ 74 w 101"/>
              <a:gd name="T27" fmla="*/ 15 h 46"/>
              <a:gd name="T28" fmla="*/ 72 w 101"/>
              <a:gd name="T29" fmla="*/ 16 h 46"/>
              <a:gd name="T30" fmla="*/ 67 w 101"/>
              <a:gd name="T31" fmla="*/ 17 h 46"/>
              <a:gd name="T32" fmla="*/ 63 w 101"/>
              <a:gd name="T33" fmla="*/ 13 h 46"/>
              <a:gd name="T34" fmla="*/ 63 w 101"/>
              <a:gd name="T35" fmla="*/ 10 h 46"/>
              <a:gd name="T36" fmla="*/ 64 w 101"/>
              <a:gd name="T37" fmla="*/ 8 h 46"/>
              <a:gd name="T38" fmla="*/ 60 w 101"/>
              <a:gd name="T39" fmla="*/ 8 h 46"/>
              <a:gd name="T40" fmla="*/ 57 w 101"/>
              <a:gd name="T41" fmla="*/ 7 h 46"/>
              <a:gd name="T42" fmla="*/ 53 w 101"/>
              <a:gd name="T43" fmla="*/ 6 h 46"/>
              <a:gd name="T44" fmla="*/ 48 w 101"/>
              <a:gd name="T45" fmla="*/ 4 h 46"/>
              <a:gd name="T46" fmla="*/ 46 w 101"/>
              <a:gd name="T47" fmla="*/ 2 h 46"/>
              <a:gd name="T48" fmla="*/ 44 w 101"/>
              <a:gd name="T49" fmla="*/ 1 h 46"/>
              <a:gd name="T50" fmla="*/ 44 w 101"/>
              <a:gd name="T51" fmla="*/ 3 h 46"/>
              <a:gd name="T52" fmla="*/ 40 w 101"/>
              <a:gd name="T53" fmla="*/ 5 h 46"/>
              <a:gd name="T54" fmla="*/ 38 w 101"/>
              <a:gd name="T55" fmla="*/ 2 h 46"/>
              <a:gd name="T56" fmla="*/ 35 w 101"/>
              <a:gd name="T57" fmla="*/ 1 h 46"/>
              <a:gd name="T58" fmla="*/ 33 w 101"/>
              <a:gd name="T59" fmla="*/ 2 h 46"/>
              <a:gd name="T60" fmla="*/ 33 w 101"/>
              <a:gd name="T61" fmla="*/ 4 h 46"/>
              <a:gd name="T62" fmla="*/ 29 w 101"/>
              <a:gd name="T63" fmla="*/ 5 h 46"/>
              <a:gd name="T64" fmla="*/ 25 w 101"/>
              <a:gd name="T65" fmla="*/ 6 h 46"/>
              <a:gd name="T66" fmla="*/ 22 w 101"/>
              <a:gd name="T67" fmla="*/ 7 h 46"/>
              <a:gd name="T68" fmla="*/ 19 w 101"/>
              <a:gd name="T69" fmla="*/ 9 h 46"/>
              <a:gd name="T70" fmla="*/ 15 w 101"/>
              <a:gd name="T71" fmla="*/ 11 h 46"/>
              <a:gd name="T72" fmla="*/ 11 w 101"/>
              <a:gd name="T73" fmla="*/ 12 h 46"/>
              <a:gd name="T74" fmla="*/ 6 w 101"/>
              <a:gd name="T75" fmla="*/ 13 h 46"/>
              <a:gd name="T76" fmla="*/ 4 w 101"/>
              <a:gd name="T77" fmla="*/ 17 h 46"/>
              <a:gd name="T78" fmla="*/ 0 w 101"/>
              <a:gd name="T79" fmla="*/ 14 h 46"/>
              <a:gd name="T80" fmla="*/ 2 w 101"/>
              <a:gd name="T81" fmla="*/ 18 h 46"/>
              <a:gd name="T82" fmla="*/ 6 w 101"/>
              <a:gd name="T83" fmla="*/ 20 h 46"/>
              <a:gd name="T84" fmla="*/ 6 w 101"/>
              <a:gd name="T85" fmla="*/ 23 h 46"/>
              <a:gd name="T86" fmla="*/ 7 w 101"/>
              <a:gd name="T87" fmla="*/ 26 h 46"/>
              <a:gd name="T88" fmla="*/ 9 w 101"/>
              <a:gd name="T89" fmla="*/ 28 h 46"/>
              <a:gd name="T90" fmla="*/ 11 w 101"/>
              <a:gd name="T91" fmla="*/ 32 h 46"/>
              <a:gd name="T92" fmla="*/ 15 w 101"/>
              <a:gd name="T93" fmla="*/ 34 h 46"/>
              <a:gd name="T94" fmla="*/ 20 w 101"/>
              <a:gd name="T95" fmla="*/ 37 h 46"/>
              <a:gd name="T96" fmla="*/ 23 w 101"/>
              <a:gd name="T97" fmla="*/ 39 h 46"/>
              <a:gd name="T98" fmla="*/ 26 w 101"/>
              <a:gd name="T99" fmla="*/ 42 h 46"/>
              <a:gd name="T100" fmla="*/ 29 w 101"/>
              <a:gd name="T101" fmla="*/ 45 h 46"/>
              <a:gd name="T102" fmla="*/ 35 w 101"/>
              <a:gd name="T103" fmla="*/ 46 h 46"/>
              <a:gd name="T104" fmla="*/ 39 w 101"/>
              <a:gd name="T105" fmla="*/ 45 h 46"/>
              <a:gd name="T106" fmla="*/ 43 w 101"/>
              <a:gd name="T107" fmla="*/ 42 h 46"/>
              <a:gd name="T108" fmla="*/ 43 w 101"/>
              <a:gd name="T109" fmla="*/ 38 h 46"/>
              <a:gd name="T110" fmla="*/ 48 w 101"/>
              <a:gd name="T111" fmla="*/ 39 h 46"/>
              <a:gd name="T112" fmla="*/ 53 w 101"/>
              <a:gd name="T113" fmla="*/ 40 h 46"/>
              <a:gd name="T114" fmla="*/ 57 w 101"/>
              <a:gd name="T115" fmla="*/ 41 h 46"/>
              <a:gd name="T116" fmla="*/ 62 w 101"/>
              <a:gd name="T117" fmla="*/ 43 h 46"/>
              <a:gd name="T118" fmla="*/ 67 w 101"/>
              <a:gd name="T119" fmla="*/ 42 h 46"/>
              <a:gd name="T120" fmla="*/ 72 w 101"/>
              <a:gd name="T121" fmla="*/ 44 h 46"/>
              <a:gd name="T122" fmla="*/ 74 w 101"/>
              <a:gd name="T123" fmla="*/ 42 h 4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1" h="46">
                <a:moveTo>
                  <a:pt x="76" y="41"/>
                </a:moveTo>
                <a:lnTo>
                  <a:pt x="77" y="41"/>
                </a:lnTo>
                <a:lnTo>
                  <a:pt x="77" y="41"/>
                </a:lnTo>
                <a:lnTo>
                  <a:pt x="78" y="41"/>
                </a:lnTo>
                <a:lnTo>
                  <a:pt x="78" y="42"/>
                </a:lnTo>
                <a:lnTo>
                  <a:pt x="79" y="42"/>
                </a:lnTo>
                <a:lnTo>
                  <a:pt x="80" y="43"/>
                </a:lnTo>
                <a:lnTo>
                  <a:pt x="81" y="43"/>
                </a:lnTo>
                <a:lnTo>
                  <a:pt x="83" y="42"/>
                </a:lnTo>
                <a:lnTo>
                  <a:pt x="84" y="41"/>
                </a:lnTo>
                <a:lnTo>
                  <a:pt x="86" y="39"/>
                </a:lnTo>
                <a:lnTo>
                  <a:pt x="87" y="38"/>
                </a:lnTo>
                <a:lnTo>
                  <a:pt x="88" y="38"/>
                </a:lnTo>
                <a:lnTo>
                  <a:pt x="90" y="38"/>
                </a:lnTo>
                <a:lnTo>
                  <a:pt x="91" y="38"/>
                </a:lnTo>
                <a:lnTo>
                  <a:pt x="92" y="37"/>
                </a:lnTo>
                <a:lnTo>
                  <a:pt x="92" y="35"/>
                </a:lnTo>
                <a:lnTo>
                  <a:pt x="93" y="33"/>
                </a:lnTo>
                <a:lnTo>
                  <a:pt x="93" y="32"/>
                </a:lnTo>
                <a:lnTo>
                  <a:pt x="95" y="32"/>
                </a:lnTo>
                <a:lnTo>
                  <a:pt x="96" y="32"/>
                </a:lnTo>
                <a:lnTo>
                  <a:pt x="97" y="31"/>
                </a:lnTo>
                <a:lnTo>
                  <a:pt x="97" y="30"/>
                </a:lnTo>
                <a:lnTo>
                  <a:pt x="98" y="29"/>
                </a:lnTo>
                <a:lnTo>
                  <a:pt x="99" y="28"/>
                </a:lnTo>
                <a:lnTo>
                  <a:pt x="101" y="28"/>
                </a:lnTo>
                <a:lnTo>
                  <a:pt x="101" y="29"/>
                </a:lnTo>
                <a:lnTo>
                  <a:pt x="101" y="28"/>
                </a:lnTo>
                <a:lnTo>
                  <a:pt x="101" y="28"/>
                </a:lnTo>
                <a:lnTo>
                  <a:pt x="101" y="28"/>
                </a:lnTo>
                <a:lnTo>
                  <a:pt x="101" y="27"/>
                </a:lnTo>
                <a:lnTo>
                  <a:pt x="100" y="26"/>
                </a:lnTo>
                <a:lnTo>
                  <a:pt x="100" y="26"/>
                </a:lnTo>
                <a:lnTo>
                  <a:pt x="100" y="26"/>
                </a:lnTo>
                <a:lnTo>
                  <a:pt x="99" y="26"/>
                </a:lnTo>
                <a:lnTo>
                  <a:pt x="99" y="26"/>
                </a:lnTo>
                <a:lnTo>
                  <a:pt x="99" y="25"/>
                </a:lnTo>
                <a:lnTo>
                  <a:pt x="98" y="25"/>
                </a:lnTo>
                <a:lnTo>
                  <a:pt x="98" y="25"/>
                </a:lnTo>
                <a:lnTo>
                  <a:pt x="98" y="24"/>
                </a:lnTo>
                <a:lnTo>
                  <a:pt x="97" y="23"/>
                </a:lnTo>
                <a:lnTo>
                  <a:pt x="97" y="23"/>
                </a:lnTo>
                <a:lnTo>
                  <a:pt x="97" y="23"/>
                </a:lnTo>
                <a:lnTo>
                  <a:pt x="97" y="22"/>
                </a:lnTo>
                <a:lnTo>
                  <a:pt x="97" y="22"/>
                </a:lnTo>
                <a:lnTo>
                  <a:pt x="97" y="21"/>
                </a:lnTo>
                <a:lnTo>
                  <a:pt x="96" y="21"/>
                </a:lnTo>
                <a:lnTo>
                  <a:pt x="96" y="22"/>
                </a:lnTo>
                <a:lnTo>
                  <a:pt x="96" y="22"/>
                </a:lnTo>
                <a:lnTo>
                  <a:pt x="95" y="21"/>
                </a:lnTo>
                <a:lnTo>
                  <a:pt x="95" y="21"/>
                </a:lnTo>
                <a:lnTo>
                  <a:pt x="94" y="21"/>
                </a:lnTo>
                <a:lnTo>
                  <a:pt x="94" y="21"/>
                </a:lnTo>
                <a:lnTo>
                  <a:pt x="93" y="21"/>
                </a:lnTo>
                <a:lnTo>
                  <a:pt x="93" y="21"/>
                </a:lnTo>
                <a:lnTo>
                  <a:pt x="93" y="21"/>
                </a:lnTo>
                <a:lnTo>
                  <a:pt x="92" y="20"/>
                </a:lnTo>
                <a:lnTo>
                  <a:pt x="91" y="20"/>
                </a:lnTo>
                <a:lnTo>
                  <a:pt x="91" y="20"/>
                </a:lnTo>
                <a:lnTo>
                  <a:pt x="90" y="20"/>
                </a:lnTo>
                <a:lnTo>
                  <a:pt x="90" y="20"/>
                </a:lnTo>
                <a:lnTo>
                  <a:pt x="90" y="20"/>
                </a:lnTo>
                <a:lnTo>
                  <a:pt x="90" y="19"/>
                </a:lnTo>
                <a:lnTo>
                  <a:pt x="90" y="19"/>
                </a:lnTo>
                <a:lnTo>
                  <a:pt x="90" y="19"/>
                </a:lnTo>
                <a:lnTo>
                  <a:pt x="89" y="19"/>
                </a:lnTo>
                <a:lnTo>
                  <a:pt x="89" y="19"/>
                </a:lnTo>
                <a:lnTo>
                  <a:pt x="88" y="19"/>
                </a:lnTo>
                <a:lnTo>
                  <a:pt x="89" y="19"/>
                </a:lnTo>
                <a:lnTo>
                  <a:pt x="89" y="19"/>
                </a:lnTo>
                <a:lnTo>
                  <a:pt x="89" y="20"/>
                </a:lnTo>
                <a:lnTo>
                  <a:pt x="88" y="20"/>
                </a:lnTo>
                <a:lnTo>
                  <a:pt x="88" y="20"/>
                </a:lnTo>
                <a:lnTo>
                  <a:pt x="88" y="20"/>
                </a:lnTo>
                <a:lnTo>
                  <a:pt x="87" y="20"/>
                </a:lnTo>
                <a:lnTo>
                  <a:pt x="87" y="20"/>
                </a:lnTo>
                <a:lnTo>
                  <a:pt x="86" y="20"/>
                </a:lnTo>
                <a:lnTo>
                  <a:pt x="86" y="20"/>
                </a:lnTo>
                <a:lnTo>
                  <a:pt x="85" y="20"/>
                </a:lnTo>
                <a:lnTo>
                  <a:pt x="85" y="19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5" y="18"/>
                </a:lnTo>
                <a:lnTo>
                  <a:pt x="84" y="18"/>
                </a:lnTo>
                <a:lnTo>
                  <a:pt x="84" y="18"/>
                </a:lnTo>
                <a:lnTo>
                  <a:pt x="84" y="18"/>
                </a:lnTo>
                <a:lnTo>
                  <a:pt x="83" y="18"/>
                </a:lnTo>
                <a:lnTo>
                  <a:pt x="83" y="17"/>
                </a:lnTo>
                <a:lnTo>
                  <a:pt x="83" y="17"/>
                </a:lnTo>
                <a:lnTo>
                  <a:pt x="82" y="17"/>
                </a:lnTo>
                <a:lnTo>
                  <a:pt x="83" y="17"/>
                </a:lnTo>
                <a:lnTo>
                  <a:pt x="84" y="16"/>
                </a:lnTo>
                <a:lnTo>
                  <a:pt x="84" y="16"/>
                </a:lnTo>
                <a:lnTo>
                  <a:pt x="84" y="16"/>
                </a:lnTo>
                <a:lnTo>
                  <a:pt x="85" y="16"/>
                </a:lnTo>
                <a:lnTo>
                  <a:pt x="85" y="15"/>
                </a:lnTo>
                <a:lnTo>
                  <a:pt x="84" y="15"/>
                </a:lnTo>
                <a:lnTo>
                  <a:pt x="85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4" y="14"/>
                </a:lnTo>
                <a:lnTo>
                  <a:pt x="83" y="15"/>
                </a:lnTo>
                <a:lnTo>
                  <a:pt x="83" y="15"/>
                </a:lnTo>
                <a:lnTo>
                  <a:pt x="82" y="15"/>
                </a:lnTo>
                <a:lnTo>
                  <a:pt x="81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80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5"/>
                </a:lnTo>
                <a:lnTo>
                  <a:pt x="79" y="14"/>
                </a:lnTo>
                <a:lnTo>
                  <a:pt x="78" y="14"/>
                </a:lnTo>
                <a:lnTo>
                  <a:pt x="79" y="14"/>
                </a:lnTo>
                <a:lnTo>
                  <a:pt x="78" y="14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6" y="13"/>
                </a:lnTo>
                <a:lnTo>
                  <a:pt x="75" y="12"/>
                </a:lnTo>
                <a:lnTo>
                  <a:pt x="75" y="12"/>
                </a:lnTo>
                <a:lnTo>
                  <a:pt x="74" y="12"/>
                </a:lnTo>
                <a:lnTo>
                  <a:pt x="73" y="12"/>
                </a:lnTo>
                <a:lnTo>
                  <a:pt x="73" y="12"/>
                </a:lnTo>
                <a:lnTo>
                  <a:pt x="72" y="12"/>
                </a:lnTo>
                <a:lnTo>
                  <a:pt x="72" y="12"/>
                </a:lnTo>
                <a:lnTo>
                  <a:pt x="71" y="12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4"/>
                </a:lnTo>
                <a:lnTo>
                  <a:pt x="73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3" y="16"/>
                </a:lnTo>
                <a:lnTo>
                  <a:pt x="73" y="15"/>
                </a:lnTo>
                <a:lnTo>
                  <a:pt x="73" y="15"/>
                </a:lnTo>
                <a:lnTo>
                  <a:pt x="73" y="15"/>
                </a:lnTo>
                <a:lnTo>
                  <a:pt x="73" y="16"/>
                </a:lnTo>
                <a:lnTo>
                  <a:pt x="73" y="16"/>
                </a:lnTo>
                <a:lnTo>
                  <a:pt x="72" y="16"/>
                </a:lnTo>
                <a:lnTo>
                  <a:pt x="72" y="16"/>
                </a:lnTo>
                <a:lnTo>
                  <a:pt x="71" y="16"/>
                </a:lnTo>
                <a:lnTo>
                  <a:pt x="71" y="16"/>
                </a:lnTo>
                <a:lnTo>
                  <a:pt x="71" y="16"/>
                </a:lnTo>
                <a:lnTo>
                  <a:pt x="70" y="17"/>
                </a:lnTo>
                <a:lnTo>
                  <a:pt x="70" y="17"/>
                </a:lnTo>
                <a:lnTo>
                  <a:pt x="70" y="17"/>
                </a:lnTo>
                <a:lnTo>
                  <a:pt x="69" y="18"/>
                </a:lnTo>
                <a:lnTo>
                  <a:pt x="68" y="18"/>
                </a:lnTo>
                <a:lnTo>
                  <a:pt x="68" y="18"/>
                </a:lnTo>
                <a:lnTo>
                  <a:pt x="67" y="17"/>
                </a:lnTo>
                <a:lnTo>
                  <a:pt x="67" y="16"/>
                </a:lnTo>
                <a:lnTo>
                  <a:pt x="67" y="16"/>
                </a:lnTo>
                <a:lnTo>
                  <a:pt x="66" y="15"/>
                </a:lnTo>
                <a:lnTo>
                  <a:pt x="65" y="14"/>
                </a:lnTo>
                <a:lnTo>
                  <a:pt x="64" y="14"/>
                </a:lnTo>
                <a:lnTo>
                  <a:pt x="64" y="13"/>
                </a:lnTo>
                <a:lnTo>
                  <a:pt x="64" y="13"/>
                </a:lnTo>
                <a:lnTo>
                  <a:pt x="64" y="13"/>
                </a:lnTo>
                <a:lnTo>
                  <a:pt x="63" y="13"/>
                </a:lnTo>
                <a:lnTo>
                  <a:pt x="63" y="13"/>
                </a:lnTo>
                <a:lnTo>
                  <a:pt x="63" y="13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2"/>
                </a:lnTo>
                <a:lnTo>
                  <a:pt x="62" y="11"/>
                </a:lnTo>
                <a:lnTo>
                  <a:pt x="63" y="11"/>
                </a:lnTo>
                <a:lnTo>
                  <a:pt x="63" y="11"/>
                </a:lnTo>
                <a:lnTo>
                  <a:pt x="63" y="10"/>
                </a:lnTo>
                <a:lnTo>
                  <a:pt x="64" y="11"/>
                </a:lnTo>
                <a:lnTo>
                  <a:pt x="64" y="11"/>
                </a:lnTo>
                <a:lnTo>
                  <a:pt x="65" y="10"/>
                </a:lnTo>
                <a:lnTo>
                  <a:pt x="64" y="10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5" y="9"/>
                </a:lnTo>
                <a:lnTo>
                  <a:pt x="64" y="8"/>
                </a:lnTo>
                <a:lnTo>
                  <a:pt x="64" y="8"/>
                </a:lnTo>
                <a:lnTo>
                  <a:pt x="63" y="8"/>
                </a:lnTo>
                <a:lnTo>
                  <a:pt x="63" y="8"/>
                </a:lnTo>
                <a:lnTo>
                  <a:pt x="62" y="7"/>
                </a:lnTo>
                <a:lnTo>
                  <a:pt x="62" y="8"/>
                </a:lnTo>
                <a:lnTo>
                  <a:pt x="61" y="8"/>
                </a:lnTo>
                <a:lnTo>
                  <a:pt x="61" y="8"/>
                </a:lnTo>
                <a:lnTo>
                  <a:pt x="61" y="8"/>
                </a:lnTo>
                <a:lnTo>
                  <a:pt x="60" y="8"/>
                </a:lnTo>
                <a:lnTo>
                  <a:pt x="60" y="8"/>
                </a:lnTo>
                <a:lnTo>
                  <a:pt x="59" y="9"/>
                </a:lnTo>
                <a:lnTo>
                  <a:pt x="59" y="9"/>
                </a:lnTo>
                <a:lnTo>
                  <a:pt x="59" y="9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8"/>
                </a:lnTo>
                <a:lnTo>
                  <a:pt x="59" y="7"/>
                </a:lnTo>
                <a:lnTo>
                  <a:pt x="58" y="7"/>
                </a:lnTo>
                <a:lnTo>
                  <a:pt x="57" y="7"/>
                </a:lnTo>
                <a:lnTo>
                  <a:pt x="56" y="7"/>
                </a:lnTo>
                <a:lnTo>
                  <a:pt x="56" y="7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6"/>
                </a:lnTo>
                <a:lnTo>
                  <a:pt x="53" y="6"/>
                </a:lnTo>
                <a:lnTo>
                  <a:pt x="53" y="5"/>
                </a:lnTo>
                <a:lnTo>
                  <a:pt x="51" y="5"/>
                </a:lnTo>
                <a:lnTo>
                  <a:pt x="51" y="5"/>
                </a:lnTo>
                <a:lnTo>
                  <a:pt x="50" y="5"/>
                </a:lnTo>
                <a:lnTo>
                  <a:pt x="50" y="5"/>
                </a:lnTo>
                <a:lnTo>
                  <a:pt x="49" y="5"/>
                </a:lnTo>
                <a:lnTo>
                  <a:pt x="49" y="5"/>
                </a:lnTo>
                <a:lnTo>
                  <a:pt x="49" y="5"/>
                </a:lnTo>
                <a:lnTo>
                  <a:pt x="49" y="4"/>
                </a:lnTo>
                <a:lnTo>
                  <a:pt x="48" y="4"/>
                </a:lnTo>
                <a:lnTo>
                  <a:pt x="48" y="3"/>
                </a:lnTo>
                <a:lnTo>
                  <a:pt x="48" y="3"/>
                </a:lnTo>
                <a:lnTo>
                  <a:pt x="48" y="3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8" y="2"/>
                </a:lnTo>
                <a:lnTo>
                  <a:pt x="47" y="2"/>
                </a:lnTo>
                <a:lnTo>
                  <a:pt x="47" y="1"/>
                </a:lnTo>
                <a:lnTo>
                  <a:pt x="46" y="2"/>
                </a:lnTo>
                <a:lnTo>
                  <a:pt x="46" y="1"/>
                </a:lnTo>
                <a:lnTo>
                  <a:pt x="46" y="1"/>
                </a:lnTo>
                <a:lnTo>
                  <a:pt x="46" y="2"/>
                </a:lnTo>
                <a:lnTo>
                  <a:pt x="46" y="2"/>
                </a:lnTo>
                <a:lnTo>
                  <a:pt x="45" y="1"/>
                </a:lnTo>
                <a:lnTo>
                  <a:pt x="45" y="1"/>
                </a:lnTo>
                <a:lnTo>
                  <a:pt x="45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4" y="1"/>
                </a:lnTo>
                <a:lnTo>
                  <a:pt x="43" y="1"/>
                </a:lnTo>
                <a:lnTo>
                  <a:pt x="43" y="1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3" y="3"/>
                </a:lnTo>
                <a:lnTo>
                  <a:pt x="44" y="3"/>
                </a:lnTo>
                <a:lnTo>
                  <a:pt x="44" y="3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1" y="5"/>
                </a:lnTo>
                <a:lnTo>
                  <a:pt x="40" y="5"/>
                </a:lnTo>
                <a:lnTo>
                  <a:pt x="39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7" y="3"/>
                </a:lnTo>
                <a:lnTo>
                  <a:pt x="38" y="2"/>
                </a:lnTo>
                <a:lnTo>
                  <a:pt x="38" y="2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6" y="1"/>
                </a:lnTo>
                <a:lnTo>
                  <a:pt x="35" y="1"/>
                </a:lnTo>
                <a:lnTo>
                  <a:pt x="35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3" y="0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1"/>
                </a:lnTo>
                <a:lnTo>
                  <a:pt x="33" y="2"/>
                </a:lnTo>
                <a:lnTo>
                  <a:pt x="33" y="2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4" y="2"/>
                </a:lnTo>
                <a:lnTo>
                  <a:pt x="35" y="3"/>
                </a:lnTo>
                <a:lnTo>
                  <a:pt x="35" y="3"/>
                </a:lnTo>
                <a:lnTo>
                  <a:pt x="35" y="3"/>
                </a:lnTo>
                <a:lnTo>
                  <a:pt x="34" y="3"/>
                </a:lnTo>
                <a:lnTo>
                  <a:pt x="33" y="4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2" y="4"/>
                </a:lnTo>
                <a:lnTo>
                  <a:pt x="31" y="4"/>
                </a:lnTo>
                <a:lnTo>
                  <a:pt x="30" y="5"/>
                </a:lnTo>
                <a:lnTo>
                  <a:pt x="30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9" y="5"/>
                </a:lnTo>
                <a:lnTo>
                  <a:pt x="28" y="5"/>
                </a:lnTo>
                <a:lnTo>
                  <a:pt x="28" y="5"/>
                </a:lnTo>
                <a:lnTo>
                  <a:pt x="27" y="5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6"/>
                </a:lnTo>
                <a:lnTo>
                  <a:pt x="27" y="7"/>
                </a:lnTo>
                <a:lnTo>
                  <a:pt x="25" y="6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6"/>
                </a:lnTo>
                <a:lnTo>
                  <a:pt x="23" y="7"/>
                </a:lnTo>
                <a:lnTo>
                  <a:pt x="23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2" y="7"/>
                </a:lnTo>
                <a:lnTo>
                  <a:pt x="21" y="8"/>
                </a:lnTo>
                <a:lnTo>
                  <a:pt x="22" y="8"/>
                </a:lnTo>
                <a:lnTo>
                  <a:pt x="22" y="8"/>
                </a:lnTo>
                <a:lnTo>
                  <a:pt x="21" y="9"/>
                </a:lnTo>
                <a:lnTo>
                  <a:pt x="20" y="8"/>
                </a:lnTo>
                <a:lnTo>
                  <a:pt x="20" y="8"/>
                </a:lnTo>
                <a:lnTo>
                  <a:pt x="20" y="8"/>
                </a:lnTo>
                <a:lnTo>
                  <a:pt x="19" y="8"/>
                </a:lnTo>
                <a:lnTo>
                  <a:pt x="19" y="9"/>
                </a:lnTo>
                <a:lnTo>
                  <a:pt x="19" y="9"/>
                </a:lnTo>
                <a:lnTo>
                  <a:pt x="18" y="9"/>
                </a:lnTo>
                <a:lnTo>
                  <a:pt x="18" y="9"/>
                </a:lnTo>
                <a:lnTo>
                  <a:pt x="18" y="9"/>
                </a:lnTo>
                <a:lnTo>
                  <a:pt x="17" y="9"/>
                </a:lnTo>
                <a:lnTo>
                  <a:pt x="17" y="10"/>
                </a:lnTo>
                <a:lnTo>
                  <a:pt x="17" y="10"/>
                </a:lnTo>
                <a:lnTo>
                  <a:pt x="16" y="11"/>
                </a:lnTo>
                <a:lnTo>
                  <a:pt x="16" y="10"/>
                </a:lnTo>
                <a:lnTo>
                  <a:pt x="15" y="11"/>
                </a:lnTo>
                <a:lnTo>
                  <a:pt x="15" y="11"/>
                </a:lnTo>
                <a:lnTo>
                  <a:pt x="15" y="10"/>
                </a:lnTo>
                <a:lnTo>
                  <a:pt x="14" y="11"/>
                </a:lnTo>
                <a:lnTo>
                  <a:pt x="14" y="11"/>
                </a:lnTo>
                <a:lnTo>
                  <a:pt x="14" y="12"/>
                </a:lnTo>
                <a:lnTo>
                  <a:pt x="14" y="12"/>
                </a:lnTo>
                <a:lnTo>
                  <a:pt x="13" y="12"/>
                </a:lnTo>
                <a:lnTo>
                  <a:pt x="11" y="11"/>
                </a:lnTo>
                <a:lnTo>
                  <a:pt x="11" y="12"/>
                </a:lnTo>
                <a:lnTo>
                  <a:pt x="11" y="12"/>
                </a:lnTo>
                <a:lnTo>
                  <a:pt x="11" y="12"/>
                </a:lnTo>
                <a:lnTo>
                  <a:pt x="10" y="12"/>
                </a:lnTo>
                <a:lnTo>
                  <a:pt x="9" y="12"/>
                </a:lnTo>
                <a:lnTo>
                  <a:pt x="9" y="12"/>
                </a:lnTo>
                <a:lnTo>
                  <a:pt x="8" y="12"/>
                </a:lnTo>
                <a:lnTo>
                  <a:pt x="8" y="12"/>
                </a:lnTo>
                <a:lnTo>
                  <a:pt x="8" y="12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5"/>
                </a:lnTo>
                <a:lnTo>
                  <a:pt x="4" y="15"/>
                </a:lnTo>
                <a:lnTo>
                  <a:pt x="4" y="15"/>
                </a:lnTo>
                <a:lnTo>
                  <a:pt x="4" y="16"/>
                </a:lnTo>
                <a:lnTo>
                  <a:pt x="4" y="16"/>
                </a:lnTo>
                <a:lnTo>
                  <a:pt x="4" y="17"/>
                </a:lnTo>
                <a:lnTo>
                  <a:pt x="4" y="16"/>
                </a:lnTo>
                <a:lnTo>
                  <a:pt x="3" y="16"/>
                </a:lnTo>
                <a:lnTo>
                  <a:pt x="3" y="16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2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5"/>
                </a:lnTo>
                <a:lnTo>
                  <a:pt x="0" y="15"/>
                </a:lnTo>
                <a:lnTo>
                  <a:pt x="0" y="15"/>
                </a:lnTo>
                <a:lnTo>
                  <a:pt x="1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8"/>
                </a:lnTo>
                <a:lnTo>
                  <a:pt x="3" y="18"/>
                </a:lnTo>
                <a:lnTo>
                  <a:pt x="3" y="19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5" y="20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0"/>
                </a:lnTo>
                <a:lnTo>
                  <a:pt x="6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7" y="23"/>
                </a:lnTo>
                <a:lnTo>
                  <a:pt x="6" y="23"/>
                </a:lnTo>
                <a:lnTo>
                  <a:pt x="6" y="23"/>
                </a:lnTo>
                <a:lnTo>
                  <a:pt x="6" y="24"/>
                </a:lnTo>
                <a:lnTo>
                  <a:pt x="5" y="24"/>
                </a:lnTo>
                <a:lnTo>
                  <a:pt x="5" y="24"/>
                </a:lnTo>
                <a:lnTo>
                  <a:pt x="5" y="25"/>
                </a:lnTo>
                <a:lnTo>
                  <a:pt x="5" y="25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7" y="27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9" y="29"/>
                </a:lnTo>
                <a:lnTo>
                  <a:pt x="9" y="30"/>
                </a:lnTo>
                <a:lnTo>
                  <a:pt x="9" y="30"/>
                </a:lnTo>
                <a:lnTo>
                  <a:pt x="9" y="30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1" y="32"/>
                </a:lnTo>
                <a:lnTo>
                  <a:pt x="11" y="32"/>
                </a:lnTo>
                <a:lnTo>
                  <a:pt x="11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3" y="32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5" y="34"/>
                </a:lnTo>
                <a:lnTo>
                  <a:pt x="15" y="34"/>
                </a:lnTo>
                <a:lnTo>
                  <a:pt x="16" y="34"/>
                </a:lnTo>
                <a:lnTo>
                  <a:pt x="16" y="34"/>
                </a:lnTo>
                <a:lnTo>
                  <a:pt x="17" y="35"/>
                </a:lnTo>
                <a:lnTo>
                  <a:pt x="17" y="36"/>
                </a:lnTo>
                <a:lnTo>
                  <a:pt x="17" y="36"/>
                </a:lnTo>
                <a:lnTo>
                  <a:pt x="18" y="36"/>
                </a:lnTo>
                <a:lnTo>
                  <a:pt x="19" y="36"/>
                </a:lnTo>
                <a:lnTo>
                  <a:pt x="19" y="37"/>
                </a:lnTo>
                <a:lnTo>
                  <a:pt x="20" y="37"/>
                </a:lnTo>
                <a:lnTo>
                  <a:pt x="20" y="37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0" y="38"/>
                </a:lnTo>
                <a:lnTo>
                  <a:pt x="21" y="39"/>
                </a:lnTo>
                <a:lnTo>
                  <a:pt x="21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3" y="40"/>
                </a:lnTo>
                <a:lnTo>
                  <a:pt x="24" y="40"/>
                </a:lnTo>
                <a:lnTo>
                  <a:pt x="24" y="41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7" y="43"/>
                </a:lnTo>
                <a:lnTo>
                  <a:pt x="28" y="43"/>
                </a:lnTo>
                <a:lnTo>
                  <a:pt x="29" y="44"/>
                </a:lnTo>
                <a:lnTo>
                  <a:pt x="29" y="44"/>
                </a:lnTo>
                <a:lnTo>
                  <a:pt x="30" y="44"/>
                </a:lnTo>
                <a:lnTo>
                  <a:pt x="30" y="44"/>
                </a:lnTo>
                <a:lnTo>
                  <a:pt x="29" y="44"/>
                </a:lnTo>
                <a:lnTo>
                  <a:pt x="29" y="45"/>
                </a:lnTo>
                <a:lnTo>
                  <a:pt x="29" y="45"/>
                </a:lnTo>
                <a:lnTo>
                  <a:pt x="29" y="45"/>
                </a:lnTo>
                <a:lnTo>
                  <a:pt x="30" y="45"/>
                </a:lnTo>
                <a:lnTo>
                  <a:pt x="32" y="46"/>
                </a:lnTo>
                <a:lnTo>
                  <a:pt x="33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6"/>
                </a:lnTo>
                <a:lnTo>
                  <a:pt x="35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8" y="45"/>
                </a:lnTo>
                <a:lnTo>
                  <a:pt x="38" y="45"/>
                </a:lnTo>
                <a:lnTo>
                  <a:pt x="39" y="45"/>
                </a:lnTo>
                <a:lnTo>
                  <a:pt x="39" y="46"/>
                </a:lnTo>
                <a:lnTo>
                  <a:pt x="39" y="46"/>
                </a:lnTo>
                <a:lnTo>
                  <a:pt x="39" y="45"/>
                </a:lnTo>
                <a:lnTo>
                  <a:pt x="39" y="45"/>
                </a:lnTo>
                <a:lnTo>
                  <a:pt x="39" y="45"/>
                </a:lnTo>
                <a:lnTo>
                  <a:pt x="39" y="44"/>
                </a:lnTo>
                <a:lnTo>
                  <a:pt x="40" y="44"/>
                </a:lnTo>
                <a:lnTo>
                  <a:pt x="41" y="43"/>
                </a:lnTo>
                <a:lnTo>
                  <a:pt x="41" y="43"/>
                </a:lnTo>
                <a:lnTo>
                  <a:pt x="41" y="43"/>
                </a:lnTo>
                <a:lnTo>
                  <a:pt x="41" y="42"/>
                </a:lnTo>
                <a:lnTo>
                  <a:pt x="42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2"/>
                </a:lnTo>
                <a:lnTo>
                  <a:pt x="43" y="41"/>
                </a:lnTo>
                <a:lnTo>
                  <a:pt x="43" y="41"/>
                </a:lnTo>
                <a:lnTo>
                  <a:pt x="43" y="40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7" y="39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8" y="38"/>
                </a:lnTo>
                <a:lnTo>
                  <a:pt x="48" y="38"/>
                </a:lnTo>
                <a:lnTo>
                  <a:pt x="48" y="39"/>
                </a:lnTo>
                <a:lnTo>
                  <a:pt x="49" y="38"/>
                </a:lnTo>
                <a:lnTo>
                  <a:pt x="50" y="39"/>
                </a:lnTo>
                <a:lnTo>
                  <a:pt x="51" y="39"/>
                </a:lnTo>
                <a:lnTo>
                  <a:pt x="51" y="40"/>
                </a:lnTo>
                <a:lnTo>
                  <a:pt x="52" y="40"/>
                </a:lnTo>
                <a:lnTo>
                  <a:pt x="52" y="40"/>
                </a:lnTo>
                <a:lnTo>
                  <a:pt x="53" y="40"/>
                </a:lnTo>
                <a:lnTo>
                  <a:pt x="54" y="41"/>
                </a:lnTo>
                <a:lnTo>
                  <a:pt x="55" y="41"/>
                </a:lnTo>
                <a:lnTo>
                  <a:pt x="55" y="41"/>
                </a:lnTo>
                <a:lnTo>
                  <a:pt x="55" y="41"/>
                </a:lnTo>
                <a:lnTo>
                  <a:pt x="56" y="40"/>
                </a:lnTo>
                <a:lnTo>
                  <a:pt x="56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7" y="41"/>
                </a:lnTo>
                <a:lnTo>
                  <a:pt x="58" y="41"/>
                </a:lnTo>
                <a:lnTo>
                  <a:pt x="58" y="42"/>
                </a:lnTo>
                <a:lnTo>
                  <a:pt x="58" y="42"/>
                </a:lnTo>
                <a:lnTo>
                  <a:pt x="59" y="43"/>
                </a:lnTo>
                <a:lnTo>
                  <a:pt x="60" y="43"/>
                </a:lnTo>
                <a:lnTo>
                  <a:pt x="61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4" y="43"/>
                </a:lnTo>
                <a:lnTo>
                  <a:pt x="64" y="43"/>
                </a:lnTo>
                <a:lnTo>
                  <a:pt x="65" y="43"/>
                </a:lnTo>
                <a:lnTo>
                  <a:pt x="65" y="42"/>
                </a:lnTo>
                <a:lnTo>
                  <a:pt x="65" y="42"/>
                </a:lnTo>
                <a:lnTo>
                  <a:pt x="66" y="42"/>
                </a:lnTo>
                <a:lnTo>
                  <a:pt x="67" y="42"/>
                </a:lnTo>
                <a:lnTo>
                  <a:pt x="67" y="42"/>
                </a:lnTo>
                <a:lnTo>
                  <a:pt x="67" y="42"/>
                </a:lnTo>
                <a:lnTo>
                  <a:pt x="68" y="42"/>
                </a:lnTo>
                <a:lnTo>
                  <a:pt x="69" y="42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1" y="43"/>
                </a:lnTo>
                <a:lnTo>
                  <a:pt x="72" y="43"/>
                </a:lnTo>
                <a:lnTo>
                  <a:pt x="72" y="44"/>
                </a:lnTo>
                <a:lnTo>
                  <a:pt x="72" y="44"/>
                </a:lnTo>
                <a:lnTo>
                  <a:pt x="72" y="45"/>
                </a:lnTo>
                <a:lnTo>
                  <a:pt x="72" y="45"/>
                </a:lnTo>
                <a:lnTo>
                  <a:pt x="73" y="45"/>
                </a:lnTo>
                <a:lnTo>
                  <a:pt x="73" y="45"/>
                </a:lnTo>
                <a:lnTo>
                  <a:pt x="73" y="45"/>
                </a:lnTo>
                <a:lnTo>
                  <a:pt x="73" y="44"/>
                </a:lnTo>
                <a:lnTo>
                  <a:pt x="73" y="44"/>
                </a:lnTo>
                <a:lnTo>
                  <a:pt x="73" y="44"/>
                </a:lnTo>
                <a:lnTo>
                  <a:pt x="74" y="42"/>
                </a:lnTo>
                <a:lnTo>
                  <a:pt x="75" y="42"/>
                </a:lnTo>
                <a:lnTo>
                  <a:pt x="75" y="41"/>
                </a:lnTo>
                <a:lnTo>
                  <a:pt x="76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08" name="Group 2248">
          <a:extLst>
            <a:ext uri="{FF2B5EF4-FFF2-40B4-BE49-F238E27FC236}">
              <a16:creationId xmlns:a16="http://schemas.microsoft.com/office/drawing/2014/main" id="{C974DD36-B300-427C-B518-ABD44674968E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8" y="665"/>
          <a:chExt cx="108" cy="45"/>
        </a:xfrm>
      </xdr:grpSpPr>
      <xdr:sp macro="" textlink="">
        <xdr:nvSpPr>
          <xdr:cNvPr id="68806" name="Freeform 2246">
            <a:extLst>
              <a:ext uri="{FF2B5EF4-FFF2-40B4-BE49-F238E27FC236}">
                <a16:creationId xmlns:a16="http://schemas.microsoft.com/office/drawing/2014/main" id="{477DD223-E63D-4134-ACAD-7AE0AE50CB93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2"/>
                </a:lnTo>
                <a:lnTo>
                  <a:pt x="98" y="12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8"/>
                </a:lnTo>
                <a:lnTo>
                  <a:pt x="101" y="19"/>
                </a:lnTo>
                <a:lnTo>
                  <a:pt x="101" y="19"/>
                </a:lnTo>
                <a:lnTo>
                  <a:pt x="101" y="19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2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9"/>
                </a:lnTo>
                <a:lnTo>
                  <a:pt x="106" y="29"/>
                </a:lnTo>
                <a:lnTo>
                  <a:pt x="107" y="29"/>
                </a:lnTo>
                <a:lnTo>
                  <a:pt x="107" y="29"/>
                </a:lnTo>
                <a:lnTo>
                  <a:pt x="107" y="30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6" y="36"/>
                </a:lnTo>
                <a:lnTo>
                  <a:pt x="105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5" y="42"/>
                </a:lnTo>
                <a:lnTo>
                  <a:pt x="94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70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8" y="36"/>
                </a:lnTo>
                <a:lnTo>
                  <a:pt x="67" y="36"/>
                </a:lnTo>
                <a:lnTo>
                  <a:pt x="67" y="36"/>
                </a:lnTo>
                <a:lnTo>
                  <a:pt x="66" y="36"/>
                </a:lnTo>
                <a:lnTo>
                  <a:pt x="66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1" y="34"/>
                </a:lnTo>
                <a:lnTo>
                  <a:pt x="60" y="33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4" y="33"/>
                </a:lnTo>
                <a:lnTo>
                  <a:pt x="52" y="34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2"/>
                </a:lnTo>
                <a:lnTo>
                  <a:pt x="43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2" y="32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3" y="32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30" y="31"/>
                </a:lnTo>
                <a:lnTo>
                  <a:pt x="29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6" y="32"/>
                </a:lnTo>
                <a:lnTo>
                  <a:pt x="25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1" y="31"/>
                </a:lnTo>
                <a:lnTo>
                  <a:pt x="20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5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8" y="33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3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29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0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6" y="20"/>
                </a:lnTo>
                <a:lnTo>
                  <a:pt x="7" y="19"/>
                </a:lnTo>
                <a:lnTo>
                  <a:pt x="7" y="19"/>
                </a:lnTo>
                <a:lnTo>
                  <a:pt x="7" y="17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4" y="8"/>
                </a:lnTo>
                <a:lnTo>
                  <a:pt x="24" y="8"/>
                </a:lnTo>
                <a:lnTo>
                  <a:pt x="25" y="9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0" y="17"/>
                </a:lnTo>
                <a:lnTo>
                  <a:pt x="50" y="17"/>
                </a:lnTo>
                <a:lnTo>
                  <a:pt x="51" y="16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1" y="8"/>
                </a:lnTo>
                <a:lnTo>
                  <a:pt x="50" y="7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6" y="2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0"/>
                </a:lnTo>
                <a:lnTo>
                  <a:pt x="63" y="1"/>
                </a:lnTo>
                <a:lnTo>
                  <a:pt x="63" y="1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7" y="2"/>
                </a:lnTo>
                <a:lnTo>
                  <a:pt x="68" y="2"/>
                </a:lnTo>
                <a:lnTo>
                  <a:pt x="68" y="2"/>
                </a:lnTo>
                <a:lnTo>
                  <a:pt x="69" y="2"/>
                </a:lnTo>
                <a:lnTo>
                  <a:pt x="69" y="2"/>
                </a:lnTo>
                <a:lnTo>
                  <a:pt x="69" y="3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1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8" y="7"/>
                </a:lnTo>
                <a:lnTo>
                  <a:pt x="78" y="7"/>
                </a:lnTo>
                <a:lnTo>
                  <a:pt x="79" y="8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8807" name="Freeform 2247">
            <a:extLst>
              <a:ext uri="{FF2B5EF4-FFF2-40B4-BE49-F238E27FC236}">
                <a16:creationId xmlns:a16="http://schemas.microsoft.com/office/drawing/2014/main" id="{44C49B3A-72B8-46FC-95B8-53D88B4EB2AB}"/>
              </a:ext>
            </a:extLst>
          </xdr:cNvPr>
          <xdr:cNvSpPr>
            <a:spLocks/>
          </xdr:cNvSpPr>
        </xdr:nvSpPr>
        <xdr:spPr bwMode="auto">
          <a:xfrm>
            <a:off x="988" y="665"/>
            <a:ext cx="108" cy="45"/>
          </a:xfrm>
          <a:custGeom>
            <a:avLst/>
            <a:gdLst>
              <a:gd name="T0" fmla="*/ 98 w 108"/>
              <a:gd name="T1" fmla="*/ 11 h 45"/>
              <a:gd name="T2" fmla="*/ 102 w 108"/>
              <a:gd name="T3" fmla="*/ 14 h 45"/>
              <a:gd name="T4" fmla="*/ 101 w 108"/>
              <a:gd name="T5" fmla="*/ 18 h 45"/>
              <a:gd name="T6" fmla="*/ 101 w 108"/>
              <a:gd name="T7" fmla="*/ 20 h 45"/>
              <a:gd name="T8" fmla="*/ 100 w 108"/>
              <a:gd name="T9" fmla="*/ 23 h 45"/>
              <a:gd name="T10" fmla="*/ 104 w 108"/>
              <a:gd name="T11" fmla="*/ 24 h 45"/>
              <a:gd name="T12" fmla="*/ 105 w 108"/>
              <a:gd name="T13" fmla="*/ 26 h 45"/>
              <a:gd name="T14" fmla="*/ 107 w 108"/>
              <a:gd name="T15" fmla="*/ 29 h 45"/>
              <a:gd name="T16" fmla="*/ 108 w 108"/>
              <a:gd name="T17" fmla="*/ 34 h 45"/>
              <a:gd name="T18" fmla="*/ 106 w 108"/>
              <a:gd name="T19" fmla="*/ 36 h 45"/>
              <a:gd name="T20" fmla="*/ 102 w 108"/>
              <a:gd name="T21" fmla="*/ 38 h 45"/>
              <a:gd name="T22" fmla="*/ 100 w 108"/>
              <a:gd name="T23" fmla="*/ 40 h 45"/>
              <a:gd name="T24" fmla="*/ 95 w 108"/>
              <a:gd name="T25" fmla="*/ 42 h 45"/>
              <a:gd name="T26" fmla="*/ 89 w 108"/>
              <a:gd name="T27" fmla="*/ 43 h 45"/>
              <a:gd name="T28" fmla="*/ 83 w 108"/>
              <a:gd name="T29" fmla="*/ 45 h 45"/>
              <a:gd name="T30" fmla="*/ 78 w 108"/>
              <a:gd name="T31" fmla="*/ 42 h 45"/>
              <a:gd name="T32" fmla="*/ 72 w 108"/>
              <a:gd name="T33" fmla="*/ 38 h 45"/>
              <a:gd name="T34" fmla="*/ 68 w 108"/>
              <a:gd name="T35" fmla="*/ 36 h 45"/>
              <a:gd name="T36" fmla="*/ 66 w 108"/>
              <a:gd name="T37" fmla="*/ 36 h 45"/>
              <a:gd name="T38" fmla="*/ 61 w 108"/>
              <a:gd name="T39" fmla="*/ 34 h 45"/>
              <a:gd name="T40" fmla="*/ 59 w 108"/>
              <a:gd name="T41" fmla="*/ 30 h 45"/>
              <a:gd name="T42" fmla="*/ 56 w 108"/>
              <a:gd name="T43" fmla="*/ 31 h 45"/>
              <a:gd name="T44" fmla="*/ 52 w 108"/>
              <a:gd name="T45" fmla="*/ 34 h 45"/>
              <a:gd name="T46" fmla="*/ 46 w 108"/>
              <a:gd name="T47" fmla="*/ 33 h 45"/>
              <a:gd name="T48" fmla="*/ 42 w 108"/>
              <a:gd name="T49" fmla="*/ 33 h 45"/>
              <a:gd name="T50" fmla="*/ 36 w 108"/>
              <a:gd name="T51" fmla="*/ 31 h 45"/>
              <a:gd name="T52" fmla="*/ 31 w 108"/>
              <a:gd name="T53" fmla="*/ 33 h 45"/>
              <a:gd name="T54" fmla="*/ 29 w 108"/>
              <a:gd name="T55" fmla="*/ 32 h 45"/>
              <a:gd name="T56" fmla="*/ 23 w 108"/>
              <a:gd name="T57" fmla="*/ 31 h 45"/>
              <a:gd name="T58" fmla="*/ 18 w 108"/>
              <a:gd name="T59" fmla="*/ 31 h 45"/>
              <a:gd name="T60" fmla="*/ 12 w 108"/>
              <a:gd name="T61" fmla="*/ 32 h 45"/>
              <a:gd name="T62" fmla="*/ 7 w 108"/>
              <a:gd name="T63" fmla="*/ 34 h 45"/>
              <a:gd name="T64" fmla="*/ 4 w 108"/>
              <a:gd name="T65" fmla="*/ 37 h 45"/>
              <a:gd name="T66" fmla="*/ 0 w 108"/>
              <a:gd name="T67" fmla="*/ 35 h 45"/>
              <a:gd name="T68" fmla="*/ 0 w 108"/>
              <a:gd name="T69" fmla="*/ 31 h 45"/>
              <a:gd name="T70" fmla="*/ 1 w 108"/>
              <a:gd name="T71" fmla="*/ 30 h 45"/>
              <a:gd name="T72" fmla="*/ 2 w 108"/>
              <a:gd name="T73" fmla="*/ 30 h 45"/>
              <a:gd name="T74" fmla="*/ 2 w 108"/>
              <a:gd name="T75" fmla="*/ 26 h 45"/>
              <a:gd name="T76" fmla="*/ 5 w 108"/>
              <a:gd name="T77" fmla="*/ 21 h 45"/>
              <a:gd name="T78" fmla="*/ 7 w 108"/>
              <a:gd name="T79" fmla="*/ 16 h 45"/>
              <a:gd name="T80" fmla="*/ 11 w 108"/>
              <a:gd name="T81" fmla="*/ 10 h 45"/>
              <a:gd name="T82" fmla="*/ 21 w 108"/>
              <a:gd name="T83" fmla="*/ 7 h 45"/>
              <a:gd name="T84" fmla="*/ 24 w 108"/>
              <a:gd name="T85" fmla="*/ 8 h 45"/>
              <a:gd name="T86" fmla="*/ 31 w 108"/>
              <a:gd name="T87" fmla="*/ 13 h 45"/>
              <a:gd name="T88" fmla="*/ 34 w 108"/>
              <a:gd name="T89" fmla="*/ 16 h 45"/>
              <a:gd name="T90" fmla="*/ 39 w 108"/>
              <a:gd name="T91" fmla="*/ 20 h 45"/>
              <a:gd name="T92" fmla="*/ 48 w 108"/>
              <a:gd name="T93" fmla="*/ 18 h 45"/>
              <a:gd name="T94" fmla="*/ 51 w 108"/>
              <a:gd name="T95" fmla="*/ 16 h 45"/>
              <a:gd name="T96" fmla="*/ 51 w 108"/>
              <a:gd name="T97" fmla="*/ 9 h 45"/>
              <a:gd name="T98" fmla="*/ 50 w 108"/>
              <a:gd name="T99" fmla="*/ 4 h 45"/>
              <a:gd name="T100" fmla="*/ 55 w 108"/>
              <a:gd name="T101" fmla="*/ 2 h 45"/>
              <a:gd name="T102" fmla="*/ 59 w 108"/>
              <a:gd name="T103" fmla="*/ 2 h 45"/>
              <a:gd name="T104" fmla="*/ 63 w 108"/>
              <a:gd name="T105" fmla="*/ 0 h 45"/>
              <a:gd name="T106" fmla="*/ 65 w 108"/>
              <a:gd name="T107" fmla="*/ 2 h 45"/>
              <a:gd name="T108" fmla="*/ 67 w 108"/>
              <a:gd name="T109" fmla="*/ 2 h 45"/>
              <a:gd name="T110" fmla="*/ 70 w 108"/>
              <a:gd name="T111" fmla="*/ 3 h 45"/>
              <a:gd name="T112" fmla="*/ 75 w 108"/>
              <a:gd name="T113" fmla="*/ 4 h 45"/>
              <a:gd name="T114" fmla="*/ 76 w 108"/>
              <a:gd name="T115" fmla="*/ 6 h 45"/>
              <a:gd name="T116" fmla="*/ 81 w 108"/>
              <a:gd name="T117" fmla="*/ 10 h 45"/>
              <a:gd name="T118" fmla="*/ 84 w 108"/>
              <a:gd name="T119" fmla="*/ 11 h 45"/>
              <a:gd name="T120" fmla="*/ 88 w 108"/>
              <a:gd name="T121" fmla="*/ 8 h 45"/>
              <a:gd name="T122" fmla="*/ 95 w 108"/>
              <a:gd name="T123" fmla="*/ 10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8" h="45">
                <a:moveTo>
                  <a:pt x="95" y="10"/>
                </a:moveTo>
                <a:lnTo>
                  <a:pt x="96" y="11"/>
                </a:lnTo>
                <a:lnTo>
                  <a:pt x="98" y="10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2"/>
                </a:lnTo>
                <a:lnTo>
                  <a:pt x="98" y="12"/>
                </a:lnTo>
                <a:lnTo>
                  <a:pt x="98" y="12"/>
                </a:lnTo>
                <a:lnTo>
                  <a:pt x="99" y="13"/>
                </a:lnTo>
                <a:lnTo>
                  <a:pt x="100" y="13"/>
                </a:lnTo>
                <a:lnTo>
                  <a:pt x="101" y="14"/>
                </a:lnTo>
                <a:lnTo>
                  <a:pt x="102" y="14"/>
                </a:lnTo>
                <a:lnTo>
                  <a:pt x="103" y="14"/>
                </a:lnTo>
                <a:lnTo>
                  <a:pt x="103" y="15"/>
                </a:lnTo>
                <a:lnTo>
                  <a:pt x="103" y="15"/>
                </a:lnTo>
                <a:lnTo>
                  <a:pt x="103" y="16"/>
                </a:lnTo>
                <a:lnTo>
                  <a:pt x="102" y="17"/>
                </a:lnTo>
                <a:lnTo>
                  <a:pt x="101" y="18"/>
                </a:lnTo>
                <a:lnTo>
                  <a:pt x="101" y="18"/>
                </a:lnTo>
                <a:lnTo>
                  <a:pt x="101" y="19"/>
                </a:lnTo>
                <a:lnTo>
                  <a:pt x="101" y="19"/>
                </a:lnTo>
                <a:lnTo>
                  <a:pt x="101" y="19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0"/>
                </a:lnTo>
                <a:lnTo>
                  <a:pt x="101" y="22"/>
                </a:lnTo>
                <a:lnTo>
                  <a:pt x="100" y="22"/>
                </a:lnTo>
                <a:lnTo>
                  <a:pt x="100" y="22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0" y="23"/>
                </a:lnTo>
                <a:lnTo>
                  <a:pt x="102" y="23"/>
                </a:lnTo>
                <a:lnTo>
                  <a:pt x="102" y="22"/>
                </a:lnTo>
                <a:lnTo>
                  <a:pt x="103" y="22"/>
                </a:lnTo>
                <a:lnTo>
                  <a:pt x="103" y="23"/>
                </a:lnTo>
                <a:lnTo>
                  <a:pt x="104" y="23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4" y="24"/>
                </a:lnTo>
                <a:lnTo>
                  <a:pt x="103" y="25"/>
                </a:lnTo>
                <a:lnTo>
                  <a:pt x="104" y="25"/>
                </a:lnTo>
                <a:lnTo>
                  <a:pt x="104" y="26"/>
                </a:lnTo>
                <a:lnTo>
                  <a:pt x="104" y="26"/>
                </a:lnTo>
                <a:lnTo>
                  <a:pt x="105" y="26"/>
                </a:lnTo>
                <a:lnTo>
                  <a:pt x="105" y="27"/>
                </a:lnTo>
                <a:lnTo>
                  <a:pt x="105" y="28"/>
                </a:lnTo>
                <a:lnTo>
                  <a:pt x="107" y="28"/>
                </a:lnTo>
                <a:lnTo>
                  <a:pt x="107" y="28"/>
                </a:lnTo>
                <a:lnTo>
                  <a:pt x="106" y="29"/>
                </a:lnTo>
                <a:lnTo>
                  <a:pt x="106" y="29"/>
                </a:lnTo>
                <a:lnTo>
                  <a:pt x="107" y="29"/>
                </a:lnTo>
                <a:lnTo>
                  <a:pt x="107" y="29"/>
                </a:lnTo>
                <a:lnTo>
                  <a:pt x="107" y="30"/>
                </a:lnTo>
                <a:lnTo>
                  <a:pt x="107" y="30"/>
                </a:lnTo>
                <a:lnTo>
                  <a:pt x="108" y="31"/>
                </a:lnTo>
                <a:lnTo>
                  <a:pt x="107" y="31"/>
                </a:lnTo>
                <a:lnTo>
                  <a:pt x="108" y="33"/>
                </a:lnTo>
                <a:lnTo>
                  <a:pt x="108" y="34"/>
                </a:lnTo>
                <a:lnTo>
                  <a:pt x="108" y="34"/>
                </a:lnTo>
                <a:lnTo>
                  <a:pt x="108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5"/>
                </a:lnTo>
                <a:lnTo>
                  <a:pt x="107" y="36"/>
                </a:lnTo>
                <a:lnTo>
                  <a:pt x="106" y="36"/>
                </a:lnTo>
                <a:lnTo>
                  <a:pt x="106" y="36"/>
                </a:lnTo>
                <a:lnTo>
                  <a:pt x="105" y="36"/>
                </a:lnTo>
                <a:lnTo>
                  <a:pt x="105" y="36"/>
                </a:lnTo>
                <a:lnTo>
                  <a:pt x="104" y="36"/>
                </a:lnTo>
                <a:lnTo>
                  <a:pt x="104" y="37"/>
                </a:lnTo>
                <a:lnTo>
                  <a:pt x="103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8"/>
                </a:lnTo>
                <a:lnTo>
                  <a:pt x="102" y="39"/>
                </a:lnTo>
                <a:lnTo>
                  <a:pt x="101" y="39"/>
                </a:lnTo>
                <a:lnTo>
                  <a:pt x="100" y="40"/>
                </a:lnTo>
                <a:lnTo>
                  <a:pt x="100" y="40"/>
                </a:lnTo>
                <a:lnTo>
                  <a:pt x="99" y="41"/>
                </a:lnTo>
                <a:lnTo>
                  <a:pt x="99" y="42"/>
                </a:lnTo>
                <a:lnTo>
                  <a:pt x="99" y="42"/>
                </a:lnTo>
                <a:lnTo>
                  <a:pt x="97" y="42"/>
                </a:lnTo>
                <a:lnTo>
                  <a:pt x="96" y="42"/>
                </a:lnTo>
                <a:lnTo>
                  <a:pt x="95" y="42"/>
                </a:lnTo>
                <a:lnTo>
                  <a:pt x="95" y="42"/>
                </a:lnTo>
                <a:lnTo>
                  <a:pt x="94" y="42"/>
                </a:lnTo>
                <a:lnTo>
                  <a:pt x="94" y="42"/>
                </a:lnTo>
                <a:lnTo>
                  <a:pt x="93" y="41"/>
                </a:lnTo>
                <a:lnTo>
                  <a:pt x="92" y="41"/>
                </a:lnTo>
                <a:lnTo>
                  <a:pt x="91" y="42"/>
                </a:lnTo>
                <a:lnTo>
                  <a:pt x="90" y="42"/>
                </a:lnTo>
                <a:lnTo>
                  <a:pt x="89" y="43"/>
                </a:lnTo>
                <a:lnTo>
                  <a:pt x="88" y="44"/>
                </a:lnTo>
                <a:lnTo>
                  <a:pt x="88" y="44"/>
                </a:lnTo>
                <a:lnTo>
                  <a:pt x="87" y="44"/>
                </a:lnTo>
                <a:lnTo>
                  <a:pt x="85" y="44"/>
                </a:lnTo>
                <a:lnTo>
                  <a:pt x="85" y="44"/>
                </a:lnTo>
                <a:lnTo>
                  <a:pt x="84" y="45"/>
                </a:lnTo>
                <a:lnTo>
                  <a:pt x="83" y="45"/>
                </a:lnTo>
                <a:lnTo>
                  <a:pt x="82" y="44"/>
                </a:lnTo>
                <a:lnTo>
                  <a:pt x="81" y="44"/>
                </a:lnTo>
                <a:lnTo>
                  <a:pt x="80" y="43"/>
                </a:lnTo>
                <a:lnTo>
                  <a:pt x="79" y="43"/>
                </a:lnTo>
                <a:lnTo>
                  <a:pt x="79" y="43"/>
                </a:lnTo>
                <a:lnTo>
                  <a:pt x="79" y="42"/>
                </a:lnTo>
                <a:lnTo>
                  <a:pt x="78" y="42"/>
                </a:lnTo>
                <a:lnTo>
                  <a:pt x="78" y="41"/>
                </a:lnTo>
                <a:lnTo>
                  <a:pt x="77" y="40"/>
                </a:lnTo>
                <a:lnTo>
                  <a:pt x="75" y="39"/>
                </a:lnTo>
                <a:lnTo>
                  <a:pt x="74" y="38"/>
                </a:lnTo>
                <a:lnTo>
                  <a:pt x="73" y="38"/>
                </a:lnTo>
                <a:lnTo>
                  <a:pt x="73" y="38"/>
                </a:lnTo>
                <a:lnTo>
                  <a:pt x="72" y="38"/>
                </a:lnTo>
                <a:lnTo>
                  <a:pt x="71" y="37"/>
                </a:lnTo>
                <a:lnTo>
                  <a:pt x="71" y="36"/>
                </a:lnTo>
                <a:lnTo>
                  <a:pt x="70" y="36"/>
                </a:lnTo>
                <a:lnTo>
                  <a:pt x="70" y="36"/>
                </a:lnTo>
                <a:lnTo>
                  <a:pt x="70" y="36"/>
                </a:lnTo>
                <a:lnTo>
                  <a:pt x="69" y="36"/>
                </a:lnTo>
                <a:lnTo>
                  <a:pt x="68" y="36"/>
                </a:lnTo>
                <a:lnTo>
                  <a:pt x="68" y="35"/>
                </a:lnTo>
                <a:lnTo>
                  <a:pt x="68" y="36"/>
                </a:lnTo>
                <a:lnTo>
                  <a:pt x="68" y="36"/>
                </a:lnTo>
                <a:lnTo>
                  <a:pt x="67" y="36"/>
                </a:lnTo>
                <a:lnTo>
                  <a:pt x="67" y="36"/>
                </a:lnTo>
                <a:lnTo>
                  <a:pt x="66" y="36"/>
                </a:lnTo>
                <a:lnTo>
                  <a:pt x="66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3" y="35"/>
                </a:lnTo>
                <a:lnTo>
                  <a:pt x="62" y="35"/>
                </a:lnTo>
                <a:lnTo>
                  <a:pt x="61" y="34"/>
                </a:lnTo>
                <a:lnTo>
                  <a:pt x="61" y="34"/>
                </a:lnTo>
                <a:lnTo>
                  <a:pt x="60" y="33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8" y="30"/>
                </a:lnTo>
                <a:lnTo>
                  <a:pt x="58" y="31"/>
                </a:lnTo>
                <a:lnTo>
                  <a:pt x="58" y="31"/>
                </a:lnTo>
                <a:lnTo>
                  <a:pt x="58" y="31"/>
                </a:lnTo>
                <a:lnTo>
                  <a:pt x="57" y="31"/>
                </a:lnTo>
                <a:lnTo>
                  <a:pt x="57" y="31"/>
                </a:lnTo>
                <a:lnTo>
                  <a:pt x="56" y="31"/>
                </a:lnTo>
                <a:lnTo>
                  <a:pt x="56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4" y="33"/>
                </a:lnTo>
                <a:lnTo>
                  <a:pt x="52" y="34"/>
                </a:lnTo>
                <a:lnTo>
                  <a:pt x="52" y="34"/>
                </a:lnTo>
                <a:lnTo>
                  <a:pt x="51" y="34"/>
                </a:lnTo>
                <a:lnTo>
                  <a:pt x="50" y="33"/>
                </a:lnTo>
                <a:lnTo>
                  <a:pt x="50" y="33"/>
                </a:lnTo>
                <a:lnTo>
                  <a:pt x="48" y="34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2"/>
                </a:lnTo>
                <a:lnTo>
                  <a:pt x="43" y="32"/>
                </a:lnTo>
                <a:lnTo>
                  <a:pt x="43" y="32"/>
                </a:lnTo>
                <a:lnTo>
                  <a:pt x="42" y="33"/>
                </a:lnTo>
                <a:lnTo>
                  <a:pt x="42" y="32"/>
                </a:lnTo>
                <a:lnTo>
                  <a:pt x="42" y="32"/>
                </a:lnTo>
                <a:lnTo>
                  <a:pt x="42" y="32"/>
                </a:lnTo>
                <a:lnTo>
                  <a:pt x="40" y="32"/>
                </a:lnTo>
                <a:lnTo>
                  <a:pt x="39" y="32"/>
                </a:lnTo>
                <a:lnTo>
                  <a:pt x="38" y="32"/>
                </a:lnTo>
                <a:lnTo>
                  <a:pt x="36" y="31"/>
                </a:lnTo>
                <a:lnTo>
                  <a:pt x="35" y="31"/>
                </a:lnTo>
                <a:lnTo>
                  <a:pt x="33" y="32"/>
                </a:lnTo>
                <a:lnTo>
                  <a:pt x="33" y="32"/>
                </a:lnTo>
                <a:lnTo>
                  <a:pt x="33" y="32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1"/>
                </a:lnTo>
                <a:lnTo>
                  <a:pt x="30" y="31"/>
                </a:lnTo>
                <a:lnTo>
                  <a:pt x="30" y="31"/>
                </a:lnTo>
                <a:lnTo>
                  <a:pt x="29" y="31"/>
                </a:lnTo>
                <a:lnTo>
                  <a:pt x="29" y="31"/>
                </a:lnTo>
                <a:lnTo>
                  <a:pt x="29" y="32"/>
                </a:lnTo>
                <a:lnTo>
                  <a:pt x="27" y="32"/>
                </a:lnTo>
                <a:lnTo>
                  <a:pt x="26" y="32"/>
                </a:lnTo>
                <a:lnTo>
                  <a:pt x="26" y="32"/>
                </a:lnTo>
                <a:lnTo>
                  <a:pt x="25" y="32"/>
                </a:lnTo>
                <a:lnTo>
                  <a:pt x="25" y="32"/>
                </a:lnTo>
                <a:lnTo>
                  <a:pt x="24" y="31"/>
                </a:lnTo>
                <a:lnTo>
                  <a:pt x="23" y="31"/>
                </a:lnTo>
                <a:lnTo>
                  <a:pt x="22" y="31"/>
                </a:lnTo>
                <a:lnTo>
                  <a:pt x="21" y="31"/>
                </a:lnTo>
                <a:lnTo>
                  <a:pt x="21" y="31"/>
                </a:lnTo>
                <a:lnTo>
                  <a:pt x="20" y="31"/>
                </a:lnTo>
                <a:lnTo>
                  <a:pt x="20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5" y="31"/>
                </a:lnTo>
                <a:lnTo>
                  <a:pt x="15" y="31"/>
                </a:lnTo>
                <a:lnTo>
                  <a:pt x="15" y="32"/>
                </a:lnTo>
                <a:lnTo>
                  <a:pt x="14" y="32"/>
                </a:lnTo>
                <a:lnTo>
                  <a:pt x="13" y="32"/>
                </a:lnTo>
                <a:lnTo>
                  <a:pt x="12" y="32"/>
                </a:lnTo>
                <a:lnTo>
                  <a:pt x="11" y="33"/>
                </a:lnTo>
                <a:lnTo>
                  <a:pt x="11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8" y="33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4" y="37"/>
                </a:lnTo>
                <a:lnTo>
                  <a:pt x="3" y="37"/>
                </a:lnTo>
                <a:lnTo>
                  <a:pt x="3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5"/>
                </a:lnTo>
                <a:lnTo>
                  <a:pt x="0" y="35"/>
                </a:lnTo>
                <a:lnTo>
                  <a:pt x="0" y="34"/>
                </a:lnTo>
                <a:lnTo>
                  <a:pt x="0" y="34"/>
                </a:lnTo>
                <a:lnTo>
                  <a:pt x="0" y="33"/>
                </a:lnTo>
                <a:lnTo>
                  <a:pt x="0" y="33"/>
                </a:lnTo>
                <a:lnTo>
                  <a:pt x="0" y="32"/>
                </a:lnTo>
                <a:lnTo>
                  <a:pt x="0" y="31"/>
                </a:lnTo>
                <a:lnTo>
                  <a:pt x="1" y="31"/>
                </a:lnTo>
                <a:lnTo>
                  <a:pt x="1" y="30"/>
                </a:lnTo>
                <a:lnTo>
                  <a:pt x="1" y="29"/>
                </a:lnTo>
                <a:lnTo>
                  <a:pt x="1" y="29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2" y="30"/>
                </a:lnTo>
                <a:lnTo>
                  <a:pt x="2" y="30"/>
                </a:lnTo>
                <a:lnTo>
                  <a:pt x="2" y="29"/>
                </a:lnTo>
                <a:lnTo>
                  <a:pt x="1" y="29"/>
                </a:lnTo>
                <a:lnTo>
                  <a:pt x="0" y="28"/>
                </a:lnTo>
                <a:lnTo>
                  <a:pt x="1" y="28"/>
                </a:lnTo>
                <a:lnTo>
                  <a:pt x="1" y="28"/>
                </a:lnTo>
                <a:lnTo>
                  <a:pt x="1" y="27"/>
                </a:lnTo>
                <a:lnTo>
                  <a:pt x="2" y="26"/>
                </a:lnTo>
                <a:lnTo>
                  <a:pt x="2" y="25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5" y="22"/>
                </a:lnTo>
                <a:lnTo>
                  <a:pt x="5" y="21"/>
                </a:lnTo>
                <a:lnTo>
                  <a:pt x="6" y="20"/>
                </a:lnTo>
                <a:lnTo>
                  <a:pt x="6" y="20"/>
                </a:lnTo>
                <a:lnTo>
                  <a:pt x="7" y="19"/>
                </a:lnTo>
                <a:lnTo>
                  <a:pt x="7" y="19"/>
                </a:lnTo>
                <a:lnTo>
                  <a:pt x="7" y="17"/>
                </a:lnTo>
                <a:lnTo>
                  <a:pt x="7" y="17"/>
                </a:lnTo>
                <a:lnTo>
                  <a:pt x="7" y="16"/>
                </a:lnTo>
                <a:lnTo>
                  <a:pt x="7" y="15"/>
                </a:lnTo>
                <a:lnTo>
                  <a:pt x="8" y="14"/>
                </a:lnTo>
                <a:lnTo>
                  <a:pt x="9" y="13"/>
                </a:lnTo>
                <a:lnTo>
                  <a:pt x="9" y="13"/>
                </a:lnTo>
                <a:lnTo>
                  <a:pt x="10" y="11"/>
                </a:lnTo>
                <a:lnTo>
                  <a:pt x="11" y="10"/>
                </a:lnTo>
                <a:lnTo>
                  <a:pt x="11" y="10"/>
                </a:lnTo>
                <a:lnTo>
                  <a:pt x="14" y="9"/>
                </a:lnTo>
                <a:lnTo>
                  <a:pt x="15" y="9"/>
                </a:lnTo>
                <a:lnTo>
                  <a:pt x="15" y="9"/>
                </a:lnTo>
                <a:lnTo>
                  <a:pt x="17" y="8"/>
                </a:lnTo>
                <a:lnTo>
                  <a:pt x="18" y="8"/>
                </a:lnTo>
                <a:lnTo>
                  <a:pt x="20" y="8"/>
                </a:lnTo>
                <a:lnTo>
                  <a:pt x="21" y="7"/>
                </a:lnTo>
                <a:lnTo>
                  <a:pt x="23" y="7"/>
                </a:lnTo>
                <a:lnTo>
                  <a:pt x="25" y="6"/>
                </a:lnTo>
                <a:lnTo>
                  <a:pt x="25" y="6"/>
                </a:lnTo>
                <a:lnTo>
                  <a:pt x="24" y="7"/>
                </a:lnTo>
                <a:lnTo>
                  <a:pt x="24" y="7"/>
                </a:lnTo>
                <a:lnTo>
                  <a:pt x="24" y="7"/>
                </a:lnTo>
                <a:lnTo>
                  <a:pt x="24" y="8"/>
                </a:lnTo>
                <a:lnTo>
                  <a:pt x="24" y="8"/>
                </a:lnTo>
                <a:lnTo>
                  <a:pt x="25" y="9"/>
                </a:lnTo>
                <a:lnTo>
                  <a:pt x="25" y="9"/>
                </a:lnTo>
                <a:lnTo>
                  <a:pt x="27" y="10"/>
                </a:lnTo>
                <a:lnTo>
                  <a:pt x="28" y="11"/>
                </a:lnTo>
                <a:lnTo>
                  <a:pt x="30" y="12"/>
                </a:lnTo>
                <a:lnTo>
                  <a:pt x="31" y="13"/>
                </a:lnTo>
                <a:lnTo>
                  <a:pt x="32" y="13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3" y="15"/>
                </a:lnTo>
                <a:lnTo>
                  <a:pt x="33" y="16"/>
                </a:lnTo>
                <a:lnTo>
                  <a:pt x="34" y="16"/>
                </a:lnTo>
                <a:lnTo>
                  <a:pt x="34" y="17"/>
                </a:lnTo>
                <a:lnTo>
                  <a:pt x="34" y="18"/>
                </a:lnTo>
                <a:lnTo>
                  <a:pt x="34" y="18"/>
                </a:lnTo>
                <a:lnTo>
                  <a:pt x="35" y="19"/>
                </a:lnTo>
                <a:lnTo>
                  <a:pt x="36" y="19"/>
                </a:lnTo>
                <a:lnTo>
                  <a:pt x="38" y="20"/>
                </a:lnTo>
                <a:lnTo>
                  <a:pt x="39" y="20"/>
                </a:lnTo>
                <a:lnTo>
                  <a:pt x="41" y="21"/>
                </a:lnTo>
                <a:lnTo>
                  <a:pt x="42" y="21"/>
                </a:lnTo>
                <a:lnTo>
                  <a:pt x="45" y="20"/>
                </a:lnTo>
                <a:lnTo>
                  <a:pt x="45" y="20"/>
                </a:lnTo>
                <a:lnTo>
                  <a:pt x="46" y="19"/>
                </a:lnTo>
                <a:lnTo>
                  <a:pt x="47" y="18"/>
                </a:lnTo>
                <a:lnTo>
                  <a:pt x="48" y="18"/>
                </a:lnTo>
                <a:lnTo>
                  <a:pt x="49" y="18"/>
                </a:lnTo>
                <a:lnTo>
                  <a:pt x="49" y="17"/>
                </a:lnTo>
                <a:lnTo>
                  <a:pt x="50" y="17"/>
                </a:lnTo>
                <a:lnTo>
                  <a:pt x="50" y="17"/>
                </a:lnTo>
                <a:lnTo>
                  <a:pt x="50" y="17"/>
                </a:lnTo>
                <a:lnTo>
                  <a:pt x="51" y="16"/>
                </a:lnTo>
                <a:lnTo>
                  <a:pt x="51" y="16"/>
                </a:lnTo>
                <a:lnTo>
                  <a:pt x="51" y="15"/>
                </a:lnTo>
                <a:lnTo>
                  <a:pt x="51" y="14"/>
                </a:lnTo>
                <a:lnTo>
                  <a:pt x="51" y="12"/>
                </a:lnTo>
                <a:lnTo>
                  <a:pt x="51" y="11"/>
                </a:lnTo>
                <a:lnTo>
                  <a:pt x="51" y="11"/>
                </a:lnTo>
                <a:lnTo>
                  <a:pt x="51" y="10"/>
                </a:lnTo>
                <a:lnTo>
                  <a:pt x="51" y="9"/>
                </a:lnTo>
                <a:lnTo>
                  <a:pt x="51" y="8"/>
                </a:lnTo>
                <a:lnTo>
                  <a:pt x="51" y="8"/>
                </a:lnTo>
                <a:lnTo>
                  <a:pt x="50" y="7"/>
                </a:lnTo>
                <a:lnTo>
                  <a:pt x="50" y="7"/>
                </a:lnTo>
                <a:lnTo>
                  <a:pt x="50" y="5"/>
                </a:lnTo>
                <a:lnTo>
                  <a:pt x="50" y="4"/>
                </a:lnTo>
                <a:lnTo>
                  <a:pt x="50" y="4"/>
                </a:lnTo>
                <a:lnTo>
                  <a:pt x="51" y="4"/>
                </a:lnTo>
                <a:lnTo>
                  <a:pt x="52" y="4"/>
                </a:lnTo>
                <a:lnTo>
                  <a:pt x="52" y="3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2"/>
                </a:lnTo>
                <a:lnTo>
                  <a:pt x="56" y="3"/>
                </a:lnTo>
                <a:lnTo>
                  <a:pt x="56" y="2"/>
                </a:lnTo>
                <a:lnTo>
                  <a:pt x="56" y="2"/>
                </a:lnTo>
                <a:lnTo>
                  <a:pt x="56" y="2"/>
                </a:lnTo>
                <a:lnTo>
                  <a:pt x="57" y="2"/>
                </a:lnTo>
                <a:lnTo>
                  <a:pt x="58" y="2"/>
                </a:lnTo>
                <a:lnTo>
                  <a:pt x="59" y="2"/>
                </a:lnTo>
                <a:lnTo>
                  <a:pt x="60" y="2"/>
                </a:lnTo>
                <a:lnTo>
                  <a:pt x="60" y="1"/>
                </a:lnTo>
                <a:lnTo>
                  <a:pt x="61" y="1"/>
                </a:lnTo>
                <a:lnTo>
                  <a:pt x="62" y="1"/>
                </a:lnTo>
                <a:lnTo>
                  <a:pt x="62" y="0"/>
                </a:lnTo>
                <a:lnTo>
                  <a:pt x="63" y="0"/>
                </a:lnTo>
                <a:lnTo>
                  <a:pt x="63" y="0"/>
                </a:lnTo>
                <a:lnTo>
                  <a:pt x="63" y="1"/>
                </a:lnTo>
                <a:lnTo>
                  <a:pt x="63" y="1"/>
                </a:lnTo>
                <a:lnTo>
                  <a:pt x="63" y="1"/>
                </a:lnTo>
                <a:lnTo>
                  <a:pt x="64" y="1"/>
                </a:lnTo>
                <a:lnTo>
                  <a:pt x="64" y="2"/>
                </a:lnTo>
                <a:lnTo>
                  <a:pt x="65" y="2"/>
                </a:lnTo>
                <a:lnTo>
                  <a:pt x="65" y="2"/>
                </a:lnTo>
                <a:lnTo>
                  <a:pt x="65" y="1"/>
                </a:lnTo>
                <a:lnTo>
                  <a:pt x="64" y="1"/>
                </a:lnTo>
                <a:lnTo>
                  <a:pt x="65" y="0"/>
                </a:lnTo>
                <a:lnTo>
                  <a:pt x="66" y="1"/>
                </a:lnTo>
                <a:lnTo>
                  <a:pt x="67" y="1"/>
                </a:lnTo>
                <a:lnTo>
                  <a:pt x="67" y="2"/>
                </a:lnTo>
                <a:lnTo>
                  <a:pt x="67" y="2"/>
                </a:lnTo>
                <a:lnTo>
                  <a:pt x="68" y="2"/>
                </a:lnTo>
                <a:lnTo>
                  <a:pt x="68" y="2"/>
                </a:lnTo>
                <a:lnTo>
                  <a:pt x="69" y="2"/>
                </a:lnTo>
                <a:lnTo>
                  <a:pt x="69" y="2"/>
                </a:lnTo>
                <a:lnTo>
                  <a:pt x="69" y="3"/>
                </a:lnTo>
                <a:lnTo>
                  <a:pt x="69" y="3"/>
                </a:lnTo>
                <a:lnTo>
                  <a:pt x="70" y="3"/>
                </a:lnTo>
                <a:lnTo>
                  <a:pt x="71" y="3"/>
                </a:lnTo>
                <a:lnTo>
                  <a:pt x="71" y="3"/>
                </a:lnTo>
                <a:lnTo>
                  <a:pt x="71" y="3"/>
                </a:lnTo>
                <a:lnTo>
                  <a:pt x="72" y="4"/>
                </a:lnTo>
                <a:lnTo>
                  <a:pt x="73" y="4"/>
                </a:lnTo>
                <a:lnTo>
                  <a:pt x="74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6" y="4"/>
                </a:lnTo>
                <a:lnTo>
                  <a:pt x="76" y="5"/>
                </a:lnTo>
                <a:lnTo>
                  <a:pt x="76" y="5"/>
                </a:lnTo>
                <a:lnTo>
                  <a:pt x="75" y="6"/>
                </a:lnTo>
                <a:lnTo>
                  <a:pt x="76" y="6"/>
                </a:lnTo>
                <a:lnTo>
                  <a:pt x="78" y="7"/>
                </a:lnTo>
                <a:lnTo>
                  <a:pt x="78" y="7"/>
                </a:lnTo>
                <a:lnTo>
                  <a:pt x="78" y="7"/>
                </a:lnTo>
                <a:lnTo>
                  <a:pt x="79" y="8"/>
                </a:lnTo>
                <a:lnTo>
                  <a:pt x="79" y="8"/>
                </a:lnTo>
                <a:lnTo>
                  <a:pt x="79" y="9"/>
                </a:lnTo>
                <a:lnTo>
                  <a:pt x="81" y="10"/>
                </a:lnTo>
                <a:lnTo>
                  <a:pt x="82" y="10"/>
                </a:lnTo>
                <a:lnTo>
                  <a:pt x="82" y="10"/>
                </a:lnTo>
                <a:lnTo>
                  <a:pt x="82" y="11"/>
                </a:lnTo>
                <a:lnTo>
                  <a:pt x="83" y="11"/>
                </a:lnTo>
                <a:lnTo>
                  <a:pt x="83" y="11"/>
                </a:lnTo>
                <a:lnTo>
                  <a:pt x="83" y="10"/>
                </a:lnTo>
                <a:lnTo>
                  <a:pt x="84" y="11"/>
                </a:lnTo>
                <a:lnTo>
                  <a:pt x="84" y="11"/>
                </a:lnTo>
                <a:lnTo>
                  <a:pt x="84" y="10"/>
                </a:lnTo>
                <a:lnTo>
                  <a:pt x="85" y="10"/>
                </a:lnTo>
                <a:lnTo>
                  <a:pt x="86" y="10"/>
                </a:lnTo>
                <a:lnTo>
                  <a:pt x="87" y="9"/>
                </a:lnTo>
                <a:lnTo>
                  <a:pt x="87" y="9"/>
                </a:lnTo>
                <a:lnTo>
                  <a:pt x="88" y="8"/>
                </a:lnTo>
                <a:lnTo>
                  <a:pt x="89" y="8"/>
                </a:lnTo>
                <a:lnTo>
                  <a:pt x="89" y="9"/>
                </a:lnTo>
                <a:lnTo>
                  <a:pt x="90" y="9"/>
                </a:lnTo>
                <a:lnTo>
                  <a:pt x="91" y="10"/>
                </a:lnTo>
                <a:lnTo>
                  <a:pt x="92" y="10"/>
                </a:lnTo>
                <a:lnTo>
                  <a:pt x="93" y="10"/>
                </a:lnTo>
                <a:lnTo>
                  <a:pt x="95" y="1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11" name="Group 2251">
          <a:extLst>
            <a:ext uri="{FF2B5EF4-FFF2-40B4-BE49-F238E27FC236}">
              <a16:creationId xmlns:a16="http://schemas.microsoft.com/office/drawing/2014/main" id="{85099908-646F-4961-80FB-DCAA8CCED15A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72" y="842"/>
          <a:chExt cx="53" cy="55"/>
        </a:xfrm>
      </xdr:grpSpPr>
      <xdr:sp macro="" textlink="">
        <xdr:nvSpPr>
          <xdr:cNvPr id="68809" name="Freeform 2249">
            <a:extLst>
              <a:ext uri="{FF2B5EF4-FFF2-40B4-BE49-F238E27FC236}">
                <a16:creationId xmlns:a16="http://schemas.microsoft.com/office/drawing/2014/main" id="{21867DAF-35E8-4199-A201-2131D7A6A3AC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49" y="36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2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8" y="38"/>
                </a:lnTo>
                <a:lnTo>
                  <a:pt x="47" y="37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3" y="37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39" y="38"/>
                </a:lnTo>
                <a:lnTo>
                  <a:pt x="39" y="38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6"/>
                </a:lnTo>
                <a:lnTo>
                  <a:pt x="39" y="36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8" y="36"/>
                </a:lnTo>
                <a:lnTo>
                  <a:pt x="36" y="36"/>
                </a:lnTo>
                <a:lnTo>
                  <a:pt x="36" y="36"/>
                </a:lnTo>
                <a:lnTo>
                  <a:pt x="36" y="36"/>
                </a:lnTo>
                <a:lnTo>
                  <a:pt x="35" y="37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2" y="46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1" y="49"/>
                </a:lnTo>
                <a:lnTo>
                  <a:pt x="30" y="50"/>
                </a:lnTo>
                <a:lnTo>
                  <a:pt x="30" y="50"/>
                </a:lnTo>
                <a:lnTo>
                  <a:pt x="29" y="50"/>
                </a:lnTo>
                <a:lnTo>
                  <a:pt x="29" y="50"/>
                </a:lnTo>
                <a:lnTo>
                  <a:pt x="28" y="51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9" y="53"/>
                </a:lnTo>
                <a:lnTo>
                  <a:pt x="28" y="53"/>
                </a:lnTo>
                <a:lnTo>
                  <a:pt x="28" y="53"/>
                </a:lnTo>
                <a:lnTo>
                  <a:pt x="28" y="54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5" y="54"/>
                </a:lnTo>
                <a:lnTo>
                  <a:pt x="24" y="55"/>
                </a:lnTo>
                <a:lnTo>
                  <a:pt x="24" y="55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50"/>
                </a:lnTo>
                <a:lnTo>
                  <a:pt x="23" y="50"/>
                </a:lnTo>
                <a:lnTo>
                  <a:pt x="23" y="49"/>
                </a:lnTo>
                <a:lnTo>
                  <a:pt x="23" y="49"/>
                </a:lnTo>
                <a:lnTo>
                  <a:pt x="23" y="48"/>
                </a:lnTo>
                <a:lnTo>
                  <a:pt x="23" y="48"/>
                </a:lnTo>
                <a:lnTo>
                  <a:pt x="23" y="47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2" y="45"/>
                </a:lnTo>
                <a:lnTo>
                  <a:pt x="22" y="45"/>
                </a:lnTo>
                <a:lnTo>
                  <a:pt x="22" y="44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2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5" y="37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1"/>
                </a:lnTo>
                <a:lnTo>
                  <a:pt x="23" y="30"/>
                </a:lnTo>
                <a:lnTo>
                  <a:pt x="23" y="30"/>
                </a:lnTo>
                <a:lnTo>
                  <a:pt x="23" y="29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1" y="27"/>
                </a:lnTo>
                <a:lnTo>
                  <a:pt x="21" y="27"/>
                </a:lnTo>
                <a:lnTo>
                  <a:pt x="20" y="26"/>
                </a:lnTo>
                <a:lnTo>
                  <a:pt x="20" y="26"/>
                </a:lnTo>
                <a:lnTo>
                  <a:pt x="20" y="26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8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8" y="2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0" y="2"/>
                </a:lnTo>
                <a:lnTo>
                  <a:pt x="11" y="0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7"/>
                </a:lnTo>
                <a:lnTo>
                  <a:pt x="28" y="8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6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0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10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0"/>
                </a:lnTo>
                <a:lnTo>
                  <a:pt x="39" y="11"/>
                </a:lnTo>
                <a:lnTo>
                  <a:pt x="39" y="11"/>
                </a:lnTo>
                <a:lnTo>
                  <a:pt x="40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39" y="12"/>
                </a:lnTo>
                <a:lnTo>
                  <a:pt x="40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8"/>
                </a:lnTo>
                <a:lnTo>
                  <a:pt x="38" y="18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40" y="19"/>
                </a:lnTo>
                <a:lnTo>
                  <a:pt x="40" y="19"/>
                </a:lnTo>
                <a:lnTo>
                  <a:pt x="40" y="19"/>
                </a:lnTo>
                <a:lnTo>
                  <a:pt x="41" y="20"/>
                </a:lnTo>
                <a:lnTo>
                  <a:pt x="41" y="20"/>
                </a:lnTo>
                <a:lnTo>
                  <a:pt x="42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4" y="20"/>
                </a:lnTo>
                <a:lnTo>
                  <a:pt x="45" y="22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6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10" name="Freeform 2250">
            <a:extLst>
              <a:ext uri="{FF2B5EF4-FFF2-40B4-BE49-F238E27FC236}">
                <a16:creationId xmlns:a16="http://schemas.microsoft.com/office/drawing/2014/main" id="{70B1F8EA-DEC0-4885-A783-E4F142A95D44}"/>
              </a:ext>
            </a:extLst>
          </xdr:cNvPr>
          <xdr:cNvSpPr>
            <a:spLocks/>
          </xdr:cNvSpPr>
        </xdr:nvSpPr>
        <xdr:spPr bwMode="auto">
          <a:xfrm>
            <a:off x="1072" y="842"/>
            <a:ext cx="53" cy="55"/>
          </a:xfrm>
          <a:custGeom>
            <a:avLst/>
            <a:gdLst>
              <a:gd name="T0" fmla="*/ 49 w 53"/>
              <a:gd name="T1" fmla="*/ 36 h 55"/>
              <a:gd name="T2" fmla="*/ 51 w 53"/>
              <a:gd name="T3" fmla="*/ 37 h 55"/>
              <a:gd name="T4" fmla="*/ 52 w 53"/>
              <a:gd name="T5" fmla="*/ 38 h 55"/>
              <a:gd name="T6" fmla="*/ 47 w 53"/>
              <a:gd name="T7" fmla="*/ 37 h 55"/>
              <a:gd name="T8" fmla="*/ 46 w 53"/>
              <a:gd name="T9" fmla="*/ 39 h 55"/>
              <a:gd name="T10" fmla="*/ 43 w 53"/>
              <a:gd name="T11" fmla="*/ 37 h 55"/>
              <a:gd name="T12" fmla="*/ 41 w 53"/>
              <a:gd name="T13" fmla="*/ 37 h 55"/>
              <a:gd name="T14" fmla="*/ 40 w 53"/>
              <a:gd name="T15" fmla="*/ 38 h 55"/>
              <a:gd name="T16" fmla="*/ 39 w 53"/>
              <a:gd name="T17" fmla="*/ 36 h 55"/>
              <a:gd name="T18" fmla="*/ 36 w 53"/>
              <a:gd name="T19" fmla="*/ 36 h 55"/>
              <a:gd name="T20" fmla="*/ 35 w 53"/>
              <a:gd name="T21" fmla="*/ 43 h 55"/>
              <a:gd name="T22" fmla="*/ 32 w 53"/>
              <a:gd name="T23" fmla="*/ 48 h 55"/>
              <a:gd name="T24" fmla="*/ 28 w 53"/>
              <a:gd name="T25" fmla="*/ 51 h 55"/>
              <a:gd name="T26" fmla="*/ 28 w 53"/>
              <a:gd name="T27" fmla="*/ 55 h 55"/>
              <a:gd name="T28" fmla="*/ 24 w 53"/>
              <a:gd name="T29" fmla="*/ 55 h 55"/>
              <a:gd name="T30" fmla="*/ 22 w 53"/>
              <a:gd name="T31" fmla="*/ 53 h 55"/>
              <a:gd name="T32" fmla="*/ 23 w 53"/>
              <a:gd name="T33" fmla="*/ 49 h 55"/>
              <a:gd name="T34" fmla="*/ 23 w 53"/>
              <a:gd name="T35" fmla="*/ 46 h 55"/>
              <a:gd name="T36" fmla="*/ 23 w 53"/>
              <a:gd name="T37" fmla="*/ 42 h 55"/>
              <a:gd name="T38" fmla="*/ 24 w 53"/>
              <a:gd name="T39" fmla="*/ 39 h 55"/>
              <a:gd name="T40" fmla="*/ 25 w 53"/>
              <a:gd name="T41" fmla="*/ 37 h 55"/>
              <a:gd name="T42" fmla="*/ 24 w 53"/>
              <a:gd name="T43" fmla="*/ 33 h 55"/>
              <a:gd name="T44" fmla="*/ 23 w 53"/>
              <a:gd name="T45" fmla="*/ 29 h 55"/>
              <a:gd name="T46" fmla="*/ 21 w 53"/>
              <a:gd name="T47" fmla="*/ 27 h 55"/>
              <a:gd name="T48" fmla="*/ 18 w 53"/>
              <a:gd name="T49" fmla="*/ 24 h 55"/>
              <a:gd name="T50" fmla="*/ 16 w 53"/>
              <a:gd name="T51" fmla="*/ 22 h 55"/>
              <a:gd name="T52" fmla="*/ 14 w 53"/>
              <a:gd name="T53" fmla="*/ 19 h 55"/>
              <a:gd name="T54" fmla="*/ 12 w 53"/>
              <a:gd name="T55" fmla="*/ 16 h 55"/>
              <a:gd name="T56" fmla="*/ 10 w 53"/>
              <a:gd name="T57" fmla="*/ 14 h 55"/>
              <a:gd name="T58" fmla="*/ 9 w 53"/>
              <a:gd name="T59" fmla="*/ 11 h 55"/>
              <a:gd name="T60" fmla="*/ 8 w 53"/>
              <a:gd name="T61" fmla="*/ 9 h 55"/>
              <a:gd name="T62" fmla="*/ 7 w 53"/>
              <a:gd name="T63" fmla="*/ 8 h 55"/>
              <a:gd name="T64" fmla="*/ 6 w 53"/>
              <a:gd name="T65" fmla="*/ 6 h 55"/>
              <a:gd name="T66" fmla="*/ 5 w 53"/>
              <a:gd name="T67" fmla="*/ 5 h 55"/>
              <a:gd name="T68" fmla="*/ 2 w 53"/>
              <a:gd name="T69" fmla="*/ 4 h 55"/>
              <a:gd name="T70" fmla="*/ 0 w 53"/>
              <a:gd name="T71" fmla="*/ 4 h 55"/>
              <a:gd name="T72" fmla="*/ 2 w 53"/>
              <a:gd name="T73" fmla="*/ 3 h 55"/>
              <a:gd name="T74" fmla="*/ 3 w 53"/>
              <a:gd name="T75" fmla="*/ 2 h 55"/>
              <a:gd name="T76" fmla="*/ 6 w 53"/>
              <a:gd name="T77" fmla="*/ 2 h 55"/>
              <a:gd name="T78" fmla="*/ 8 w 53"/>
              <a:gd name="T79" fmla="*/ 2 h 55"/>
              <a:gd name="T80" fmla="*/ 11 w 53"/>
              <a:gd name="T81" fmla="*/ 1 h 55"/>
              <a:gd name="T82" fmla="*/ 14 w 53"/>
              <a:gd name="T83" fmla="*/ 0 h 55"/>
              <a:gd name="T84" fmla="*/ 18 w 53"/>
              <a:gd name="T85" fmla="*/ 1 h 55"/>
              <a:gd name="T86" fmla="*/ 23 w 53"/>
              <a:gd name="T87" fmla="*/ 4 h 55"/>
              <a:gd name="T88" fmla="*/ 26 w 53"/>
              <a:gd name="T89" fmla="*/ 4 h 55"/>
              <a:gd name="T90" fmla="*/ 26 w 53"/>
              <a:gd name="T91" fmla="*/ 6 h 55"/>
              <a:gd name="T92" fmla="*/ 28 w 53"/>
              <a:gd name="T93" fmla="*/ 8 h 55"/>
              <a:gd name="T94" fmla="*/ 29 w 53"/>
              <a:gd name="T95" fmla="*/ 6 h 55"/>
              <a:gd name="T96" fmla="*/ 32 w 53"/>
              <a:gd name="T97" fmla="*/ 7 h 55"/>
              <a:gd name="T98" fmla="*/ 35 w 53"/>
              <a:gd name="T99" fmla="*/ 9 h 55"/>
              <a:gd name="T100" fmla="*/ 37 w 53"/>
              <a:gd name="T101" fmla="*/ 9 h 55"/>
              <a:gd name="T102" fmla="*/ 40 w 53"/>
              <a:gd name="T103" fmla="*/ 11 h 55"/>
              <a:gd name="T104" fmla="*/ 39 w 53"/>
              <a:gd name="T105" fmla="*/ 14 h 55"/>
              <a:gd name="T106" fmla="*/ 38 w 53"/>
              <a:gd name="T107" fmla="*/ 18 h 55"/>
              <a:gd name="T108" fmla="*/ 39 w 53"/>
              <a:gd name="T109" fmla="*/ 19 h 55"/>
              <a:gd name="T110" fmla="*/ 41 w 53"/>
              <a:gd name="T111" fmla="*/ 20 h 55"/>
              <a:gd name="T112" fmla="*/ 42 w 53"/>
              <a:gd name="T113" fmla="*/ 21 h 55"/>
              <a:gd name="T114" fmla="*/ 44 w 53"/>
              <a:gd name="T115" fmla="*/ 22 h 55"/>
              <a:gd name="T116" fmla="*/ 45 w 53"/>
              <a:gd name="T117" fmla="*/ 26 h 55"/>
              <a:gd name="T118" fmla="*/ 46 w 53"/>
              <a:gd name="T119" fmla="*/ 28 h 55"/>
              <a:gd name="T120" fmla="*/ 49 w 53"/>
              <a:gd name="T121" fmla="*/ 30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53" h="55">
                <a:moveTo>
                  <a:pt x="50" y="33"/>
                </a:moveTo>
                <a:lnTo>
                  <a:pt x="50" y="33"/>
                </a:lnTo>
                <a:lnTo>
                  <a:pt x="50" y="35"/>
                </a:lnTo>
                <a:lnTo>
                  <a:pt x="50" y="35"/>
                </a:lnTo>
                <a:lnTo>
                  <a:pt x="50" y="35"/>
                </a:lnTo>
                <a:lnTo>
                  <a:pt x="49" y="35"/>
                </a:lnTo>
                <a:lnTo>
                  <a:pt x="49" y="35"/>
                </a:lnTo>
                <a:lnTo>
                  <a:pt x="49" y="36"/>
                </a:lnTo>
                <a:lnTo>
                  <a:pt x="49" y="36"/>
                </a:lnTo>
                <a:lnTo>
                  <a:pt x="50" y="36"/>
                </a:lnTo>
                <a:lnTo>
                  <a:pt x="50" y="36"/>
                </a:lnTo>
                <a:lnTo>
                  <a:pt x="50" y="36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1" y="37"/>
                </a:lnTo>
                <a:lnTo>
                  <a:pt x="52" y="38"/>
                </a:lnTo>
                <a:lnTo>
                  <a:pt x="52" y="37"/>
                </a:lnTo>
                <a:lnTo>
                  <a:pt x="52" y="38"/>
                </a:lnTo>
                <a:lnTo>
                  <a:pt x="52" y="38"/>
                </a:lnTo>
                <a:lnTo>
                  <a:pt x="53" y="38"/>
                </a:lnTo>
                <a:lnTo>
                  <a:pt x="53" y="38"/>
                </a:lnTo>
                <a:lnTo>
                  <a:pt x="52" y="38"/>
                </a:lnTo>
                <a:lnTo>
                  <a:pt x="52" y="38"/>
                </a:lnTo>
                <a:lnTo>
                  <a:pt x="51" y="38"/>
                </a:lnTo>
                <a:lnTo>
                  <a:pt x="50" y="38"/>
                </a:lnTo>
                <a:lnTo>
                  <a:pt x="50" y="38"/>
                </a:lnTo>
                <a:lnTo>
                  <a:pt x="49" y="38"/>
                </a:lnTo>
                <a:lnTo>
                  <a:pt x="49" y="39"/>
                </a:lnTo>
                <a:lnTo>
                  <a:pt x="48" y="38"/>
                </a:lnTo>
                <a:lnTo>
                  <a:pt x="48" y="38"/>
                </a:lnTo>
                <a:lnTo>
                  <a:pt x="47" y="37"/>
                </a:lnTo>
                <a:lnTo>
                  <a:pt x="47" y="37"/>
                </a:lnTo>
                <a:lnTo>
                  <a:pt x="47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8"/>
                </a:lnTo>
                <a:lnTo>
                  <a:pt x="46" y="39"/>
                </a:lnTo>
                <a:lnTo>
                  <a:pt x="46" y="39"/>
                </a:lnTo>
                <a:lnTo>
                  <a:pt x="45" y="39"/>
                </a:lnTo>
                <a:lnTo>
                  <a:pt x="44" y="39"/>
                </a:lnTo>
                <a:lnTo>
                  <a:pt x="44" y="38"/>
                </a:lnTo>
                <a:lnTo>
                  <a:pt x="43" y="38"/>
                </a:lnTo>
                <a:lnTo>
                  <a:pt x="43" y="37"/>
                </a:lnTo>
                <a:lnTo>
                  <a:pt x="43" y="37"/>
                </a:lnTo>
                <a:lnTo>
                  <a:pt x="43" y="37"/>
                </a:lnTo>
                <a:lnTo>
                  <a:pt x="42" y="36"/>
                </a:lnTo>
                <a:lnTo>
                  <a:pt x="42" y="37"/>
                </a:lnTo>
                <a:lnTo>
                  <a:pt x="42" y="37"/>
                </a:lnTo>
                <a:lnTo>
                  <a:pt x="41" y="37"/>
                </a:lnTo>
                <a:lnTo>
                  <a:pt x="41" y="37"/>
                </a:lnTo>
                <a:lnTo>
                  <a:pt x="41" y="36"/>
                </a:lnTo>
                <a:lnTo>
                  <a:pt x="40" y="36"/>
                </a:lnTo>
                <a:lnTo>
                  <a:pt x="41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7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40" y="38"/>
                </a:lnTo>
                <a:lnTo>
                  <a:pt x="39" y="38"/>
                </a:lnTo>
                <a:lnTo>
                  <a:pt x="39" y="38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39" y="37"/>
                </a:lnTo>
                <a:lnTo>
                  <a:pt x="39" y="36"/>
                </a:lnTo>
                <a:lnTo>
                  <a:pt x="39" y="36"/>
                </a:lnTo>
                <a:lnTo>
                  <a:pt x="39" y="36"/>
                </a:lnTo>
                <a:lnTo>
                  <a:pt x="39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8" y="36"/>
                </a:lnTo>
                <a:lnTo>
                  <a:pt x="36" y="36"/>
                </a:lnTo>
                <a:lnTo>
                  <a:pt x="36" y="36"/>
                </a:lnTo>
                <a:lnTo>
                  <a:pt x="36" y="36"/>
                </a:lnTo>
                <a:lnTo>
                  <a:pt x="35" y="37"/>
                </a:lnTo>
                <a:lnTo>
                  <a:pt x="35" y="37"/>
                </a:lnTo>
                <a:lnTo>
                  <a:pt x="35" y="39"/>
                </a:lnTo>
                <a:lnTo>
                  <a:pt x="35" y="40"/>
                </a:lnTo>
                <a:lnTo>
                  <a:pt x="36" y="42"/>
                </a:lnTo>
                <a:lnTo>
                  <a:pt x="35" y="43"/>
                </a:lnTo>
                <a:lnTo>
                  <a:pt x="35" y="43"/>
                </a:lnTo>
                <a:lnTo>
                  <a:pt x="36" y="44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2" y="46"/>
                </a:lnTo>
                <a:lnTo>
                  <a:pt x="32" y="46"/>
                </a:lnTo>
                <a:lnTo>
                  <a:pt x="32" y="47"/>
                </a:lnTo>
                <a:lnTo>
                  <a:pt x="32" y="48"/>
                </a:lnTo>
                <a:lnTo>
                  <a:pt x="31" y="49"/>
                </a:lnTo>
                <a:lnTo>
                  <a:pt x="31" y="49"/>
                </a:lnTo>
                <a:lnTo>
                  <a:pt x="30" y="50"/>
                </a:lnTo>
                <a:lnTo>
                  <a:pt x="30" y="50"/>
                </a:lnTo>
                <a:lnTo>
                  <a:pt x="29" y="50"/>
                </a:lnTo>
                <a:lnTo>
                  <a:pt x="29" y="50"/>
                </a:lnTo>
                <a:lnTo>
                  <a:pt x="28" y="51"/>
                </a:lnTo>
                <a:lnTo>
                  <a:pt x="28" y="51"/>
                </a:lnTo>
                <a:lnTo>
                  <a:pt x="29" y="51"/>
                </a:lnTo>
                <a:lnTo>
                  <a:pt x="29" y="53"/>
                </a:lnTo>
                <a:lnTo>
                  <a:pt x="29" y="53"/>
                </a:lnTo>
                <a:lnTo>
                  <a:pt x="28" y="53"/>
                </a:lnTo>
                <a:lnTo>
                  <a:pt x="28" y="53"/>
                </a:lnTo>
                <a:lnTo>
                  <a:pt x="28" y="54"/>
                </a:lnTo>
                <a:lnTo>
                  <a:pt x="28" y="54"/>
                </a:lnTo>
                <a:lnTo>
                  <a:pt x="28" y="55"/>
                </a:lnTo>
                <a:lnTo>
                  <a:pt x="27" y="55"/>
                </a:lnTo>
                <a:lnTo>
                  <a:pt x="27" y="55"/>
                </a:lnTo>
                <a:lnTo>
                  <a:pt x="27" y="54"/>
                </a:lnTo>
                <a:lnTo>
                  <a:pt x="25" y="54"/>
                </a:lnTo>
                <a:lnTo>
                  <a:pt x="25" y="54"/>
                </a:lnTo>
                <a:lnTo>
                  <a:pt x="24" y="55"/>
                </a:lnTo>
                <a:lnTo>
                  <a:pt x="24" y="55"/>
                </a:lnTo>
                <a:lnTo>
                  <a:pt x="24" y="55"/>
                </a:lnTo>
                <a:lnTo>
                  <a:pt x="23" y="54"/>
                </a:lnTo>
                <a:lnTo>
                  <a:pt x="24" y="54"/>
                </a:lnTo>
                <a:lnTo>
                  <a:pt x="23" y="54"/>
                </a:lnTo>
                <a:lnTo>
                  <a:pt x="23" y="54"/>
                </a:lnTo>
                <a:lnTo>
                  <a:pt x="23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1"/>
                </a:lnTo>
                <a:lnTo>
                  <a:pt x="23" y="50"/>
                </a:lnTo>
                <a:lnTo>
                  <a:pt x="23" y="50"/>
                </a:lnTo>
                <a:lnTo>
                  <a:pt x="23" y="50"/>
                </a:lnTo>
                <a:lnTo>
                  <a:pt x="23" y="49"/>
                </a:lnTo>
                <a:lnTo>
                  <a:pt x="23" y="49"/>
                </a:lnTo>
                <a:lnTo>
                  <a:pt x="23" y="48"/>
                </a:lnTo>
                <a:lnTo>
                  <a:pt x="23" y="48"/>
                </a:lnTo>
                <a:lnTo>
                  <a:pt x="23" y="47"/>
                </a:lnTo>
                <a:lnTo>
                  <a:pt x="23" y="47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2" y="45"/>
                </a:lnTo>
                <a:lnTo>
                  <a:pt x="22" y="45"/>
                </a:lnTo>
                <a:lnTo>
                  <a:pt x="22" y="44"/>
                </a:lnTo>
                <a:lnTo>
                  <a:pt x="22" y="44"/>
                </a:lnTo>
                <a:lnTo>
                  <a:pt x="23" y="44"/>
                </a:lnTo>
                <a:lnTo>
                  <a:pt x="22" y="44"/>
                </a:lnTo>
                <a:lnTo>
                  <a:pt x="23" y="43"/>
                </a:lnTo>
                <a:lnTo>
                  <a:pt x="23" y="42"/>
                </a:lnTo>
                <a:lnTo>
                  <a:pt x="23" y="42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5" y="37"/>
                </a:lnTo>
                <a:lnTo>
                  <a:pt x="25" y="37"/>
                </a:lnTo>
                <a:lnTo>
                  <a:pt x="24" y="37"/>
                </a:lnTo>
                <a:lnTo>
                  <a:pt x="24" y="36"/>
                </a:lnTo>
                <a:lnTo>
                  <a:pt x="24" y="35"/>
                </a:lnTo>
                <a:lnTo>
                  <a:pt x="24" y="35"/>
                </a:lnTo>
                <a:lnTo>
                  <a:pt x="25" y="34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2"/>
                </a:lnTo>
                <a:lnTo>
                  <a:pt x="24" y="31"/>
                </a:lnTo>
                <a:lnTo>
                  <a:pt x="23" y="31"/>
                </a:lnTo>
                <a:lnTo>
                  <a:pt x="23" y="31"/>
                </a:lnTo>
                <a:lnTo>
                  <a:pt x="23" y="30"/>
                </a:lnTo>
                <a:lnTo>
                  <a:pt x="23" y="30"/>
                </a:lnTo>
                <a:lnTo>
                  <a:pt x="23" y="29"/>
                </a:lnTo>
                <a:lnTo>
                  <a:pt x="23" y="29"/>
                </a:lnTo>
                <a:lnTo>
                  <a:pt x="22" y="29"/>
                </a:lnTo>
                <a:lnTo>
                  <a:pt x="23" y="28"/>
                </a:lnTo>
                <a:lnTo>
                  <a:pt x="22" y="28"/>
                </a:lnTo>
                <a:lnTo>
                  <a:pt x="22" y="28"/>
                </a:lnTo>
                <a:lnTo>
                  <a:pt x="22" y="27"/>
                </a:lnTo>
                <a:lnTo>
                  <a:pt x="21" y="27"/>
                </a:lnTo>
                <a:lnTo>
                  <a:pt x="21" y="27"/>
                </a:lnTo>
                <a:lnTo>
                  <a:pt x="21" y="27"/>
                </a:lnTo>
                <a:lnTo>
                  <a:pt x="20" y="26"/>
                </a:lnTo>
                <a:lnTo>
                  <a:pt x="20" y="26"/>
                </a:lnTo>
                <a:lnTo>
                  <a:pt x="20" y="26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9" y="25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3"/>
                </a:lnTo>
                <a:lnTo>
                  <a:pt x="17" y="23"/>
                </a:lnTo>
                <a:lnTo>
                  <a:pt x="17" y="22"/>
                </a:lnTo>
                <a:lnTo>
                  <a:pt x="17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5" y="19"/>
                </a:lnTo>
                <a:lnTo>
                  <a:pt x="14" y="18"/>
                </a:lnTo>
                <a:lnTo>
                  <a:pt x="14" y="18"/>
                </a:lnTo>
                <a:lnTo>
                  <a:pt x="13" y="18"/>
                </a:lnTo>
                <a:lnTo>
                  <a:pt x="13" y="17"/>
                </a:lnTo>
                <a:lnTo>
                  <a:pt x="13" y="17"/>
                </a:lnTo>
                <a:lnTo>
                  <a:pt x="13" y="16"/>
                </a:lnTo>
                <a:lnTo>
                  <a:pt x="12" y="16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0" y="13"/>
                </a:lnTo>
                <a:lnTo>
                  <a:pt x="10" y="12"/>
                </a:lnTo>
                <a:lnTo>
                  <a:pt x="9" y="12"/>
                </a:lnTo>
                <a:lnTo>
                  <a:pt x="10" y="12"/>
                </a:lnTo>
                <a:lnTo>
                  <a:pt x="10" y="12"/>
                </a:lnTo>
                <a:lnTo>
                  <a:pt x="9" y="12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0"/>
                </a:lnTo>
                <a:lnTo>
                  <a:pt x="9" y="10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8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8" y="2"/>
                </a:lnTo>
                <a:lnTo>
                  <a:pt x="8" y="2"/>
                </a:lnTo>
                <a:lnTo>
                  <a:pt x="9" y="1"/>
                </a:lnTo>
                <a:lnTo>
                  <a:pt x="9" y="2"/>
                </a:lnTo>
                <a:lnTo>
                  <a:pt x="10" y="2"/>
                </a:lnTo>
                <a:lnTo>
                  <a:pt x="10" y="2"/>
                </a:lnTo>
                <a:lnTo>
                  <a:pt x="11" y="0"/>
                </a:ln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1"/>
                </a:lnTo>
                <a:lnTo>
                  <a:pt x="17" y="0"/>
                </a:lnTo>
                <a:lnTo>
                  <a:pt x="18" y="0"/>
                </a:ln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20" y="3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4" y="4"/>
                </a:lnTo>
                <a:lnTo>
                  <a:pt x="24" y="5"/>
                </a:lnTo>
                <a:lnTo>
                  <a:pt x="24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6" y="6"/>
                </a:lnTo>
                <a:lnTo>
                  <a:pt x="27" y="6"/>
                </a:lnTo>
                <a:lnTo>
                  <a:pt x="27" y="5"/>
                </a:lnTo>
                <a:lnTo>
                  <a:pt x="28" y="6"/>
                </a:lnTo>
                <a:lnTo>
                  <a:pt x="27" y="7"/>
                </a:lnTo>
                <a:lnTo>
                  <a:pt x="28" y="7"/>
                </a:lnTo>
                <a:lnTo>
                  <a:pt x="28" y="7"/>
                </a:lnTo>
                <a:lnTo>
                  <a:pt x="28" y="8"/>
                </a:lnTo>
                <a:lnTo>
                  <a:pt x="28" y="8"/>
                </a:lnTo>
                <a:lnTo>
                  <a:pt x="28" y="7"/>
                </a:lnTo>
                <a:lnTo>
                  <a:pt x="29" y="7"/>
                </a:lnTo>
                <a:lnTo>
                  <a:pt x="28" y="7"/>
                </a:lnTo>
                <a:lnTo>
                  <a:pt x="29" y="6"/>
                </a:lnTo>
                <a:lnTo>
                  <a:pt x="29" y="6"/>
                </a:lnTo>
                <a:lnTo>
                  <a:pt x="29" y="6"/>
                </a:lnTo>
                <a:lnTo>
                  <a:pt x="29" y="5"/>
                </a:lnTo>
                <a:lnTo>
                  <a:pt x="29" y="6"/>
                </a:lnTo>
                <a:lnTo>
                  <a:pt x="30" y="6"/>
                </a:lnTo>
                <a:lnTo>
                  <a:pt x="30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3" y="7"/>
                </a:lnTo>
                <a:lnTo>
                  <a:pt x="34" y="8"/>
                </a:lnTo>
                <a:lnTo>
                  <a:pt x="33" y="8"/>
                </a:lnTo>
                <a:lnTo>
                  <a:pt x="34" y="9"/>
                </a:lnTo>
                <a:lnTo>
                  <a:pt x="35" y="9"/>
                </a:lnTo>
                <a:lnTo>
                  <a:pt x="35" y="9"/>
                </a:lnTo>
                <a:lnTo>
                  <a:pt x="36" y="10"/>
                </a:lnTo>
                <a:lnTo>
                  <a:pt x="37" y="10"/>
                </a:lnTo>
                <a:lnTo>
                  <a:pt x="37" y="10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8" y="9"/>
                </a:lnTo>
                <a:lnTo>
                  <a:pt x="39" y="10"/>
                </a:lnTo>
                <a:lnTo>
                  <a:pt x="39" y="10"/>
                </a:lnTo>
                <a:lnTo>
                  <a:pt x="39" y="11"/>
                </a:lnTo>
                <a:lnTo>
                  <a:pt x="39" y="11"/>
                </a:lnTo>
                <a:lnTo>
                  <a:pt x="40" y="11"/>
                </a:lnTo>
                <a:lnTo>
                  <a:pt x="40" y="11"/>
                </a:lnTo>
                <a:lnTo>
                  <a:pt x="39" y="11"/>
                </a:lnTo>
                <a:lnTo>
                  <a:pt x="39" y="12"/>
                </a:lnTo>
                <a:lnTo>
                  <a:pt x="39" y="12"/>
                </a:lnTo>
                <a:lnTo>
                  <a:pt x="40" y="12"/>
                </a:lnTo>
                <a:lnTo>
                  <a:pt x="40" y="12"/>
                </a:lnTo>
                <a:lnTo>
                  <a:pt x="40" y="13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38" y="17"/>
                </a:lnTo>
                <a:lnTo>
                  <a:pt x="38" y="17"/>
                </a:lnTo>
                <a:lnTo>
                  <a:pt x="38" y="18"/>
                </a:lnTo>
                <a:lnTo>
                  <a:pt x="38" y="17"/>
                </a:lnTo>
                <a:lnTo>
                  <a:pt x="38" y="18"/>
                </a:lnTo>
                <a:lnTo>
                  <a:pt x="38" y="18"/>
                </a:lnTo>
                <a:lnTo>
                  <a:pt x="38" y="18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39" y="19"/>
                </a:lnTo>
                <a:lnTo>
                  <a:pt x="40" y="19"/>
                </a:lnTo>
                <a:lnTo>
                  <a:pt x="40" y="19"/>
                </a:lnTo>
                <a:lnTo>
                  <a:pt x="40" y="19"/>
                </a:lnTo>
                <a:lnTo>
                  <a:pt x="41" y="20"/>
                </a:lnTo>
                <a:lnTo>
                  <a:pt x="41" y="20"/>
                </a:lnTo>
                <a:lnTo>
                  <a:pt x="42" y="20"/>
                </a:lnTo>
                <a:lnTo>
                  <a:pt x="42" y="20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2"/>
                </a:lnTo>
                <a:lnTo>
                  <a:pt x="42" y="21"/>
                </a:lnTo>
                <a:lnTo>
                  <a:pt x="43" y="21"/>
                </a:lnTo>
                <a:lnTo>
                  <a:pt x="43" y="21"/>
                </a:lnTo>
                <a:lnTo>
                  <a:pt x="43" y="20"/>
                </a:lnTo>
                <a:lnTo>
                  <a:pt x="44" y="20"/>
                </a:lnTo>
                <a:lnTo>
                  <a:pt x="44" y="20"/>
                </a:lnTo>
                <a:lnTo>
                  <a:pt x="45" y="22"/>
                </a:lnTo>
                <a:lnTo>
                  <a:pt x="45" y="22"/>
                </a:lnTo>
                <a:lnTo>
                  <a:pt x="44" y="22"/>
                </a:lnTo>
                <a:lnTo>
                  <a:pt x="44" y="23"/>
                </a:lnTo>
                <a:lnTo>
                  <a:pt x="44" y="24"/>
                </a:lnTo>
                <a:lnTo>
                  <a:pt x="43" y="25"/>
                </a:lnTo>
                <a:lnTo>
                  <a:pt x="44" y="25"/>
                </a:lnTo>
                <a:lnTo>
                  <a:pt x="44" y="25"/>
                </a:lnTo>
                <a:lnTo>
                  <a:pt x="45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5" y="28"/>
                </a:lnTo>
                <a:lnTo>
                  <a:pt x="44" y="28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6" y="28"/>
                </a:lnTo>
                <a:lnTo>
                  <a:pt x="46" y="28"/>
                </a:lnTo>
                <a:lnTo>
                  <a:pt x="47" y="29"/>
                </a:lnTo>
                <a:lnTo>
                  <a:pt x="47" y="30"/>
                </a:lnTo>
                <a:lnTo>
                  <a:pt x="47" y="30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0"/>
                </a:lnTo>
                <a:lnTo>
                  <a:pt x="50" y="30"/>
                </a:lnTo>
                <a:lnTo>
                  <a:pt x="49" y="31"/>
                </a:lnTo>
                <a:lnTo>
                  <a:pt x="50" y="31"/>
                </a:lnTo>
                <a:lnTo>
                  <a:pt x="50" y="32"/>
                </a:lnTo>
                <a:lnTo>
                  <a:pt x="50" y="32"/>
                </a:lnTo>
                <a:lnTo>
                  <a:pt x="50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814" name="Group 2254">
          <a:extLst>
            <a:ext uri="{FF2B5EF4-FFF2-40B4-BE49-F238E27FC236}">
              <a16:creationId xmlns:a16="http://schemas.microsoft.com/office/drawing/2014/main" id="{AD68A4EE-6E81-4143-B9CC-FDA5A4553D2F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912" y="902"/>
          <a:chExt cx="56" cy="48"/>
        </a:xfrm>
      </xdr:grpSpPr>
      <xdr:sp macro="" textlink="">
        <xdr:nvSpPr>
          <xdr:cNvPr id="68812" name="Freeform 2252">
            <a:extLst>
              <a:ext uri="{FF2B5EF4-FFF2-40B4-BE49-F238E27FC236}">
                <a16:creationId xmlns:a16="http://schemas.microsoft.com/office/drawing/2014/main" id="{976C3A42-34DC-4D07-94B2-CE0E23275730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8" y="44"/>
                </a:lnTo>
                <a:lnTo>
                  <a:pt x="28" y="44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lnTo>
                  <a:pt x="27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13" name="Freeform 2253">
            <a:extLst>
              <a:ext uri="{FF2B5EF4-FFF2-40B4-BE49-F238E27FC236}">
                <a16:creationId xmlns:a16="http://schemas.microsoft.com/office/drawing/2014/main" id="{4341DE85-02A9-47E4-A01E-E23F20BB71BE}"/>
              </a:ext>
            </a:extLst>
          </xdr:cNvPr>
          <xdr:cNvSpPr>
            <a:spLocks/>
          </xdr:cNvSpPr>
        </xdr:nvSpPr>
        <xdr:spPr bwMode="auto">
          <a:xfrm>
            <a:off x="912" y="902"/>
            <a:ext cx="56" cy="48"/>
          </a:xfrm>
          <a:custGeom>
            <a:avLst/>
            <a:gdLst>
              <a:gd name="T0" fmla="*/ 28 w 56"/>
              <a:gd name="T1" fmla="*/ 43 h 48"/>
              <a:gd name="T2" fmla="*/ 28 w 56"/>
              <a:gd name="T3" fmla="*/ 44 h 48"/>
              <a:gd name="T4" fmla="*/ 32 w 56"/>
              <a:gd name="T5" fmla="*/ 42 h 48"/>
              <a:gd name="T6" fmla="*/ 34 w 56"/>
              <a:gd name="T7" fmla="*/ 45 h 48"/>
              <a:gd name="T8" fmla="*/ 41 w 56"/>
              <a:gd name="T9" fmla="*/ 48 h 48"/>
              <a:gd name="T10" fmla="*/ 41 w 56"/>
              <a:gd name="T11" fmla="*/ 44 h 48"/>
              <a:gd name="T12" fmla="*/ 42 w 56"/>
              <a:gd name="T13" fmla="*/ 41 h 48"/>
              <a:gd name="T14" fmla="*/ 45 w 56"/>
              <a:gd name="T15" fmla="*/ 39 h 48"/>
              <a:gd name="T16" fmla="*/ 47 w 56"/>
              <a:gd name="T17" fmla="*/ 35 h 48"/>
              <a:gd name="T18" fmla="*/ 49 w 56"/>
              <a:gd name="T19" fmla="*/ 35 h 48"/>
              <a:gd name="T20" fmla="*/ 48 w 56"/>
              <a:gd name="T21" fmla="*/ 32 h 48"/>
              <a:gd name="T22" fmla="*/ 52 w 56"/>
              <a:gd name="T23" fmla="*/ 31 h 48"/>
              <a:gd name="T24" fmla="*/ 55 w 56"/>
              <a:gd name="T25" fmla="*/ 30 h 48"/>
              <a:gd name="T26" fmla="*/ 55 w 56"/>
              <a:gd name="T27" fmla="*/ 27 h 48"/>
              <a:gd name="T28" fmla="*/ 53 w 56"/>
              <a:gd name="T29" fmla="*/ 23 h 48"/>
              <a:gd name="T30" fmla="*/ 56 w 56"/>
              <a:gd name="T31" fmla="*/ 23 h 48"/>
              <a:gd name="T32" fmla="*/ 53 w 56"/>
              <a:gd name="T33" fmla="*/ 19 h 48"/>
              <a:gd name="T34" fmla="*/ 50 w 56"/>
              <a:gd name="T35" fmla="*/ 16 h 48"/>
              <a:gd name="T36" fmla="*/ 52 w 56"/>
              <a:gd name="T37" fmla="*/ 9 h 48"/>
              <a:gd name="T38" fmla="*/ 52 w 56"/>
              <a:gd name="T39" fmla="*/ 6 h 48"/>
              <a:gd name="T40" fmla="*/ 49 w 56"/>
              <a:gd name="T41" fmla="*/ 7 h 48"/>
              <a:gd name="T42" fmla="*/ 45 w 56"/>
              <a:gd name="T43" fmla="*/ 7 h 48"/>
              <a:gd name="T44" fmla="*/ 43 w 56"/>
              <a:gd name="T45" fmla="*/ 4 h 48"/>
              <a:gd name="T46" fmla="*/ 40 w 56"/>
              <a:gd name="T47" fmla="*/ 3 h 48"/>
              <a:gd name="T48" fmla="*/ 36 w 56"/>
              <a:gd name="T49" fmla="*/ 3 h 48"/>
              <a:gd name="T50" fmla="*/ 33 w 56"/>
              <a:gd name="T51" fmla="*/ 3 h 48"/>
              <a:gd name="T52" fmla="*/ 29 w 56"/>
              <a:gd name="T53" fmla="*/ 2 h 48"/>
              <a:gd name="T54" fmla="*/ 24 w 56"/>
              <a:gd name="T55" fmla="*/ 2 h 48"/>
              <a:gd name="T56" fmla="*/ 17 w 56"/>
              <a:gd name="T57" fmla="*/ 0 h 48"/>
              <a:gd name="T58" fmla="*/ 13 w 56"/>
              <a:gd name="T59" fmla="*/ 0 h 48"/>
              <a:gd name="T60" fmla="*/ 8 w 56"/>
              <a:gd name="T61" fmla="*/ 4 h 48"/>
              <a:gd name="T62" fmla="*/ 5 w 56"/>
              <a:gd name="T63" fmla="*/ 0 h 48"/>
              <a:gd name="T64" fmla="*/ 1 w 56"/>
              <a:gd name="T65" fmla="*/ 2 h 48"/>
              <a:gd name="T66" fmla="*/ 0 w 56"/>
              <a:gd name="T67" fmla="*/ 8 h 48"/>
              <a:gd name="T68" fmla="*/ 3 w 56"/>
              <a:gd name="T69" fmla="*/ 11 h 48"/>
              <a:gd name="T70" fmla="*/ 5 w 56"/>
              <a:gd name="T71" fmla="*/ 15 h 48"/>
              <a:gd name="T72" fmla="*/ 6 w 56"/>
              <a:gd name="T73" fmla="*/ 18 h 48"/>
              <a:gd name="T74" fmla="*/ 12 w 56"/>
              <a:gd name="T75" fmla="*/ 22 h 48"/>
              <a:gd name="T76" fmla="*/ 15 w 56"/>
              <a:gd name="T77" fmla="*/ 27 h 48"/>
              <a:gd name="T78" fmla="*/ 19 w 56"/>
              <a:gd name="T79" fmla="*/ 29 h 48"/>
              <a:gd name="T80" fmla="*/ 21 w 56"/>
              <a:gd name="T81" fmla="*/ 33 h 48"/>
              <a:gd name="T82" fmla="*/ 24 w 56"/>
              <a:gd name="T83" fmla="*/ 35 h 48"/>
              <a:gd name="T84" fmla="*/ 28 w 56"/>
              <a:gd name="T85" fmla="*/ 38 h 48"/>
              <a:gd name="T86" fmla="*/ 29 w 56"/>
              <a:gd name="T87" fmla="*/ 41 h 4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6" h="48">
                <a:moveTo>
                  <a:pt x="27" y="43"/>
                </a:move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8" y="44"/>
                </a:lnTo>
                <a:lnTo>
                  <a:pt x="28" y="44"/>
                </a:lnTo>
                <a:lnTo>
                  <a:pt x="28" y="44"/>
                </a:lnTo>
                <a:lnTo>
                  <a:pt x="30" y="42"/>
                </a:lnTo>
                <a:lnTo>
                  <a:pt x="32" y="42"/>
                </a:lnTo>
                <a:lnTo>
                  <a:pt x="32" y="43"/>
                </a:lnTo>
                <a:lnTo>
                  <a:pt x="34" y="44"/>
                </a:lnTo>
                <a:lnTo>
                  <a:pt x="34" y="45"/>
                </a:lnTo>
                <a:lnTo>
                  <a:pt x="36" y="47"/>
                </a:lnTo>
                <a:lnTo>
                  <a:pt x="37" y="48"/>
                </a:lnTo>
                <a:lnTo>
                  <a:pt x="41" y="48"/>
                </a:lnTo>
                <a:lnTo>
                  <a:pt x="42" y="48"/>
                </a:lnTo>
                <a:lnTo>
                  <a:pt x="43" y="47"/>
                </a:lnTo>
                <a:lnTo>
                  <a:pt x="41" y="44"/>
                </a:lnTo>
                <a:lnTo>
                  <a:pt x="41" y="43"/>
                </a:lnTo>
                <a:lnTo>
                  <a:pt x="42" y="42"/>
                </a:lnTo>
                <a:lnTo>
                  <a:pt x="42" y="41"/>
                </a:lnTo>
                <a:lnTo>
                  <a:pt x="44" y="41"/>
                </a:lnTo>
                <a:lnTo>
                  <a:pt x="45" y="40"/>
                </a:lnTo>
                <a:lnTo>
                  <a:pt x="45" y="39"/>
                </a:lnTo>
                <a:lnTo>
                  <a:pt x="45" y="37"/>
                </a:lnTo>
                <a:lnTo>
                  <a:pt x="46" y="35"/>
                </a:lnTo>
                <a:lnTo>
                  <a:pt x="47" y="35"/>
                </a:lnTo>
                <a:lnTo>
                  <a:pt x="48" y="36"/>
                </a:lnTo>
                <a:lnTo>
                  <a:pt x="49" y="36"/>
                </a:lnTo>
                <a:lnTo>
                  <a:pt x="49" y="35"/>
                </a:lnTo>
                <a:lnTo>
                  <a:pt x="48" y="34"/>
                </a:lnTo>
                <a:lnTo>
                  <a:pt x="48" y="33"/>
                </a:lnTo>
                <a:lnTo>
                  <a:pt x="48" y="32"/>
                </a:lnTo>
                <a:lnTo>
                  <a:pt x="49" y="31"/>
                </a:lnTo>
                <a:lnTo>
                  <a:pt x="51" y="32"/>
                </a:lnTo>
                <a:lnTo>
                  <a:pt x="52" y="31"/>
                </a:lnTo>
                <a:lnTo>
                  <a:pt x="52" y="30"/>
                </a:lnTo>
                <a:lnTo>
                  <a:pt x="53" y="30"/>
                </a:lnTo>
                <a:lnTo>
                  <a:pt x="55" y="30"/>
                </a:lnTo>
                <a:lnTo>
                  <a:pt x="56" y="29"/>
                </a:lnTo>
                <a:lnTo>
                  <a:pt x="56" y="28"/>
                </a:lnTo>
                <a:lnTo>
                  <a:pt x="55" y="27"/>
                </a:lnTo>
                <a:lnTo>
                  <a:pt x="54" y="26"/>
                </a:lnTo>
                <a:lnTo>
                  <a:pt x="53" y="24"/>
                </a:lnTo>
                <a:lnTo>
                  <a:pt x="53" y="23"/>
                </a:lnTo>
                <a:lnTo>
                  <a:pt x="54" y="23"/>
                </a:lnTo>
                <a:lnTo>
                  <a:pt x="55" y="23"/>
                </a:lnTo>
                <a:lnTo>
                  <a:pt x="56" y="23"/>
                </a:lnTo>
                <a:lnTo>
                  <a:pt x="56" y="22"/>
                </a:lnTo>
                <a:lnTo>
                  <a:pt x="56" y="20"/>
                </a:lnTo>
                <a:lnTo>
                  <a:pt x="53" y="19"/>
                </a:lnTo>
                <a:lnTo>
                  <a:pt x="53" y="18"/>
                </a:lnTo>
                <a:lnTo>
                  <a:pt x="51" y="17"/>
                </a:lnTo>
                <a:lnTo>
                  <a:pt x="50" y="16"/>
                </a:lnTo>
                <a:lnTo>
                  <a:pt x="50" y="15"/>
                </a:lnTo>
                <a:lnTo>
                  <a:pt x="51" y="12"/>
                </a:lnTo>
                <a:lnTo>
                  <a:pt x="52" y="9"/>
                </a:lnTo>
                <a:lnTo>
                  <a:pt x="53" y="8"/>
                </a:lnTo>
                <a:lnTo>
                  <a:pt x="53" y="7"/>
                </a:lnTo>
                <a:lnTo>
                  <a:pt x="52" y="6"/>
                </a:lnTo>
                <a:lnTo>
                  <a:pt x="51" y="6"/>
                </a:lnTo>
                <a:lnTo>
                  <a:pt x="50" y="7"/>
                </a:lnTo>
                <a:lnTo>
                  <a:pt x="49" y="7"/>
                </a:lnTo>
                <a:lnTo>
                  <a:pt x="48" y="7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4"/>
                </a:lnTo>
                <a:lnTo>
                  <a:pt x="43" y="4"/>
                </a:lnTo>
                <a:lnTo>
                  <a:pt x="43" y="3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7" y="3"/>
                </a:lnTo>
                <a:lnTo>
                  <a:pt x="36" y="3"/>
                </a:lnTo>
                <a:lnTo>
                  <a:pt x="35" y="3"/>
                </a:lnTo>
                <a:lnTo>
                  <a:pt x="34" y="2"/>
                </a:lnTo>
                <a:lnTo>
                  <a:pt x="33" y="3"/>
                </a:lnTo>
                <a:lnTo>
                  <a:pt x="31" y="3"/>
                </a:lnTo>
                <a:lnTo>
                  <a:pt x="30" y="3"/>
                </a:lnTo>
                <a:lnTo>
                  <a:pt x="29" y="2"/>
                </a:lnTo>
                <a:lnTo>
                  <a:pt x="26" y="2"/>
                </a:lnTo>
                <a:lnTo>
                  <a:pt x="25" y="2"/>
                </a:lnTo>
                <a:lnTo>
                  <a:pt x="24" y="2"/>
                </a:lnTo>
                <a:lnTo>
                  <a:pt x="21" y="2"/>
                </a:lnTo>
                <a:lnTo>
                  <a:pt x="19" y="2"/>
                </a:lnTo>
                <a:lnTo>
                  <a:pt x="17" y="0"/>
                </a:lnTo>
                <a:lnTo>
                  <a:pt x="16" y="1"/>
                </a:lnTo>
                <a:lnTo>
                  <a:pt x="15" y="1"/>
                </a:lnTo>
                <a:lnTo>
                  <a:pt x="13" y="0"/>
                </a:lnTo>
                <a:lnTo>
                  <a:pt x="11" y="1"/>
                </a:lnTo>
                <a:lnTo>
                  <a:pt x="9" y="3"/>
                </a:lnTo>
                <a:lnTo>
                  <a:pt x="8" y="4"/>
                </a:lnTo>
                <a:lnTo>
                  <a:pt x="7" y="3"/>
                </a:lnTo>
                <a:lnTo>
                  <a:pt x="7" y="2"/>
                </a:lnTo>
                <a:lnTo>
                  <a:pt x="5" y="0"/>
                </a:lnTo>
                <a:lnTo>
                  <a:pt x="3" y="0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6"/>
                </a:lnTo>
                <a:lnTo>
                  <a:pt x="0" y="8"/>
                </a:lnTo>
                <a:lnTo>
                  <a:pt x="0" y="9"/>
                </a:lnTo>
                <a:lnTo>
                  <a:pt x="2" y="11"/>
                </a:lnTo>
                <a:lnTo>
                  <a:pt x="3" y="11"/>
                </a:lnTo>
                <a:lnTo>
                  <a:pt x="4" y="12"/>
                </a:lnTo>
                <a:lnTo>
                  <a:pt x="5" y="14"/>
                </a:lnTo>
                <a:lnTo>
                  <a:pt x="5" y="15"/>
                </a:lnTo>
                <a:lnTo>
                  <a:pt x="6" y="15"/>
                </a:lnTo>
                <a:lnTo>
                  <a:pt x="6" y="17"/>
                </a:lnTo>
                <a:lnTo>
                  <a:pt x="6" y="18"/>
                </a:lnTo>
                <a:lnTo>
                  <a:pt x="7" y="19"/>
                </a:lnTo>
                <a:lnTo>
                  <a:pt x="11" y="20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5" y="27"/>
                </a:lnTo>
                <a:lnTo>
                  <a:pt x="17" y="28"/>
                </a:lnTo>
                <a:lnTo>
                  <a:pt x="18" y="29"/>
                </a:lnTo>
                <a:lnTo>
                  <a:pt x="19" y="29"/>
                </a:lnTo>
                <a:lnTo>
                  <a:pt x="20" y="30"/>
                </a:lnTo>
                <a:lnTo>
                  <a:pt x="20" y="31"/>
                </a:lnTo>
                <a:lnTo>
                  <a:pt x="21" y="33"/>
                </a:lnTo>
                <a:lnTo>
                  <a:pt x="22" y="33"/>
                </a:lnTo>
                <a:lnTo>
                  <a:pt x="23" y="34"/>
                </a:lnTo>
                <a:lnTo>
                  <a:pt x="24" y="35"/>
                </a:lnTo>
                <a:lnTo>
                  <a:pt x="25" y="36"/>
                </a:lnTo>
                <a:lnTo>
                  <a:pt x="27" y="37"/>
                </a:lnTo>
                <a:lnTo>
                  <a:pt x="28" y="38"/>
                </a:lnTo>
                <a:lnTo>
                  <a:pt x="29" y="39"/>
                </a:lnTo>
                <a:lnTo>
                  <a:pt x="29" y="40"/>
                </a:lnTo>
                <a:lnTo>
                  <a:pt x="29" y="41"/>
                </a:lnTo>
                <a:lnTo>
                  <a:pt x="27" y="43"/>
                </a:lnTo>
                <a:lnTo>
                  <a:pt x="27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17" name="Group 2257">
          <a:extLst>
            <a:ext uri="{FF2B5EF4-FFF2-40B4-BE49-F238E27FC236}">
              <a16:creationId xmlns:a16="http://schemas.microsoft.com/office/drawing/2014/main" id="{37E466AC-789B-4F6A-90DF-F973C22025D2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78" y="846"/>
          <a:chExt cx="140" cy="85"/>
        </a:xfrm>
      </xdr:grpSpPr>
      <xdr:sp macro="" textlink="">
        <xdr:nvSpPr>
          <xdr:cNvPr id="68815" name="Freeform 2255">
            <a:extLst>
              <a:ext uri="{FF2B5EF4-FFF2-40B4-BE49-F238E27FC236}">
                <a16:creationId xmlns:a16="http://schemas.microsoft.com/office/drawing/2014/main" id="{6B813B85-4100-4496-8241-3DE04614C542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7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79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5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5" y="0"/>
                </a:lnTo>
                <a:lnTo>
                  <a:pt x="95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8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100" y="1"/>
                </a:lnTo>
                <a:lnTo>
                  <a:pt x="100" y="1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1" y="2"/>
                </a:lnTo>
                <a:lnTo>
                  <a:pt x="101" y="2"/>
                </a:lnTo>
                <a:lnTo>
                  <a:pt x="101" y="3"/>
                </a:lnTo>
                <a:lnTo>
                  <a:pt x="101" y="3"/>
                </a:lnTo>
                <a:lnTo>
                  <a:pt x="101" y="3"/>
                </a:lnTo>
                <a:lnTo>
                  <a:pt x="101" y="4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3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5" y="11"/>
                </a:lnTo>
                <a:lnTo>
                  <a:pt x="105" y="11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7" y="14"/>
                </a:lnTo>
                <a:lnTo>
                  <a:pt x="107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5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0" y="17"/>
                </a:lnTo>
                <a:lnTo>
                  <a:pt x="110" y="17"/>
                </a:lnTo>
                <a:lnTo>
                  <a:pt x="111" y="18"/>
                </a:lnTo>
                <a:lnTo>
                  <a:pt x="111" y="18"/>
                </a:lnTo>
                <a:lnTo>
                  <a:pt x="112" y="19"/>
                </a:lnTo>
                <a:lnTo>
                  <a:pt x="112" y="19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4" y="22"/>
                </a:lnTo>
                <a:lnTo>
                  <a:pt x="114" y="22"/>
                </a:lnTo>
                <a:lnTo>
                  <a:pt x="114" y="22"/>
                </a:lnTo>
                <a:lnTo>
                  <a:pt x="115" y="23"/>
                </a:lnTo>
                <a:lnTo>
                  <a:pt x="115" y="23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5"/>
                </a:lnTo>
                <a:lnTo>
                  <a:pt x="117" y="25"/>
                </a:lnTo>
                <a:lnTo>
                  <a:pt x="117" y="26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4"/>
                </a:lnTo>
                <a:lnTo>
                  <a:pt x="119" y="34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5"/>
                </a:lnTo>
                <a:lnTo>
                  <a:pt x="118" y="36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7"/>
                </a:lnTo>
                <a:lnTo>
                  <a:pt x="117" y="37"/>
                </a:lnTo>
                <a:lnTo>
                  <a:pt x="117" y="38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7" y="40"/>
                </a:lnTo>
                <a:lnTo>
                  <a:pt x="116" y="40"/>
                </a:lnTo>
                <a:lnTo>
                  <a:pt x="116" y="40"/>
                </a:lnTo>
                <a:lnTo>
                  <a:pt x="116" y="41"/>
                </a:lnTo>
                <a:lnTo>
                  <a:pt x="116" y="41"/>
                </a:lnTo>
                <a:lnTo>
                  <a:pt x="117" y="42"/>
                </a:lnTo>
                <a:lnTo>
                  <a:pt x="117" y="42"/>
                </a:lnTo>
                <a:lnTo>
                  <a:pt x="117" y="42"/>
                </a:lnTo>
                <a:lnTo>
                  <a:pt x="117" y="43"/>
                </a:lnTo>
                <a:lnTo>
                  <a:pt x="117" y="43"/>
                </a:lnTo>
                <a:lnTo>
                  <a:pt x="117" y="44"/>
                </a:lnTo>
                <a:lnTo>
                  <a:pt x="117" y="44"/>
                </a:lnTo>
                <a:lnTo>
                  <a:pt x="117" y="45"/>
                </a:lnTo>
                <a:lnTo>
                  <a:pt x="117" y="45"/>
                </a:lnTo>
                <a:lnTo>
                  <a:pt x="117" y="46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6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7" y="50"/>
                </a:lnTo>
                <a:lnTo>
                  <a:pt x="118" y="50"/>
                </a:lnTo>
                <a:lnTo>
                  <a:pt x="118" y="50"/>
                </a:lnTo>
                <a:lnTo>
                  <a:pt x="118" y="51"/>
                </a:lnTo>
                <a:lnTo>
                  <a:pt x="118" y="51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8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39" y="53"/>
                </a:lnTo>
                <a:lnTo>
                  <a:pt x="140" y="54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7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2"/>
                </a:lnTo>
                <a:lnTo>
                  <a:pt x="139" y="62"/>
                </a:lnTo>
                <a:lnTo>
                  <a:pt x="139" y="63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4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3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1" y="61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30" y="60"/>
                </a:lnTo>
                <a:lnTo>
                  <a:pt x="129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1"/>
                </a:lnTo>
                <a:lnTo>
                  <a:pt x="128" y="62"/>
                </a:lnTo>
                <a:lnTo>
                  <a:pt x="128" y="62"/>
                </a:lnTo>
                <a:lnTo>
                  <a:pt x="129" y="63"/>
                </a:lnTo>
                <a:lnTo>
                  <a:pt x="129" y="63"/>
                </a:lnTo>
                <a:lnTo>
                  <a:pt x="129" y="63"/>
                </a:lnTo>
                <a:lnTo>
                  <a:pt x="129" y="64"/>
                </a:lnTo>
                <a:lnTo>
                  <a:pt x="129" y="64"/>
                </a:lnTo>
                <a:lnTo>
                  <a:pt x="129" y="64"/>
                </a:lnTo>
                <a:lnTo>
                  <a:pt x="128" y="64"/>
                </a:lnTo>
                <a:lnTo>
                  <a:pt x="128" y="64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6"/>
                </a:lnTo>
                <a:lnTo>
                  <a:pt x="127" y="66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5"/>
                </a:lnTo>
                <a:lnTo>
                  <a:pt x="130" y="66"/>
                </a:lnTo>
                <a:lnTo>
                  <a:pt x="130" y="66"/>
                </a:lnTo>
                <a:lnTo>
                  <a:pt x="129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6"/>
                </a:lnTo>
                <a:lnTo>
                  <a:pt x="129" y="66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7" y="66"/>
                </a:lnTo>
                <a:lnTo>
                  <a:pt x="126" y="67"/>
                </a:lnTo>
                <a:lnTo>
                  <a:pt x="126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7"/>
                </a:lnTo>
                <a:lnTo>
                  <a:pt x="126" y="68"/>
                </a:lnTo>
                <a:lnTo>
                  <a:pt x="126" y="68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4" y="73"/>
                </a:lnTo>
                <a:lnTo>
                  <a:pt x="124" y="73"/>
                </a:lnTo>
                <a:lnTo>
                  <a:pt x="125" y="75"/>
                </a:lnTo>
                <a:lnTo>
                  <a:pt x="125" y="75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0"/>
                </a:lnTo>
                <a:lnTo>
                  <a:pt x="124" y="81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5" y="81"/>
                </a:lnTo>
                <a:lnTo>
                  <a:pt x="114" y="78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6" y="85"/>
                </a:lnTo>
                <a:lnTo>
                  <a:pt x="74" y="84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7" y="83"/>
                </a:lnTo>
                <a:lnTo>
                  <a:pt x="56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8" y="80"/>
                </a:lnTo>
                <a:lnTo>
                  <a:pt x="39" y="79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4"/>
                </a:lnTo>
                <a:lnTo>
                  <a:pt x="36" y="73"/>
                </a:lnTo>
                <a:lnTo>
                  <a:pt x="36" y="73"/>
                </a:lnTo>
                <a:lnTo>
                  <a:pt x="36" y="73"/>
                </a:lnTo>
                <a:lnTo>
                  <a:pt x="34" y="72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70"/>
                </a:lnTo>
                <a:lnTo>
                  <a:pt x="33" y="69"/>
                </a:lnTo>
                <a:lnTo>
                  <a:pt x="33" y="69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7" y="68"/>
                </a:lnTo>
                <a:lnTo>
                  <a:pt x="36" y="67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2" y="66"/>
                </a:lnTo>
                <a:lnTo>
                  <a:pt x="21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59"/>
                </a:lnTo>
                <a:lnTo>
                  <a:pt x="17" y="59"/>
                </a:lnTo>
                <a:lnTo>
                  <a:pt x="18" y="59"/>
                </a:lnTo>
                <a:lnTo>
                  <a:pt x="18" y="59"/>
                </a:lnTo>
                <a:lnTo>
                  <a:pt x="18" y="58"/>
                </a:lnTo>
                <a:lnTo>
                  <a:pt x="18" y="58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3" y="54"/>
                </a:lnTo>
                <a:lnTo>
                  <a:pt x="12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8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1" y="41"/>
                </a:lnTo>
                <a:lnTo>
                  <a:pt x="0" y="39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6" y="39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3" y="36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4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1"/>
                </a:lnTo>
                <a:lnTo>
                  <a:pt x="16" y="30"/>
                </a:lnTo>
                <a:lnTo>
                  <a:pt x="16" y="30"/>
                </a:lnTo>
                <a:lnTo>
                  <a:pt x="17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9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29" y="11"/>
                </a:lnTo>
                <a:lnTo>
                  <a:pt x="29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3" y="8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7" y="7"/>
                </a:lnTo>
                <a:lnTo>
                  <a:pt x="39" y="6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5"/>
                </a:lnTo>
                <a:lnTo>
                  <a:pt x="40" y="4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8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5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3" y="8"/>
                </a:lnTo>
                <a:lnTo>
                  <a:pt x="74" y="7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0" y="1"/>
                </a:lnTo>
                <a:lnTo>
                  <a:pt x="91" y="1"/>
                </a:lnTo>
                <a:lnTo>
                  <a:pt x="91" y="1"/>
                </a:lnTo>
                <a:lnTo>
                  <a:pt x="91" y="1"/>
                </a:lnTo>
                <a:lnTo>
                  <a:pt x="92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16" name="Freeform 2256">
            <a:extLst>
              <a:ext uri="{FF2B5EF4-FFF2-40B4-BE49-F238E27FC236}">
                <a16:creationId xmlns:a16="http://schemas.microsoft.com/office/drawing/2014/main" id="{C2E6F870-290B-4F71-838F-BAB5C40A93CD}"/>
              </a:ext>
            </a:extLst>
          </xdr:cNvPr>
          <xdr:cNvSpPr>
            <a:spLocks/>
          </xdr:cNvSpPr>
        </xdr:nvSpPr>
        <xdr:spPr bwMode="auto">
          <a:xfrm>
            <a:off x="978" y="846"/>
            <a:ext cx="140" cy="85"/>
          </a:xfrm>
          <a:custGeom>
            <a:avLst/>
            <a:gdLst>
              <a:gd name="T0" fmla="*/ 97 w 140"/>
              <a:gd name="T1" fmla="*/ 0 h 85"/>
              <a:gd name="T2" fmla="*/ 100 w 140"/>
              <a:gd name="T3" fmla="*/ 2 h 85"/>
              <a:gd name="T4" fmla="*/ 102 w 140"/>
              <a:gd name="T5" fmla="*/ 4 h 85"/>
              <a:gd name="T6" fmla="*/ 103 w 140"/>
              <a:gd name="T7" fmla="*/ 6 h 85"/>
              <a:gd name="T8" fmla="*/ 104 w 140"/>
              <a:gd name="T9" fmla="*/ 10 h 85"/>
              <a:gd name="T10" fmla="*/ 108 w 140"/>
              <a:gd name="T11" fmla="*/ 14 h 85"/>
              <a:gd name="T12" fmla="*/ 111 w 140"/>
              <a:gd name="T13" fmla="*/ 18 h 85"/>
              <a:gd name="T14" fmla="*/ 114 w 140"/>
              <a:gd name="T15" fmla="*/ 22 h 85"/>
              <a:gd name="T16" fmla="*/ 117 w 140"/>
              <a:gd name="T17" fmla="*/ 25 h 85"/>
              <a:gd name="T18" fmla="*/ 119 w 140"/>
              <a:gd name="T19" fmla="*/ 31 h 85"/>
              <a:gd name="T20" fmla="*/ 118 w 140"/>
              <a:gd name="T21" fmla="*/ 36 h 85"/>
              <a:gd name="T22" fmla="*/ 116 w 140"/>
              <a:gd name="T23" fmla="*/ 40 h 85"/>
              <a:gd name="T24" fmla="*/ 117 w 140"/>
              <a:gd name="T25" fmla="*/ 46 h 85"/>
              <a:gd name="T26" fmla="*/ 117 w 140"/>
              <a:gd name="T27" fmla="*/ 50 h 85"/>
              <a:gd name="T28" fmla="*/ 124 w 140"/>
              <a:gd name="T29" fmla="*/ 55 h 85"/>
              <a:gd name="T30" fmla="*/ 128 w 140"/>
              <a:gd name="T31" fmla="*/ 54 h 85"/>
              <a:gd name="T32" fmla="*/ 135 w 140"/>
              <a:gd name="T33" fmla="*/ 52 h 85"/>
              <a:gd name="T34" fmla="*/ 140 w 140"/>
              <a:gd name="T35" fmla="*/ 57 h 85"/>
              <a:gd name="T36" fmla="*/ 131 w 140"/>
              <a:gd name="T37" fmla="*/ 64 h 85"/>
              <a:gd name="T38" fmla="*/ 131 w 140"/>
              <a:gd name="T39" fmla="*/ 63 h 85"/>
              <a:gd name="T40" fmla="*/ 128 w 140"/>
              <a:gd name="T41" fmla="*/ 61 h 85"/>
              <a:gd name="T42" fmla="*/ 128 w 140"/>
              <a:gd name="T43" fmla="*/ 65 h 85"/>
              <a:gd name="T44" fmla="*/ 130 w 140"/>
              <a:gd name="T45" fmla="*/ 66 h 85"/>
              <a:gd name="T46" fmla="*/ 127 w 140"/>
              <a:gd name="T47" fmla="*/ 66 h 85"/>
              <a:gd name="T48" fmla="*/ 126 w 140"/>
              <a:gd name="T49" fmla="*/ 68 h 85"/>
              <a:gd name="T50" fmla="*/ 126 w 140"/>
              <a:gd name="T51" fmla="*/ 71 h 85"/>
              <a:gd name="T52" fmla="*/ 125 w 140"/>
              <a:gd name="T53" fmla="*/ 76 h 85"/>
              <a:gd name="T54" fmla="*/ 119 w 140"/>
              <a:gd name="T55" fmla="*/ 82 h 85"/>
              <a:gd name="T56" fmla="*/ 106 w 140"/>
              <a:gd name="T57" fmla="*/ 77 h 85"/>
              <a:gd name="T58" fmla="*/ 93 w 140"/>
              <a:gd name="T59" fmla="*/ 77 h 85"/>
              <a:gd name="T60" fmla="*/ 83 w 140"/>
              <a:gd name="T61" fmla="*/ 83 h 85"/>
              <a:gd name="T62" fmla="*/ 72 w 140"/>
              <a:gd name="T63" fmla="*/ 84 h 85"/>
              <a:gd name="T64" fmla="*/ 60 w 140"/>
              <a:gd name="T65" fmla="*/ 84 h 85"/>
              <a:gd name="T66" fmla="*/ 49 w 140"/>
              <a:gd name="T67" fmla="*/ 81 h 85"/>
              <a:gd name="T68" fmla="*/ 39 w 140"/>
              <a:gd name="T69" fmla="*/ 80 h 85"/>
              <a:gd name="T70" fmla="*/ 36 w 140"/>
              <a:gd name="T71" fmla="*/ 74 h 85"/>
              <a:gd name="T72" fmla="*/ 34 w 140"/>
              <a:gd name="T73" fmla="*/ 69 h 85"/>
              <a:gd name="T74" fmla="*/ 33 w 140"/>
              <a:gd name="T75" fmla="*/ 65 h 85"/>
              <a:gd name="T76" fmla="*/ 27 w 140"/>
              <a:gd name="T77" fmla="*/ 68 h 85"/>
              <a:gd name="T78" fmla="*/ 20 w 140"/>
              <a:gd name="T79" fmla="*/ 64 h 85"/>
              <a:gd name="T80" fmla="*/ 19 w 140"/>
              <a:gd name="T81" fmla="*/ 61 h 85"/>
              <a:gd name="T82" fmla="*/ 18 w 140"/>
              <a:gd name="T83" fmla="*/ 58 h 85"/>
              <a:gd name="T84" fmla="*/ 13 w 140"/>
              <a:gd name="T85" fmla="*/ 54 h 85"/>
              <a:gd name="T86" fmla="*/ 8 w 140"/>
              <a:gd name="T87" fmla="*/ 50 h 85"/>
              <a:gd name="T88" fmla="*/ 6 w 140"/>
              <a:gd name="T89" fmla="*/ 46 h 85"/>
              <a:gd name="T90" fmla="*/ 0 w 140"/>
              <a:gd name="T91" fmla="*/ 39 h 85"/>
              <a:gd name="T92" fmla="*/ 7 w 140"/>
              <a:gd name="T93" fmla="*/ 38 h 85"/>
              <a:gd name="T94" fmla="*/ 12 w 140"/>
              <a:gd name="T95" fmla="*/ 37 h 85"/>
              <a:gd name="T96" fmla="*/ 15 w 140"/>
              <a:gd name="T97" fmla="*/ 33 h 85"/>
              <a:gd name="T98" fmla="*/ 18 w 140"/>
              <a:gd name="T99" fmla="*/ 28 h 85"/>
              <a:gd name="T100" fmla="*/ 21 w 140"/>
              <a:gd name="T101" fmla="*/ 23 h 85"/>
              <a:gd name="T102" fmla="*/ 24 w 140"/>
              <a:gd name="T103" fmla="*/ 18 h 85"/>
              <a:gd name="T104" fmla="*/ 29 w 140"/>
              <a:gd name="T105" fmla="*/ 12 h 85"/>
              <a:gd name="T106" fmla="*/ 33 w 140"/>
              <a:gd name="T107" fmla="*/ 8 h 85"/>
              <a:gd name="T108" fmla="*/ 40 w 140"/>
              <a:gd name="T109" fmla="*/ 5 h 85"/>
              <a:gd name="T110" fmla="*/ 46 w 140"/>
              <a:gd name="T111" fmla="*/ 5 h 85"/>
              <a:gd name="T112" fmla="*/ 54 w 140"/>
              <a:gd name="T113" fmla="*/ 6 h 85"/>
              <a:gd name="T114" fmla="*/ 63 w 140"/>
              <a:gd name="T115" fmla="*/ 6 h 85"/>
              <a:gd name="T116" fmla="*/ 72 w 140"/>
              <a:gd name="T117" fmla="*/ 9 h 85"/>
              <a:gd name="T118" fmla="*/ 85 w 140"/>
              <a:gd name="T119" fmla="*/ 5 h 85"/>
              <a:gd name="T120" fmla="*/ 91 w 140"/>
              <a:gd name="T121" fmla="*/ 1 h 8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0" h="85">
                <a:moveTo>
                  <a:pt x="94" y="0"/>
                </a:moveTo>
                <a:lnTo>
                  <a:pt x="94" y="0"/>
                </a:lnTo>
                <a:lnTo>
                  <a:pt x="95" y="0"/>
                </a:lnTo>
                <a:lnTo>
                  <a:pt x="95" y="0"/>
                </a:lnTo>
                <a:lnTo>
                  <a:pt x="95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6" y="0"/>
                </a:lnTo>
                <a:lnTo>
                  <a:pt x="97" y="0"/>
                </a:lnTo>
                <a:lnTo>
                  <a:pt x="97" y="0"/>
                </a:lnTo>
                <a:lnTo>
                  <a:pt x="98" y="0"/>
                </a:lnTo>
                <a:lnTo>
                  <a:pt x="98" y="1"/>
                </a:lnTo>
                <a:lnTo>
                  <a:pt x="98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99" y="1"/>
                </a:lnTo>
                <a:lnTo>
                  <a:pt x="100" y="1"/>
                </a:lnTo>
                <a:lnTo>
                  <a:pt x="100" y="1"/>
                </a:lnTo>
                <a:lnTo>
                  <a:pt x="100" y="1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0" y="2"/>
                </a:lnTo>
                <a:lnTo>
                  <a:pt x="101" y="2"/>
                </a:lnTo>
                <a:lnTo>
                  <a:pt x="101" y="2"/>
                </a:lnTo>
                <a:lnTo>
                  <a:pt x="101" y="3"/>
                </a:lnTo>
                <a:lnTo>
                  <a:pt x="101" y="3"/>
                </a:lnTo>
                <a:lnTo>
                  <a:pt x="101" y="3"/>
                </a:lnTo>
                <a:lnTo>
                  <a:pt x="101" y="4"/>
                </a:lnTo>
                <a:lnTo>
                  <a:pt x="101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3" y="5"/>
                </a:lnTo>
                <a:lnTo>
                  <a:pt x="103" y="5"/>
                </a:lnTo>
                <a:lnTo>
                  <a:pt x="102" y="5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4" y="7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9"/>
                </a:lnTo>
                <a:lnTo>
                  <a:pt x="105" y="9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5" y="11"/>
                </a:lnTo>
                <a:lnTo>
                  <a:pt x="105" y="11"/>
                </a:lnTo>
                <a:lnTo>
                  <a:pt x="105" y="11"/>
                </a:lnTo>
                <a:lnTo>
                  <a:pt x="106" y="12"/>
                </a:lnTo>
                <a:lnTo>
                  <a:pt x="107" y="12"/>
                </a:lnTo>
                <a:lnTo>
                  <a:pt x="107" y="13"/>
                </a:lnTo>
                <a:lnTo>
                  <a:pt x="107" y="13"/>
                </a:lnTo>
                <a:lnTo>
                  <a:pt x="107" y="14"/>
                </a:lnTo>
                <a:lnTo>
                  <a:pt x="107" y="14"/>
                </a:lnTo>
                <a:lnTo>
                  <a:pt x="108" y="14"/>
                </a:lnTo>
                <a:lnTo>
                  <a:pt x="108" y="14"/>
                </a:lnTo>
                <a:lnTo>
                  <a:pt x="109" y="15"/>
                </a:lnTo>
                <a:lnTo>
                  <a:pt x="109" y="15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6"/>
                </a:lnTo>
                <a:lnTo>
                  <a:pt x="109" y="17"/>
                </a:lnTo>
                <a:lnTo>
                  <a:pt x="110" y="17"/>
                </a:lnTo>
                <a:lnTo>
                  <a:pt x="110" y="17"/>
                </a:lnTo>
                <a:lnTo>
                  <a:pt x="110" y="17"/>
                </a:lnTo>
                <a:lnTo>
                  <a:pt x="111" y="18"/>
                </a:lnTo>
                <a:lnTo>
                  <a:pt x="111" y="18"/>
                </a:lnTo>
                <a:lnTo>
                  <a:pt x="112" y="19"/>
                </a:lnTo>
                <a:lnTo>
                  <a:pt x="112" y="19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2" y="20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3" y="21"/>
                </a:lnTo>
                <a:lnTo>
                  <a:pt x="114" y="22"/>
                </a:lnTo>
                <a:lnTo>
                  <a:pt x="114" y="22"/>
                </a:lnTo>
                <a:lnTo>
                  <a:pt x="114" y="22"/>
                </a:lnTo>
                <a:lnTo>
                  <a:pt x="115" y="23"/>
                </a:lnTo>
                <a:lnTo>
                  <a:pt x="115" y="23"/>
                </a:lnTo>
                <a:lnTo>
                  <a:pt x="115" y="23"/>
                </a:lnTo>
                <a:lnTo>
                  <a:pt x="116" y="23"/>
                </a:lnTo>
                <a:lnTo>
                  <a:pt x="116" y="24"/>
                </a:lnTo>
                <a:lnTo>
                  <a:pt x="116" y="24"/>
                </a:lnTo>
                <a:lnTo>
                  <a:pt x="117" y="24"/>
                </a:lnTo>
                <a:lnTo>
                  <a:pt x="117" y="25"/>
                </a:lnTo>
                <a:lnTo>
                  <a:pt x="117" y="25"/>
                </a:lnTo>
                <a:lnTo>
                  <a:pt x="117" y="25"/>
                </a:lnTo>
                <a:lnTo>
                  <a:pt x="117" y="26"/>
                </a:lnTo>
                <a:lnTo>
                  <a:pt x="117" y="26"/>
                </a:lnTo>
                <a:lnTo>
                  <a:pt x="117" y="27"/>
                </a:lnTo>
                <a:lnTo>
                  <a:pt x="118" y="27"/>
                </a:lnTo>
                <a:lnTo>
                  <a:pt x="118" y="27"/>
                </a:lnTo>
                <a:lnTo>
                  <a:pt x="118" y="28"/>
                </a:lnTo>
                <a:lnTo>
                  <a:pt x="118" y="29"/>
                </a:lnTo>
                <a:lnTo>
                  <a:pt x="119" y="29"/>
                </a:lnTo>
                <a:lnTo>
                  <a:pt x="119" y="30"/>
                </a:lnTo>
                <a:lnTo>
                  <a:pt x="119" y="30"/>
                </a:lnTo>
                <a:lnTo>
                  <a:pt x="118" y="31"/>
                </a:lnTo>
                <a:lnTo>
                  <a:pt x="119" y="31"/>
                </a:lnTo>
                <a:lnTo>
                  <a:pt x="118" y="32"/>
                </a:lnTo>
                <a:lnTo>
                  <a:pt x="118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3"/>
                </a:lnTo>
                <a:lnTo>
                  <a:pt x="119" y="34"/>
                </a:lnTo>
                <a:lnTo>
                  <a:pt x="119" y="34"/>
                </a:lnTo>
                <a:lnTo>
                  <a:pt x="119" y="34"/>
                </a:lnTo>
                <a:lnTo>
                  <a:pt x="118" y="34"/>
                </a:lnTo>
                <a:lnTo>
                  <a:pt x="118" y="35"/>
                </a:lnTo>
                <a:lnTo>
                  <a:pt x="118" y="35"/>
                </a:lnTo>
                <a:lnTo>
                  <a:pt x="118" y="36"/>
                </a:lnTo>
                <a:lnTo>
                  <a:pt x="118" y="36"/>
                </a:lnTo>
                <a:lnTo>
                  <a:pt x="117" y="36"/>
                </a:lnTo>
                <a:lnTo>
                  <a:pt x="117" y="37"/>
                </a:lnTo>
                <a:lnTo>
                  <a:pt x="117" y="37"/>
                </a:lnTo>
                <a:lnTo>
                  <a:pt x="117" y="37"/>
                </a:lnTo>
                <a:lnTo>
                  <a:pt x="117" y="38"/>
                </a:lnTo>
                <a:lnTo>
                  <a:pt x="117" y="38"/>
                </a:lnTo>
                <a:lnTo>
                  <a:pt x="117" y="39"/>
                </a:lnTo>
                <a:lnTo>
                  <a:pt x="117" y="40"/>
                </a:lnTo>
                <a:lnTo>
                  <a:pt x="117" y="40"/>
                </a:lnTo>
                <a:lnTo>
                  <a:pt x="116" y="40"/>
                </a:lnTo>
                <a:lnTo>
                  <a:pt x="116" y="40"/>
                </a:lnTo>
                <a:lnTo>
                  <a:pt x="116" y="41"/>
                </a:lnTo>
                <a:lnTo>
                  <a:pt x="116" y="41"/>
                </a:lnTo>
                <a:lnTo>
                  <a:pt x="117" y="42"/>
                </a:lnTo>
                <a:lnTo>
                  <a:pt x="117" y="42"/>
                </a:lnTo>
                <a:lnTo>
                  <a:pt x="117" y="42"/>
                </a:lnTo>
                <a:lnTo>
                  <a:pt x="117" y="43"/>
                </a:lnTo>
                <a:lnTo>
                  <a:pt x="117" y="43"/>
                </a:lnTo>
                <a:lnTo>
                  <a:pt x="117" y="44"/>
                </a:lnTo>
                <a:lnTo>
                  <a:pt x="117" y="44"/>
                </a:lnTo>
                <a:lnTo>
                  <a:pt x="117" y="45"/>
                </a:lnTo>
                <a:lnTo>
                  <a:pt x="117" y="45"/>
                </a:lnTo>
                <a:lnTo>
                  <a:pt x="117" y="46"/>
                </a:lnTo>
                <a:lnTo>
                  <a:pt x="117" y="46"/>
                </a:lnTo>
                <a:lnTo>
                  <a:pt x="118" y="46"/>
                </a:lnTo>
                <a:lnTo>
                  <a:pt x="118" y="47"/>
                </a:lnTo>
                <a:lnTo>
                  <a:pt x="118" y="48"/>
                </a:lnTo>
                <a:lnTo>
                  <a:pt x="118" y="48"/>
                </a:lnTo>
                <a:lnTo>
                  <a:pt x="117" y="48"/>
                </a:lnTo>
                <a:lnTo>
                  <a:pt x="116" y="49"/>
                </a:lnTo>
                <a:lnTo>
                  <a:pt x="116" y="49"/>
                </a:lnTo>
                <a:lnTo>
                  <a:pt x="116" y="49"/>
                </a:lnTo>
                <a:lnTo>
                  <a:pt x="117" y="49"/>
                </a:lnTo>
                <a:lnTo>
                  <a:pt x="117" y="50"/>
                </a:lnTo>
                <a:lnTo>
                  <a:pt x="117" y="50"/>
                </a:lnTo>
                <a:lnTo>
                  <a:pt x="118" y="50"/>
                </a:lnTo>
                <a:lnTo>
                  <a:pt x="118" y="50"/>
                </a:lnTo>
                <a:lnTo>
                  <a:pt x="118" y="51"/>
                </a:lnTo>
                <a:lnTo>
                  <a:pt x="118" y="51"/>
                </a:lnTo>
                <a:lnTo>
                  <a:pt x="118" y="51"/>
                </a:lnTo>
                <a:lnTo>
                  <a:pt x="119" y="52"/>
                </a:lnTo>
                <a:lnTo>
                  <a:pt x="119" y="53"/>
                </a:lnTo>
                <a:lnTo>
                  <a:pt x="120" y="53"/>
                </a:lnTo>
                <a:lnTo>
                  <a:pt x="120" y="54"/>
                </a:lnTo>
                <a:lnTo>
                  <a:pt x="121" y="54"/>
                </a:lnTo>
                <a:lnTo>
                  <a:pt x="123" y="55"/>
                </a:lnTo>
                <a:lnTo>
                  <a:pt x="124" y="55"/>
                </a:lnTo>
                <a:lnTo>
                  <a:pt x="125" y="55"/>
                </a:lnTo>
                <a:lnTo>
                  <a:pt x="125" y="56"/>
                </a:lnTo>
                <a:lnTo>
                  <a:pt x="126" y="56"/>
                </a:lnTo>
                <a:lnTo>
                  <a:pt x="127" y="55"/>
                </a:lnTo>
                <a:lnTo>
                  <a:pt x="127" y="55"/>
                </a:lnTo>
                <a:lnTo>
                  <a:pt x="126" y="55"/>
                </a:lnTo>
                <a:lnTo>
                  <a:pt x="127" y="55"/>
                </a:lnTo>
                <a:lnTo>
                  <a:pt x="127" y="54"/>
                </a:lnTo>
                <a:lnTo>
                  <a:pt x="127" y="54"/>
                </a:lnTo>
                <a:lnTo>
                  <a:pt x="127" y="54"/>
                </a:lnTo>
                <a:lnTo>
                  <a:pt x="128" y="54"/>
                </a:lnTo>
                <a:lnTo>
                  <a:pt x="128" y="54"/>
                </a:lnTo>
                <a:lnTo>
                  <a:pt x="128" y="54"/>
                </a:lnTo>
                <a:lnTo>
                  <a:pt x="129" y="54"/>
                </a:lnTo>
                <a:lnTo>
                  <a:pt x="129" y="55"/>
                </a:lnTo>
                <a:lnTo>
                  <a:pt x="129" y="54"/>
                </a:lnTo>
                <a:lnTo>
                  <a:pt x="130" y="54"/>
                </a:lnTo>
                <a:lnTo>
                  <a:pt x="130" y="54"/>
                </a:lnTo>
                <a:lnTo>
                  <a:pt x="130" y="53"/>
                </a:lnTo>
                <a:lnTo>
                  <a:pt x="131" y="53"/>
                </a:lnTo>
                <a:lnTo>
                  <a:pt x="132" y="53"/>
                </a:lnTo>
                <a:lnTo>
                  <a:pt x="133" y="52"/>
                </a:lnTo>
                <a:lnTo>
                  <a:pt x="134" y="52"/>
                </a:lnTo>
                <a:lnTo>
                  <a:pt x="135" y="52"/>
                </a:lnTo>
                <a:lnTo>
                  <a:pt x="136" y="52"/>
                </a:lnTo>
                <a:lnTo>
                  <a:pt x="136" y="52"/>
                </a:lnTo>
                <a:lnTo>
                  <a:pt x="137" y="52"/>
                </a:lnTo>
                <a:lnTo>
                  <a:pt x="138" y="52"/>
                </a:lnTo>
                <a:lnTo>
                  <a:pt x="139" y="53"/>
                </a:lnTo>
                <a:lnTo>
                  <a:pt x="139" y="53"/>
                </a:lnTo>
                <a:lnTo>
                  <a:pt x="140" y="54"/>
                </a:lnTo>
                <a:lnTo>
                  <a:pt x="140" y="54"/>
                </a:lnTo>
                <a:lnTo>
                  <a:pt x="140" y="56"/>
                </a:lnTo>
                <a:lnTo>
                  <a:pt x="139" y="56"/>
                </a:lnTo>
                <a:lnTo>
                  <a:pt x="140" y="57"/>
                </a:lnTo>
                <a:lnTo>
                  <a:pt x="140" y="57"/>
                </a:lnTo>
                <a:lnTo>
                  <a:pt x="140" y="57"/>
                </a:lnTo>
                <a:lnTo>
                  <a:pt x="140" y="58"/>
                </a:lnTo>
                <a:lnTo>
                  <a:pt x="140" y="60"/>
                </a:lnTo>
                <a:lnTo>
                  <a:pt x="139" y="61"/>
                </a:lnTo>
                <a:lnTo>
                  <a:pt x="139" y="62"/>
                </a:lnTo>
                <a:lnTo>
                  <a:pt x="139" y="62"/>
                </a:lnTo>
                <a:lnTo>
                  <a:pt x="139" y="62"/>
                </a:lnTo>
                <a:lnTo>
                  <a:pt x="139" y="63"/>
                </a:lnTo>
                <a:lnTo>
                  <a:pt x="139" y="63"/>
                </a:lnTo>
                <a:lnTo>
                  <a:pt x="138" y="63"/>
                </a:lnTo>
                <a:lnTo>
                  <a:pt x="132" y="64"/>
                </a:lnTo>
                <a:lnTo>
                  <a:pt x="131" y="64"/>
                </a:lnTo>
                <a:lnTo>
                  <a:pt x="131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5"/>
                </a:lnTo>
                <a:lnTo>
                  <a:pt x="130" y="64"/>
                </a:lnTo>
                <a:lnTo>
                  <a:pt x="130" y="64"/>
                </a:lnTo>
                <a:lnTo>
                  <a:pt x="132" y="64"/>
                </a:lnTo>
                <a:lnTo>
                  <a:pt x="132" y="63"/>
                </a:lnTo>
                <a:lnTo>
                  <a:pt x="132" y="63"/>
                </a:lnTo>
                <a:lnTo>
                  <a:pt x="131" y="62"/>
                </a:lnTo>
                <a:lnTo>
                  <a:pt x="131" y="63"/>
                </a:lnTo>
                <a:lnTo>
                  <a:pt x="131" y="63"/>
                </a:lnTo>
                <a:lnTo>
                  <a:pt x="131" y="63"/>
                </a:lnTo>
                <a:lnTo>
                  <a:pt x="131" y="62"/>
                </a:lnTo>
                <a:lnTo>
                  <a:pt x="131" y="61"/>
                </a:lnTo>
                <a:lnTo>
                  <a:pt x="131" y="61"/>
                </a:lnTo>
                <a:lnTo>
                  <a:pt x="131" y="61"/>
                </a:lnTo>
                <a:lnTo>
                  <a:pt x="132" y="60"/>
                </a:lnTo>
                <a:lnTo>
                  <a:pt x="131" y="60"/>
                </a:lnTo>
                <a:lnTo>
                  <a:pt x="130" y="60"/>
                </a:lnTo>
                <a:lnTo>
                  <a:pt x="130" y="60"/>
                </a:lnTo>
                <a:lnTo>
                  <a:pt x="129" y="60"/>
                </a:lnTo>
                <a:lnTo>
                  <a:pt x="129" y="60"/>
                </a:lnTo>
                <a:lnTo>
                  <a:pt x="128" y="61"/>
                </a:lnTo>
                <a:lnTo>
                  <a:pt x="128" y="61"/>
                </a:lnTo>
                <a:lnTo>
                  <a:pt x="128" y="62"/>
                </a:lnTo>
                <a:lnTo>
                  <a:pt x="128" y="62"/>
                </a:lnTo>
                <a:lnTo>
                  <a:pt x="129" y="63"/>
                </a:lnTo>
                <a:lnTo>
                  <a:pt x="129" y="63"/>
                </a:lnTo>
                <a:lnTo>
                  <a:pt x="129" y="63"/>
                </a:lnTo>
                <a:lnTo>
                  <a:pt x="129" y="64"/>
                </a:lnTo>
                <a:lnTo>
                  <a:pt x="129" y="64"/>
                </a:lnTo>
                <a:lnTo>
                  <a:pt x="129" y="64"/>
                </a:lnTo>
                <a:lnTo>
                  <a:pt x="128" y="64"/>
                </a:lnTo>
                <a:lnTo>
                  <a:pt x="128" y="64"/>
                </a:lnTo>
                <a:lnTo>
                  <a:pt x="128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5"/>
                </a:lnTo>
                <a:lnTo>
                  <a:pt x="127" y="66"/>
                </a:lnTo>
                <a:lnTo>
                  <a:pt x="127" y="66"/>
                </a:lnTo>
                <a:lnTo>
                  <a:pt x="127" y="66"/>
                </a:lnTo>
                <a:lnTo>
                  <a:pt x="128" y="66"/>
                </a:lnTo>
                <a:lnTo>
                  <a:pt x="129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5"/>
                </a:lnTo>
                <a:lnTo>
                  <a:pt x="130" y="66"/>
                </a:lnTo>
                <a:lnTo>
                  <a:pt x="130" y="66"/>
                </a:lnTo>
                <a:lnTo>
                  <a:pt x="129" y="66"/>
                </a:lnTo>
                <a:lnTo>
                  <a:pt x="129" y="66"/>
                </a:lnTo>
                <a:lnTo>
                  <a:pt x="130" y="66"/>
                </a:lnTo>
                <a:lnTo>
                  <a:pt x="129" y="65"/>
                </a:lnTo>
                <a:lnTo>
                  <a:pt x="129" y="65"/>
                </a:lnTo>
                <a:lnTo>
                  <a:pt x="129" y="66"/>
                </a:lnTo>
                <a:lnTo>
                  <a:pt x="129" y="66"/>
                </a:lnTo>
                <a:lnTo>
                  <a:pt x="129" y="66"/>
                </a:lnTo>
                <a:lnTo>
                  <a:pt x="128" y="66"/>
                </a:lnTo>
                <a:lnTo>
                  <a:pt x="127" y="67"/>
                </a:lnTo>
                <a:lnTo>
                  <a:pt x="127" y="66"/>
                </a:lnTo>
                <a:lnTo>
                  <a:pt x="127" y="66"/>
                </a:lnTo>
                <a:lnTo>
                  <a:pt x="126" y="67"/>
                </a:lnTo>
                <a:lnTo>
                  <a:pt x="126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7"/>
                </a:lnTo>
                <a:lnTo>
                  <a:pt x="127" y="68"/>
                </a:lnTo>
                <a:lnTo>
                  <a:pt x="126" y="67"/>
                </a:lnTo>
                <a:lnTo>
                  <a:pt x="126" y="67"/>
                </a:lnTo>
                <a:lnTo>
                  <a:pt x="126" y="68"/>
                </a:lnTo>
                <a:lnTo>
                  <a:pt x="126" y="68"/>
                </a:lnTo>
                <a:lnTo>
                  <a:pt x="126" y="68"/>
                </a:lnTo>
                <a:lnTo>
                  <a:pt x="127" y="68"/>
                </a:lnTo>
                <a:lnTo>
                  <a:pt x="126" y="69"/>
                </a:lnTo>
                <a:lnTo>
                  <a:pt x="126" y="70"/>
                </a:lnTo>
                <a:lnTo>
                  <a:pt x="127" y="70"/>
                </a:lnTo>
                <a:lnTo>
                  <a:pt x="127" y="69"/>
                </a:lnTo>
                <a:lnTo>
                  <a:pt x="128" y="68"/>
                </a:lnTo>
                <a:lnTo>
                  <a:pt x="129" y="67"/>
                </a:lnTo>
                <a:lnTo>
                  <a:pt x="129" y="67"/>
                </a:lnTo>
                <a:lnTo>
                  <a:pt x="128" y="68"/>
                </a:lnTo>
                <a:lnTo>
                  <a:pt x="128" y="69"/>
                </a:lnTo>
                <a:lnTo>
                  <a:pt x="126" y="70"/>
                </a:lnTo>
                <a:lnTo>
                  <a:pt x="126" y="71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5" y="72"/>
                </a:lnTo>
                <a:lnTo>
                  <a:pt x="124" y="73"/>
                </a:lnTo>
                <a:lnTo>
                  <a:pt x="124" y="73"/>
                </a:lnTo>
                <a:lnTo>
                  <a:pt x="125" y="75"/>
                </a:lnTo>
                <a:lnTo>
                  <a:pt x="125" y="75"/>
                </a:lnTo>
                <a:lnTo>
                  <a:pt x="125" y="75"/>
                </a:lnTo>
                <a:lnTo>
                  <a:pt x="124" y="75"/>
                </a:lnTo>
                <a:lnTo>
                  <a:pt x="125" y="76"/>
                </a:lnTo>
                <a:lnTo>
                  <a:pt x="125" y="77"/>
                </a:lnTo>
                <a:lnTo>
                  <a:pt x="125" y="78"/>
                </a:lnTo>
                <a:lnTo>
                  <a:pt x="125" y="79"/>
                </a:lnTo>
                <a:lnTo>
                  <a:pt x="124" y="80"/>
                </a:lnTo>
                <a:lnTo>
                  <a:pt x="124" y="80"/>
                </a:lnTo>
                <a:lnTo>
                  <a:pt x="124" y="81"/>
                </a:lnTo>
                <a:lnTo>
                  <a:pt x="124" y="81"/>
                </a:lnTo>
                <a:lnTo>
                  <a:pt x="124" y="82"/>
                </a:lnTo>
                <a:lnTo>
                  <a:pt x="124" y="83"/>
                </a:lnTo>
                <a:lnTo>
                  <a:pt x="122" y="83"/>
                </a:lnTo>
                <a:lnTo>
                  <a:pt x="120" y="82"/>
                </a:lnTo>
                <a:lnTo>
                  <a:pt x="119" y="82"/>
                </a:lnTo>
                <a:lnTo>
                  <a:pt x="115" y="81"/>
                </a:lnTo>
                <a:lnTo>
                  <a:pt x="115" y="81"/>
                </a:lnTo>
                <a:lnTo>
                  <a:pt x="114" y="78"/>
                </a:lnTo>
                <a:lnTo>
                  <a:pt x="114" y="78"/>
                </a:lnTo>
                <a:lnTo>
                  <a:pt x="113" y="79"/>
                </a:lnTo>
                <a:lnTo>
                  <a:pt x="111" y="79"/>
                </a:lnTo>
                <a:lnTo>
                  <a:pt x="111" y="79"/>
                </a:lnTo>
                <a:lnTo>
                  <a:pt x="110" y="78"/>
                </a:lnTo>
                <a:lnTo>
                  <a:pt x="110" y="77"/>
                </a:lnTo>
                <a:lnTo>
                  <a:pt x="109" y="78"/>
                </a:lnTo>
                <a:lnTo>
                  <a:pt x="106" y="78"/>
                </a:lnTo>
                <a:lnTo>
                  <a:pt x="106" y="77"/>
                </a:lnTo>
                <a:lnTo>
                  <a:pt x="104" y="77"/>
                </a:lnTo>
                <a:lnTo>
                  <a:pt x="104" y="76"/>
                </a:lnTo>
                <a:lnTo>
                  <a:pt x="104" y="76"/>
                </a:lnTo>
                <a:lnTo>
                  <a:pt x="104" y="75"/>
                </a:lnTo>
                <a:lnTo>
                  <a:pt x="104" y="76"/>
                </a:lnTo>
                <a:lnTo>
                  <a:pt x="102" y="75"/>
                </a:lnTo>
                <a:lnTo>
                  <a:pt x="100" y="75"/>
                </a:lnTo>
                <a:lnTo>
                  <a:pt x="99" y="76"/>
                </a:lnTo>
                <a:lnTo>
                  <a:pt x="97" y="77"/>
                </a:lnTo>
                <a:lnTo>
                  <a:pt x="96" y="77"/>
                </a:lnTo>
                <a:lnTo>
                  <a:pt x="94" y="77"/>
                </a:lnTo>
                <a:lnTo>
                  <a:pt x="93" y="77"/>
                </a:lnTo>
                <a:lnTo>
                  <a:pt x="92" y="77"/>
                </a:lnTo>
                <a:lnTo>
                  <a:pt x="91" y="77"/>
                </a:lnTo>
                <a:lnTo>
                  <a:pt x="90" y="78"/>
                </a:lnTo>
                <a:lnTo>
                  <a:pt x="89" y="78"/>
                </a:lnTo>
                <a:lnTo>
                  <a:pt x="87" y="78"/>
                </a:lnTo>
                <a:lnTo>
                  <a:pt x="87" y="79"/>
                </a:lnTo>
                <a:lnTo>
                  <a:pt x="86" y="80"/>
                </a:lnTo>
                <a:lnTo>
                  <a:pt x="85" y="80"/>
                </a:lnTo>
                <a:lnTo>
                  <a:pt x="84" y="81"/>
                </a:lnTo>
                <a:lnTo>
                  <a:pt x="84" y="82"/>
                </a:lnTo>
                <a:lnTo>
                  <a:pt x="84" y="82"/>
                </a:lnTo>
                <a:lnTo>
                  <a:pt x="83" y="83"/>
                </a:lnTo>
                <a:lnTo>
                  <a:pt x="82" y="83"/>
                </a:lnTo>
                <a:lnTo>
                  <a:pt x="82" y="83"/>
                </a:lnTo>
                <a:lnTo>
                  <a:pt x="81" y="84"/>
                </a:lnTo>
                <a:lnTo>
                  <a:pt x="79" y="85"/>
                </a:lnTo>
                <a:lnTo>
                  <a:pt x="79" y="85"/>
                </a:lnTo>
                <a:lnTo>
                  <a:pt x="78" y="85"/>
                </a:lnTo>
                <a:lnTo>
                  <a:pt x="77" y="85"/>
                </a:lnTo>
                <a:lnTo>
                  <a:pt x="76" y="85"/>
                </a:lnTo>
                <a:lnTo>
                  <a:pt x="76" y="85"/>
                </a:lnTo>
                <a:lnTo>
                  <a:pt x="74" y="84"/>
                </a:lnTo>
                <a:lnTo>
                  <a:pt x="74" y="84"/>
                </a:lnTo>
                <a:lnTo>
                  <a:pt x="72" y="84"/>
                </a:lnTo>
                <a:lnTo>
                  <a:pt x="71" y="84"/>
                </a:lnTo>
                <a:lnTo>
                  <a:pt x="70" y="83"/>
                </a:lnTo>
                <a:lnTo>
                  <a:pt x="70" y="83"/>
                </a:lnTo>
                <a:lnTo>
                  <a:pt x="69" y="83"/>
                </a:lnTo>
                <a:lnTo>
                  <a:pt x="68" y="83"/>
                </a:lnTo>
                <a:lnTo>
                  <a:pt x="66" y="83"/>
                </a:lnTo>
                <a:lnTo>
                  <a:pt x="65" y="83"/>
                </a:lnTo>
                <a:lnTo>
                  <a:pt x="64" y="83"/>
                </a:lnTo>
                <a:lnTo>
                  <a:pt x="63" y="82"/>
                </a:lnTo>
                <a:lnTo>
                  <a:pt x="62" y="83"/>
                </a:lnTo>
                <a:lnTo>
                  <a:pt x="61" y="84"/>
                </a:lnTo>
                <a:lnTo>
                  <a:pt x="60" y="84"/>
                </a:lnTo>
                <a:lnTo>
                  <a:pt x="58" y="84"/>
                </a:lnTo>
                <a:lnTo>
                  <a:pt x="57" y="83"/>
                </a:lnTo>
                <a:lnTo>
                  <a:pt x="57" y="83"/>
                </a:lnTo>
                <a:lnTo>
                  <a:pt x="56" y="83"/>
                </a:lnTo>
                <a:lnTo>
                  <a:pt x="56" y="83"/>
                </a:lnTo>
                <a:lnTo>
                  <a:pt x="54" y="83"/>
                </a:lnTo>
                <a:lnTo>
                  <a:pt x="53" y="82"/>
                </a:lnTo>
                <a:lnTo>
                  <a:pt x="52" y="82"/>
                </a:lnTo>
                <a:lnTo>
                  <a:pt x="52" y="82"/>
                </a:lnTo>
                <a:lnTo>
                  <a:pt x="51" y="82"/>
                </a:lnTo>
                <a:lnTo>
                  <a:pt x="50" y="82"/>
                </a:lnTo>
                <a:lnTo>
                  <a:pt x="49" y="81"/>
                </a:lnTo>
                <a:lnTo>
                  <a:pt x="48" y="81"/>
                </a:lnTo>
                <a:lnTo>
                  <a:pt x="47" y="81"/>
                </a:lnTo>
                <a:lnTo>
                  <a:pt x="46" y="81"/>
                </a:lnTo>
                <a:lnTo>
                  <a:pt x="45" y="81"/>
                </a:lnTo>
                <a:lnTo>
                  <a:pt x="43" y="82"/>
                </a:lnTo>
                <a:lnTo>
                  <a:pt x="42" y="82"/>
                </a:lnTo>
                <a:lnTo>
                  <a:pt x="42" y="82"/>
                </a:lnTo>
                <a:lnTo>
                  <a:pt x="40" y="81"/>
                </a:lnTo>
                <a:lnTo>
                  <a:pt x="39" y="81"/>
                </a:lnTo>
                <a:lnTo>
                  <a:pt x="38" y="80"/>
                </a:lnTo>
                <a:lnTo>
                  <a:pt x="38" y="80"/>
                </a:lnTo>
                <a:lnTo>
                  <a:pt x="39" y="80"/>
                </a:lnTo>
                <a:lnTo>
                  <a:pt x="39" y="78"/>
                </a:lnTo>
                <a:lnTo>
                  <a:pt x="40" y="78"/>
                </a:lnTo>
                <a:lnTo>
                  <a:pt x="41" y="78"/>
                </a:lnTo>
                <a:lnTo>
                  <a:pt x="41" y="77"/>
                </a:lnTo>
                <a:lnTo>
                  <a:pt x="41" y="77"/>
                </a:lnTo>
                <a:lnTo>
                  <a:pt x="41" y="76"/>
                </a:lnTo>
                <a:lnTo>
                  <a:pt x="40" y="76"/>
                </a:lnTo>
                <a:lnTo>
                  <a:pt x="39" y="75"/>
                </a:lnTo>
                <a:lnTo>
                  <a:pt x="38" y="75"/>
                </a:lnTo>
                <a:lnTo>
                  <a:pt x="37" y="74"/>
                </a:lnTo>
                <a:lnTo>
                  <a:pt x="36" y="74"/>
                </a:lnTo>
                <a:lnTo>
                  <a:pt x="36" y="74"/>
                </a:lnTo>
                <a:lnTo>
                  <a:pt x="36" y="73"/>
                </a:lnTo>
                <a:lnTo>
                  <a:pt x="36" y="73"/>
                </a:lnTo>
                <a:lnTo>
                  <a:pt x="36" y="73"/>
                </a:lnTo>
                <a:lnTo>
                  <a:pt x="34" y="72"/>
                </a:lnTo>
                <a:lnTo>
                  <a:pt x="34" y="72"/>
                </a:lnTo>
                <a:lnTo>
                  <a:pt x="33" y="71"/>
                </a:lnTo>
                <a:lnTo>
                  <a:pt x="33" y="70"/>
                </a:lnTo>
                <a:lnTo>
                  <a:pt x="33" y="70"/>
                </a:lnTo>
                <a:lnTo>
                  <a:pt x="33" y="69"/>
                </a:lnTo>
                <a:lnTo>
                  <a:pt x="33" y="69"/>
                </a:lnTo>
                <a:lnTo>
                  <a:pt x="33" y="69"/>
                </a:lnTo>
                <a:lnTo>
                  <a:pt x="34" y="69"/>
                </a:lnTo>
                <a:lnTo>
                  <a:pt x="34" y="68"/>
                </a:lnTo>
                <a:lnTo>
                  <a:pt x="35" y="68"/>
                </a:lnTo>
                <a:lnTo>
                  <a:pt x="35" y="68"/>
                </a:lnTo>
                <a:lnTo>
                  <a:pt x="36" y="69"/>
                </a:lnTo>
                <a:lnTo>
                  <a:pt x="37" y="68"/>
                </a:lnTo>
                <a:lnTo>
                  <a:pt x="37" y="68"/>
                </a:lnTo>
                <a:lnTo>
                  <a:pt x="36" y="67"/>
                </a:lnTo>
                <a:lnTo>
                  <a:pt x="36" y="67"/>
                </a:lnTo>
                <a:lnTo>
                  <a:pt x="35" y="67"/>
                </a:lnTo>
                <a:lnTo>
                  <a:pt x="35" y="66"/>
                </a:lnTo>
                <a:lnTo>
                  <a:pt x="34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6"/>
                </a:lnTo>
                <a:lnTo>
                  <a:pt x="31" y="66"/>
                </a:lnTo>
                <a:lnTo>
                  <a:pt x="30" y="66"/>
                </a:lnTo>
                <a:lnTo>
                  <a:pt x="30" y="67"/>
                </a:lnTo>
                <a:lnTo>
                  <a:pt x="30" y="67"/>
                </a:lnTo>
                <a:lnTo>
                  <a:pt x="29" y="68"/>
                </a:lnTo>
                <a:lnTo>
                  <a:pt x="29" y="69"/>
                </a:lnTo>
                <a:lnTo>
                  <a:pt x="28" y="69"/>
                </a:lnTo>
                <a:lnTo>
                  <a:pt x="27" y="69"/>
                </a:lnTo>
                <a:lnTo>
                  <a:pt x="27" y="68"/>
                </a:lnTo>
                <a:lnTo>
                  <a:pt x="26" y="68"/>
                </a:lnTo>
                <a:lnTo>
                  <a:pt x="26" y="67"/>
                </a:lnTo>
                <a:lnTo>
                  <a:pt x="26" y="66"/>
                </a:lnTo>
                <a:lnTo>
                  <a:pt x="24" y="66"/>
                </a:lnTo>
                <a:lnTo>
                  <a:pt x="23" y="66"/>
                </a:lnTo>
                <a:lnTo>
                  <a:pt x="22" y="66"/>
                </a:lnTo>
                <a:lnTo>
                  <a:pt x="22" y="66"/>
                </a:lnTo>
                <a:lnTo>
                  <a:pt x="21" y="66"/>
                </a:lnTo>
                <a:lnTo>
                  <a:pt x="21" y="66"/>
                </a:lnTo>
                <a:lnTo>
                  <a:pt x="20" y="66"/>
                </a:lnTo>
                <a:lnTo>
                  <a:pt x="20" y="65"/>
                </a:lnTo>
                <a:lnTo>
                  <a:pt x="20" y="64"/>
                </a:lnTo>
                <a:lnTo>
                  <a:pt x="20" y="64"/>
                </a:lnTo>
                <a:lnTo>
                  <a:pt x="19" y="64"/>
                </a:lnTo>
                <a:lnTo>
                  <a:pt x="17" y="64"/>
                </a:lnTo>
                <a:lnTo>
                  <a:pt x="17" y="64"/>
                </a:lnTo>
                <a:lnTo>
                  <a:pt x="17" y="63"/>
                </a:lnTo>
                <a:lnTo>
                  <a:pt x="16" y="63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8" y="62"/>
                </a:lnTo>
                <a:lnTo>
                  <a:pt x="19" y="62"/>
                </a:lnTo>
                <a:lnTo>
                  <a:pt x="19" y="61"/>
                </a:lnTo>
                <a:lnTo>
                  <a:pt x="19" y="61"/>
                </a:lnTo>
                <a:lnTo>
                  <a:pt x="18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60"/>
                </a:lnTo>
                <a:lnTo>
                  <a:pt x="17" y="59"/>
                </a:lnTo>
                <a:lnTo>
                  <a:pt x="17" y="59"/>
                </a:lnTo>
                <a:lnTo>
                  <a:pt x="18" y="59"/>
                </a:lnTo>
                <a:lnTo>
                  <a:pt x="18" y="59"/>
                </a:lnTo>
                <a:lnTo>
                  <a:pt x="18" y="58"/>
                </a:lnTo>
                <a:lnTo>
                  <a:pt x="18" y="58"/>
                </a:lnTo>
                <a:lnTo>
                  <a:pt x="18" y="58"/>
                </a:lnTo>
                <a:lnTo>
                  <a:pt x="19" y="57"/>
                </a:lnTo>
                <a:lnTo>
                  <a:pt x="19" y="57"/>
                </a:lnTo>
                <a:lnTo>
                  <a:pt x="18" y="57"/>
                </a:lnTo>
                <a:lnTo>
                  <a:pt x="18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5" y="55"/>
                </a:lnTo>
                <a:lnTo>
                  <a:pt x="14" y="55"/>
                </a:lnTo>
                <a:lnTo>
                  <a:pt x="13" y="54"/>
                </a:lnTo>
                <a:lnTo>
                  <a:pt x="13" y="54"/>
                </a:lnTo>
                <a:lnTo>
                  <a:pt x="12" y="54"/>
                </a:lnTo>
                <a:lnTo>
                  <a:pt x="12" y="54"/>
                </a:lnTo>
                <a:lnTo>
                  <a:pt x="11" y="54"/>
                </a:lnTo>
                <a:lnTo>
                  <a:pt x="11" y="53"/>
                </a:lnTo>
                <a:lnTo>
                  <a:pt x="10" y="53"/>
                </a:lnTo>
                <a:lnTo>
                  <a:pt x="9" y="52"/>
                </a:lnTo>
                <a:lnTo>
                  <a:pt x="9" y="51"/>
                </a:lnTo>
                <a:lnTo>
                  <a:pt x="9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49"/>
                </a:lnTo>
                <a:lnTo>
                  <a:pt x="8" y="48"/>
                </a:lnTo>
                <a:lnTo>
                  <a:pt x="8" y="48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5" y="44"/>
                </a:lnTo>
                <a:lnTo>
                  <a:pt x="5" y="43"/>
                </a:lnTo>
                <a:lnTo>
                  <a:pt x="5" y="43"/>
                </a:lnTo>
                <a:lnTo>
                  <a:pt x="4" y="43"/>
                </a:lnTo>
                <a:lnTo>
                  <a:pt x="3" y="42"/>
                </a:lnTo>
                <a:lnTo>
                  <a:pt x="2" y="42"/>
                </a:lnTo>
                <a:lnTo>
                  <a:pt x="1" y="42"/>
                </a:lnTo>
                <a:lnTo>
                  <a:pt x="1" y="41"/>
                </a:lnTo>
                <a:lnTo>
                  <a:pt x="1" y="41"/>
                </a:lnTo>
                <a:lnTo>
                  <a:pt x="0" y="39"/>
                </a:lnTo>
                <a:lnTo>
                  <a:pt x="0" y="39"/>
                </a:lnTo>
                <a:lnTo>
                  <a:pt x="1" y="39"/>
                </a:lnTo>
                <a:lnTo>
                  <a:pt x="1" y="38"/>
                </a:lnTo>
                <a:lnTo>
                  <a:pt x="2" y="39"/>
                </a:lnTo>
                <a:lnTo>
                  <a:pt x="3" y="39"/>
                </a:lnTo>
                <a:lnTo>
                  <a:pt x="3" y="39"/>
                </a:lnTo>
                <a:lnTo>
                  <a:pt x="3" y="38"/>
                </a:lnTo>
                <a:lnTo>
                  <a:pt x="4" y="38"/>
                </a:lnTo>
                <a:lnTo>
                  <a:pt x="5" y="39"/>
                </a:lnTo>
                <a:lnTo>
                  <a:pt x="6" y="39"/>
                </a:lnTo>
                <a:lnTo>
                  <a:pt x="6" y="39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7"/>
                </a:lnTo>
                <a:lnTo>
                  <a:pt x="8" y="36"/>
                </a:lnTo>
                <a:lnTo>
                  <a:pt x="9" y="36"/>
                </a:lnTo>
                <a:lnTo>
                  <a:pt x="10" y="37"/>
                </a:lnTo>
                <a:lnTo>
                  <a:pt x="10" y="36"/>
                </a:lnTo>
                <a:lnTo>
                  <a:pt x="11" y="37"/>
                </a:lnTo>
                <a:lnTo>
                  <a:pt x="11" y="36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3" y="36"/>
                </a:lnTo>
                <a:lnTo>
                  <a:pt x="13" y="36"/>
                </a:lnTo>
                <a:lnTo>
                  <a:pt x="14" y="36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4"/>
                </a:lnTo>
                <a:lnTo>
                  <a:pt x="14" y="34"/>
                </a:lnTo>
                <a:lnTo>
                  <a:pt x="15" y="34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6" y="31"/>
                </a:lnTo>
                <a:lnTo>
                  <a:pt x="16" y="31"/>
                </a:lnTo>
                <a:lnTo>
                  <a:pt x="16" y="30"/>
                </a:lnTo>
                <a:lnTo>
                  <a:pt x="16" y="30"/>
                </a:lnTo>
                <a:lnTo>
                  <a:pt x="17" y="30"/>
                </a:lnTo>
                <a:lnTo>
                  <a:pt x="17" y="30"/>
                </a:lnTo>
                <a:lnTo>
                  <a:pt x="18" y="29"/>
                </a:lnTo>
                <a:lnTo>
                  <a:pt x="17" y="29"/>
                </a:lnTo>
                <a:lnTo>
                  <a:pt x="18" y="29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9" y="26"/>
                </a:lnTo>
                <a:lnTo>
                  <a:pt x="19" y="26"/>
                </a:lnTo>
                <a:lnTo>
                  <a:pt x="20" y="26"/>
                </a:lnTo>
                <a:lnTo>
                  <a:pt x="20" y="25"/>
                </a:lnTo>
                <a:lnTo>
                  <a:pt x="20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3"/>
                </a:lnTo>
                <a:lnTo>
                  <a:pt x="21" y="22"/>
                </a:lnTo>
                <a:lnTo>
                  <a:pt x="22" y="22"/>
                </a:lnTo>
                <a:lnTo>
                  <a:pt x="23" y="21"/>
                </a:lnTo>
                <a:lnTo>
                  <a:pt x="23" y="20"/>
                </a:lnTo>
                <a:lnTo>
                  <a:pt x="24" y="19"/>
                </a:lnTo>
                <a:lnTo>
                  <a:pt x="24" y="19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5" y="17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5"/>
                </a:lnTo>
                <a:lnTo>
                  <a:pt x="26" y="14"/>
                </a:lnTo>
                <a:lnTo>
                  <a:pt x="26" y="14"/>
                </a:lnTo>
                <a:lnTo>
                  <a:pt x="26" y="13"/>
                </a:lnTo>
                <a:lnTo>
                  <a:pt x="27" y="13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29" y="11"/>
                </a:lnTo>
                <a:lnTo>
                  <a:pt x="29" y="11"/>
                </a:lnTo>
                <a:lnTo>
                  <a:pt x="29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3" y="8"/>
                </a:lnTo>
                <a:lnTo>
                  <a:pt x="33" y="8"/>
                </a:lnTo>
                <a:lnTo>
                  <a:pt x="34" y="9"/>
                </a:lnTo>
                <a:lnTo>
                  <a:pt x="36" y="9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8"/>
                </a:lnTo>
                <a:lnTo>
                  <a:pt x="37" y="7"/>
                </a:lnTo>
                <a:lnTo>
                  <a:pt x="37" y="7"/>
                </a:lnTo>
                <a:lnTo>
                  <a:pt x="39" y="6"/>
                </a:lnTo>
                <a:lnTo>
                  <a:pt x="39" y="6"/>
                </a:lnTo>
                <a:lnTo>
                  <a:pt x="39" y="5"/>
                </a:lnTo>
                <a:lnTo>
                  <a:pt x="40" y="5"/>
                </a:lnTo>
                <a:lnTo>
                  <a:pt x="40" y="5"/>
                </a:lnTo>
                <a:lnTo>
                  <a:pt x="40" y="4"/>
                </a:lnTo>
                <a:lnTo>
                  <a:pt x="40" y="4"/>
                </a:lnTo>
                <a:lnTo>
                  <a:pt x="41" y="5"/>
                </a:lnTo>
                <a:lnTo>
                  <a:pt x="42" y="4"/>
                </a:lnTo>
                <a:lnTo>
                  <a:pt x="43" y="3"/>
                </a:lnTo>
                <a:lnTo>
                  <a:pt x="43" y="3"/>
                </a:lnTo>
                <a:lnTo>
                  <a:pt x="44" y="3"/>
                </a:lnTo>
                <a:lnTo>
                  <a:pt x="45" y="3"/>
                </a:lnTo>
                <a:lnTo>
                  <a:pt x="45" y="4"/>
                </a:lnTo>
                <a:lnTo>
                  <a:pt x="46" y="4"/>
                </a:lnTo>
                <a:lnTo>
                  <a:pt x="46" y="5"/>
                </a:lnTo>
                <a:lnTo>
                  <a:pt x="47" y="5"/>
                </a:lnTo>
                <a:lnTo>
                  <a:pt x="48" y="5"/>
                </a:lnTo>
                <a:lnTo>
                  <a:pt x="49" y="4"/>
                </a:lnTo>
                <a:lnTo>
                  <a:pt x="49" y="5"/>
                </a:lnTo>
                <a:lnTo>
                  <a:pt x="50" y="5"/>
                </a:lnTo>
                <a:lnTo>
                  <a:pt x="51" y="5"/>
                </a:lnTo>
                <a:lnTo>
                  <a:pt x="52" y="5"/>
                </a:lnTo>
                <a:lnTo>
                  <a:pt x="53" y="5"/>
                </a:lnTo>
                <a:lnTo>
                  <a:pt x="53" y="5"/>
                </a:lnTo>
                <a:lnTo>
                  <a:pt x="53" y="6"/>
                </a:lnTo>
                <a:lnTo>
                  <a:pt x="54" y="6"/>
                </a:lnTo>
                <a:lnTo>
                  <a:pt x="54" y="6"/>
                </a:lnTo>
                <a:lnTo>
                  <a:pt x="55" y="5"/>
                </a:lnTo>
                <a:lnTo>
                  <a:pt x="56" y="5"/>
                </a:lnTo>
                <a:lnTo>
                  <a:pt x="57" y="6"/>
                </a:lnTo>
                <a:lnTo>
                  <a:pt x="58" y="6"/>
                </a:lnTo>
                <a:lnTo>
                  <a:pt x="58" y="6"/>
                </a:lnTo>
                <a:lnTo>
                  <a:pt x="58" y="6"/>
                </a:lnTo>
                <a:lnTo>
                  <a:pt x="59" y="6"/>
                </a:lnTo>
                <a:lnTo>
                  <a:pt x="60" y="6"/>
                </a:lnTo>
                <a:lnTo>
                  <a:pt x="61" y="6"/>
                </a:lnTo>
                <a:lnTo>
                  <a:pt x="62" y="6"/>
                </a:lnTo>
                <a:lnTo>
                  <a:pt x="62" y="5"/>
                </a:lnTo>
                <a:lnTo>
                  <a:pt x="63" y="6"/>
                </a:lnTo>
                <a:lnTo>
                  <a:pt x="64" y="5"/>
                </a:lnTo>
                <a:lnTo>
                  <a:pt x="64" y="6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6" y="7"/>
                </a:lnTo>
                <a:lnTo>
                  <a:pt x="67" y="8"/>
                </a:lnTo>
                <a:lnTo>
                  <a:pt x="68" y="8"/>
                </a:lnTo>
                <a:lnTo>
                  <a:pt x="69" y="10"/>
                </a:lnTo>
                <a:lnTo>
                  <a:pt x="69" y="10"/>
                </a:lnTo>
                <a:lnTo>
                  <a:pt x="71" y="10"/>
                </a:lnTo>
                <a:lnTo>
                  <a:pt x="72" y="9"/>
                </a:lnTo>
                <a:lnTo>
                  <a:pt x="73" y="8"/>
                </a:lnTo>
                <a:lnTo>
                  <a:pt x="73" y="8"/>
                </a:lnTo>
                <a:lnTo>
                  <a:pt x="74" y="7"/>
                </a:lnTo>
                <a:lnTo>
                  <a:pt x="74" y="7"/>
                </a:lnTo>
                <a:lnTo>
                  <a:pt x="76" y="6"/>
                </a:lnTo>
                <a:lnTo>
                  <a:pt x="77" y="6"/>
                </a:lnTo>
                <a:lnTo>
                  <a:pt x="78" y="6"/>
                </a:lnTo>
                <a:lnTo>
                  <a:pt x="82" y="6"/>
                </a:lnTo>
                <a:lnTo>
                  <a:pt x="83" y="5"/>
                </a:lnTo>
                <a:lnTo>
                  <a:pt x="84" y="5"/>
                </a:lnTo>
                <a:lnTo>
                  <a:pt x="84" y="5"/>
                </a:lnTo>
                <a:lnTo>
                  <a:pt x="85" y="5"/>
                </a:lnTo>
                <a:lnTo>
                  <a:pt x="86" y="5"/>
                </a:lnTo>
                <a:lnTo>
                  <a:pt x="88" y="5"/>
                </a:lnTo>
                <a:lnTo>
                  <a:pt x="88" y="4"/>
                </a:lnTo>
                <a:lnTo>
                  <a:pt x="89" y="3"/>
                </a:lnTo>
                <a:lnTo>
                  <a:pt x="89" y="3"/>
                </a:lnTo>
                <a:lnTo>
                  <a:pt x="90" y="3"/>
                </a:lnTo>
                <a:lnTo>
                  <a:pt x="90" y="2"/>
                </a:lnTo>
                <a:lnTo>
                  <a:pt x="90" y="1"/>
                </a:lnTo>
                <a:lnTo>
                  <a:pt x="90" y="1"/>
                </a:lnTo>
                <a:lnTo>
                  <a:pt x="91" y="1"/>
                </a:lnTo>
                <a:lnTo>
                  <a:pt x="91" y="1"/>
                </a:lnTo>
                <a:lnTo>
                  <a:pt x="91" y="1"/>
                </a:lnTo>
                <a:lnTo>
                  <a:pt x="92" y="1"/>
                </a:lnTo>
                <a:lnTo>
                  <a:pt x="92" y="1"/>
                </a:lnTo>
                <a:lnTo>
                  <a:pt x="93" y="1"/>
                </a:lnTo>
                <a:lnTo>
                  <a:pt x="94" y="1"/>
                </a:lnTo>
                <a:lnTo>
                  <a:pt x="94" y="0"/>
                </a:lnTo>
                <a:lnTo>
                  <a:pt x="9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20" name="Group 2260">
          <a:extLst>
            <a:ext uri="{FF2B5EF4-FFF2-40B4-BE49-F238E27FC236}">
              <a16:creationId xmlns:a16="http://schemas.microsoft.com/office/drawing/2014/main" id="{6A86C244-BA07-4308-BA4E-09495A732F9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53" y="884"/>
          <a:chExt cx="66" cy="83"/>
        </a:xfrm>
      </xdr:grpSpPr>
      <xdr:sp macro="" textlink="">
        <xdr:nvSpPr>
          <xdr:cNvPr id="68818" name="Freeform 2258">
            <a:extLst>
              <a:ext uri="{FF2B5EF4-FFF2-40B4-BE49-F238E27FC236}">
                <a16:creationId xmlns:a16="http://schemas.microsoft.com/office/drawing/2014/main" id="{65281C36-040B-4675-A728-3A700AF9EFF1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2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2"/>
                </a:lnTo>
                <a:lnTo>
                  <a:pt x="33" y="12"/>
                </a:lnTo>
                <a:lnTo>
                  <a:pt x="33" y="13"/>
                </a:lnTo>
                <a:lnTo>
                  <a:pt x="33" y="13"/>
                </a:lnTo>
                <a:lnTo>
                  <a:pt x="34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6" y="16"/>
                </a:lnTo>
                <a:lnTo>
                  <a:pt x="37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1" y="18"/>
                </a:lnTo>
                <a:lnTo>
                  <a:pt x="42" y="18"/>
                </a:lnTo>
                <a:lnTo>
                  <a:pt x="42" y="18"/>
                </a:lnTo>
                <a:lnTo>
                  <a:pt x="43" y="19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3" y="20"/>
                </a:lnTo>
                <a:lnTo>
                  <a:pt x="43" y="20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1" y="22"/>
                </a:lnTo>
                <a:lnTo>
                  <a:pt x="42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5"/>
                </a:lnTo>
                <a:lnTo>
                  <a:pt x="41" y="25"/>
                </a:lnTo>
                <a:lnTo>
                  <a:pt x="42" y="26"/>
                </a:lnTo>
                <a:lnTo>
                  <a:pt x="42" y="26"/>
                </a:lnTo>
                <a:lnTo>
                  <a:pt x="44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7" y="28"/>
                </a:lnTo>
                <a:lnTo>
                  <a:pt x="48" y="28"/>
                </a:lnTo>
                <a:lnTo>
                  <a:pt x="48" y="28"/>
                </a:lnTo>
                <a:lnTo>
                  <a:pt x="51" y="29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9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5"/>
                </a:lnTo>
                <a:lnTo>
                  <a:pt x="61" y="36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7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39"/>
                </a:lnTo>
                <a:lnTo>
                  <a:pt x="59" y="40"/>
                </a:lnTo>
                <a:lnTo>
                  <a:pt x="59" y="40"/>
                </a:lnTo>
                <a:lnTo>
                  <a:pt x="57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9"/>
                </a:lnTo>
                <a:lnTo>
                  <a:pt x="58" y="49"/>
                </a:lnTo>
                <a:lnTo>
                  <a:pt x="59" y="50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1" y="51"/>
                </a:lnTo>
                <a:lnTo>
                  <a:pt x="61" y="51"/>
                </a:lnTo>
                <a:lnTo>
                  <a:pt x="62" y="52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4" y="55"/>
                </a:lnTo>
                <a:lnTo>
                  <a:pt x="65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59"/>
                </a:lnTo>
                <a:lnTo>
                  <a:pt x="62" y="60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8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3"/>
                </a:lnTo>
                <a:lnTo>
                  <a:pt x="58" y="63"/>
                </a:lnTo>
                <a:lnTo>
                  <a:pt x="58" y="64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0"/>
                </a:lnTo>
                <a:lnTo>
                  <a:pt x="57" y="71"/>
                </a:lnTo>
                <a:lnTo>
                  <a:pt x="57" y="71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2"/>
                </a:lnTo>
                <a:lnTo>
                  <a:pt x="29" y="81"/>
                </a:lnTo>
                <a:lnTo>
                  <a:pt x="29" y="81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79"/>
                </a:lnTo>
                <a:lnTo>
                  <a:pt x="30" y="79"/>
                </a:lnTo>
                <a:lnTo>
                  <a:pt x="30" y="78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6" y="71"/>
                </a:lnTo>
                <a:lnTo>
                  <a:pt x="26" y="71"/>
                </a:lnTo>
                <a:lnTo>
                  <a:pt x="25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20" y="68"/>
                </a:lnTo>
                <a:lnTo>
                  <a:pt x="20" y="68"/>
                </a:lnTo>
                <a:lnTo>
                  <a:pt x="19" y="68"/>
                </a:lnTo>
                <a:lnTo>
                  <a:pt x="19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8" y="68"/>
                </a:lnTo>
                <a:lnTo>
                  <a:pt x="18" y="68"/>
                </a:lnTo>
                <a:lnTo>
                  <a:pt x="17" y="67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4" y="69"/>
                </a:lnTo>
                <a:lnTo>
                  <a:pt x="13" y="70"/>
                </a:lnTo>
                <a:lnTo>
                  <a:pt x="13" y="70"/>
                </a:lnTo>
                <a:lnTo>
                  <a:pt x="12" y="71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7"/>
                </a:lnTo>
                <a:lnTo>
                  <a:pt x="12" y="78"/>
                </a:lnTo>
                <a:lnTo>
                  <a:pt x="12" y="78"/>
                </a:lnTo>
                <a:lnTo>
                  <a:pt x="11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6" y="74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2"/>
                </a:lnTo>
                <a:lnTo>
                  <a:pt x="3" y="72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1" y="70"/>
                </a:lnTo>
                <a:lnTo>
                  <a:pt x="1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69"/>
                </a:lnTo>
                <a:lnTo>
                  <a:pt x="0" y="69"/>
                </a:lnTo>
                <a:lnTo>
                  <a:pt x="0" y="69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3" y="2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19" name="Freeform 2259">
            <a:extLst>
              <a:ext uri="{FF2B5EF4-FFF2-40B4-BE49-F238E27FC236}">
                <a16:creationId xmlns:a16="http://schemas.microsoft.com/office/drawing/2014/main" id="{81E784EA-1102-4E2D-9FB1-8252AE463E00}"/>
              </a:ext>
            </a:extLst>
          </xdr:cNvPr>
          <xdr:cNvSpPr>
            <a:spLocks/>
          </xdr:cNvSpPr>
        </xdr:nvSpPr>
        <xdr:spPr bwMode="auto">
          <a:xfrm>
            <a:off x="953" y="884"/>
            <a:ext cx="66" cy="83"/>
          </a:xfrm>
          <a:custGeom>
            <a:avLst/>
            <a:gdLst>
              <a:gd name="T0" fmla="*/ 29 w 66"/>
              <a:gd name="T1" fmla="*/ 5 h 83"/>
              <a:gd name="T2" fmla="*/ 33 w 66"/>
              <a:gd name="T3" fmla="*/ 8 h 83"/>
              <a:gd name="T4" fmla="*/ 33 w 66"/>
              <a:gd name="T5" fmla="*/ 12 h 83"/>
              <a:gd name="T6" fmla="*/ 36 w 66"/>
              <a:gd name="T7" fmla="*/ 15 h 83"/>
              <a:gd name="T8" fmla="*/ 41 w 66"/>
              <a:gd name="T9" fmla="*/ 18 h 83"/>
              <a:gd name="T10" fmla="*/ 43 w 66"/>
              <a:gd name="T11" fmla="*/ 20 h 83"/>
              <a:gd name="T12" fmla="*/ 42 w 66"/>
              <a:gd name="T13" fmla="*/ 22 h 83"/>
              <a:gd name="T14" fmla="*/ 42 w 66"/>
              <a:gd name="T15" fmla="*/ 24 h 83"/>
              <a:gd name="T16" fmla="*/ 44 w 66"/>
              <a:gd name="T17" fmla="*/ 26 h 83"/>
              <a:gd name="T18" fmla="*/ 48 w 66"/>
              <a:gd name="T19" fmla="*/ 28 h 83"/>
              <a:gd name="T20" fmla="*/ 53 w 66"/>
              <a:gd name="T21" fmla="*/ 31 h 83"/>
              <a:gd name="T22" fmla="*/ 58 w 66"/>
              <a:gd name="T23" fmla="*/ 27 h 83"/>
              <a:gd name="T24" fmla="*/ 62 w 66"/>
              <a:gd name="T25" fmla="*/ 30 h 83"/>
              <a:gd name="T26" fmla="*/ 57 w 66"/>
              <a:gd name="T27" fmla="*/ 32 h 83"/>
              <a:gd name="T28" fmla="*/ 61 w 66"/>
              <a:gd name="T29" fmla="*/ 35 h 83"/>
              <a:gd name="T30" fmla="*/ 60 w 66"/>
              <a:gd name="T31" fmla="*/ 39 h 83"/>
              <a:gd name="T32" fmla="*/ 56 w 66"/>
              <a:gd name="T33" fmla="*/ 42 h 83"/>
              <a:gd name="T34" fmla="*/ 58 w 66"/>
              <a:gd name="T35" fmla="*/ 47 h 83"/>
              <a:gd name="T36" fmla="*/ 58 w 66"/>
              <a:gd name="T37" fmla="*/ 49 h 83"/>
              <a:gd name="T38" fmla="*/ 61 w 66"/>
              <a:gd name="T39" fmla="*/ 51 h 83"/>
              <a:gd name="T40" fmla="*/ 65 w 66"/>
              <a:gd name="T41" fmla="*/ 55 h 83"/>
              <a:gd name="T42" fmla="*/ 64 w 66"/>
              <a:gd name="T43" fmla="*/ 58 h 83"/>
              <a:gd name="T44" fmla="*/ 61 w 66"/>
              <a:gd name="T45" fmla="*/ 61 h 83"/>
              <a:gd name="T46" fmla="*/ 58 w 66"/>
              <a:gd name="T47" fmla="*/ 61 h 83"/>
              <a:gd name="T48" fmla="*/ 57 w 66"/>
              <a:gd name="T49" fmla="*/ 65 h 83"/>
              <a:gd name="T50" fmla="*/ 59 w 66"/>
              <a:gd name="T51" fmla="*/ 70 h 83"/>
              <a:gd name="T52" fmla="*/ 57 w 66"/>
              <a:gd name="T53" fmla="*/ 72 h 83"/>
              <a:gd name="T54" fmla="*/ 47 w 66"/>
              <a:gd name="T55" fmla="*/ 75 h 83"/>
              <a:gd name="T56" fmla="*/ 38 w 66"/>
              <a:gd name="T57" fmla="*/ 75 h 83"/>
              <a:gd name="T58" fmla="*/ 31 w 66"/>
              <a:gd name="T59" fmla="*/ 82 h 83"/>
              <a:gd name="T60" fmla="*/ 29 w 66"/>
              <a:gd name="T61" fmla="*/ 81 h 83"/>
              <a:gd name="T62" fmla="*/ 30 w 66"/>
              <a:gd name="T63" fmla="*/ 77 h 83"/>
              <a:gd name="T64" fmla="*/ 27 w 66"/>
              <a:gd name="T65" fmla="*/ 72 h 83"/>
              <a:gd name="T66" fmla="*/ 25 w 66"/>
              <a:gd name="T67" fmla="*/ 70 h 83"/>
              <a:gd name="T68" fmla="*/ 22 w 66"/>
              <a:gd name="T69" fmla="*/ 67 h 83"/>
              <a:gd name="T70" fmla="*/ 19 w 66"/>
              <a:gd name="T71" fmla="*/ 68 h 83"/>
              <a:gd name="T72" fmla="*/ 17 w 66"/>
              <a:gd name="T73" fmla="*/ 66 h 83"/>
              <a:gd name="T74" fmla="*/ 15 w 66"/>
              <a:gd name="T75" fmla="*/ 67 h 83"/>
              <a:gd name="T76" fmla="*/ 12 w 66"/>
              <a:gd name="T77" fmla="*/ 72 h 83"/>
              <a:gd name="T78" fmla="*/ 12 w 66"/>
              <a:gd name="T79" fmla="*/ 78 h 83"/>
              <a:gd name="T80" fmla="*/ 11 w 66"/>
              <a:gd name="T81" fmla="*/ 79 h 83"/>
              <a:gd name="T82" fmla="*/ 8 w 66"/>
              <a:gd name="T83" fmla="*/ 77 h 83"/>
              <a:gd name="T84" fmla="*/ 6 w 66"/>
              <a:gd name="T85" fmla="*/ 74 h 83"/>
              <a:gd name="T86" fmla="*/ 3 w 66"/>
              <a:gd name="T87" fmla="*/ 72 h 83"/>
              <a:gd name="T88" fmla="*/ 1 w 66"/>
              <a:gd name="T89" fmla="*/ 70 h 83"/>
              <a:gd name="T90" fmla="*/ 0 w 66"/>
              <a:gd name="T91" fmla="*/ 69 h 83"/>
              <a:gd name="T92" fmla="*/ 1 w 66"/>
              <a:gd name="T93" fmla="*/ 69 h 83"/>
              <a:gd name="T94" fmla="*/ 1 w 66"/>
              <a:gd name="T95" fmla="*/ 61 h 83"/>
              <a:gd name="T96" fmla="*/ 7 w 66"/>
              <a:gd name="T97" fmla="*/ 53 h 83"/>
              <a:gd name="T98" fmla="*/ 10 w 66"/>
              <a:gd name="T99" fmla="*/ 50 h 83"/>
              <a:gd name="T100" fmla="*/ 14 w 66"/>
              <a:gd name="T101" fmla="*/ 44 h 83"/>
              <a:gd name="T102" fmla="*/ 13 w 66"/>
              <a:gd name="T103" fmla="*/ 37 h 83"/>
              <a:gd name="T104" fmla="*/ 13 w 66"/>
              <a:gd name="T105" fmla="*/ 25 h 83"/>
              <a:gd name="T106" fmla="*/ 13 w 66"/>
              <a:gd name="T107" fmla="*/ 18 h 83"/>
              <a:gd name="T108" fmla="*/ 6 w 66"/>
              <a:gd name="T109" fmla="*/ 10 h 83"/>
              <a:gd name="T110" fmla="*/ 5 w 66"/>
              <a:gd name="T111" fmla="*/ 5 h 83"/>
              <a:gd name="T112" fmla="*/ 8 w 66"/>
              <a:gd name="T113" fmla="*/ 3 h 83"/>
              <a:gd name="T114" fmla="*/ 11 w 66"/>
              <a:gd name="T115" fmla="*/ 3 h 83"/>
              <a:gd name="T116" fmla="*/ 14 w 66"/>
              <a:gd name="T117" fmla="*/ 1 h 83"/>
              <a:gd name="T118" fmla="*/ 18 w 66"/>
              <a:gd name="T119" fmla="*/ 1 h 83"/>
              <a:gd name="T120" fmla="*/ 25 w 66"/>
              <a:gd name="T121" fmla="*/ 1 h 8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6" h="83">
                <a:moveTo>
                  <a:pt x="25" y="1"/>
                </a:moveTo>
                <a:lnTo>
                  <a:pt x="26" y="3"/>
                </a:lnTo>
                <a:lnTo>
                  <a:pt x="26" y="3"/>
                </a:lnTo>
                <a:lnTo>
                  <a:pt x="26" y="4"/>
                </a:lnTo>
                <a:lnTo>
                  <a:pt x="27" y="4"/>
                </a:lnTo>
                <a:lnTo>
                  <a:pt x="28" y="4"/>
                </a:lnTo>
                <a:lnTo>
                  <a:pt x="29" y="5"/>
                </a:lnTo>
                <a:lnTo>
                  <a:pt x="29" y="5"/>
                </a:lnTo>
                <a:lnTo>
                  <a:pt x="30" y="5"/>
                </a:lnTo>
                <a:lnTo>
                  <a:pt x="30" y="6"/>
                </a:lnTo>
                <a:lnTo>
                  <a:pt x="31" y="6"/>
                </a:lnTo>
                <a:lnTo>
                  <a:pt x="31" y="7"/>
                </a:lnTo>
                <a:lnTo>
                  <a:pt x="31" y="8"/>
                </a:lnTo>
                <a:lnTo>
                  <a:pt x="32" y="8"/>
                </a:lnTo>
                <a:lnTo>
                  <a:pt x="32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9"/>
                </a:lnTo>
                <a:lnTo>
                  <a:pt x="33" y="10"/>
                </a:lnTo>
                <a:lnTo>
                  <a:pt x="33" y="10"/>
                </a:lnTo>
                <a:lnTo>
                  <a:pt x="33" y="11"/>
                </a:lnTo>
                <a:lnTo>
                  <a:pt x="33" y="12"/>
                </a:lnTo>
                <a:lnTo>
                  <a:pt x="33" y="12"/>
                </a:lnTo>
                <a:lnTo>
                  <a:pt x="33" y="12"/>
                </a:lnTo>
                <a:lnTo>
                  <a:pt x="33" y="13"/>
                </a:lnTo>
                <a:lnTo>
                  <a:pt x="33" y="13"/>
                </a:lnTo>
                <a:lnTo>
                  <a:pt x="34" y="13"/>
                </a:lnTo>
                <a:lnTo>
                  <a:pt x="34" y="13"/>
                </a:lnTo>
                <a:lnTo>
                  <a:pt x="34" y="14"/>
                </a:lnTo>
                <a:lnTo>
                  <a:pt x="35" y="15"/>
                </a:lnTo>
                <a:lnTo>
                  <a:pt x="36" y="15"/>
                </a:lnTo>
                <a:lnTo>
                  <a:pt x="36" y="16"/>
                </a:lnTo>
                <a:lnTo>
                  <a:pt x="36" y="16"/>
                </a:lnTo>
                <a:lnTo>
                  <a:pt x="37" y="16"/>
                </a:lnTo>
                <a:lnTo>
                  <a:pt x="37" y="16"/>
                </a:lnTo>
                <a:lnTo>
                  <a:pt x="38" y="16"/>
                </a:lnTo>
                <a:lnTo>
                  <a:pt x="39" y="17"/>
                </a:lnTo>
                <a:lnTo>
                  <a:pt x="40" y="17"/>
                </a:lnTo>
                <a:lnTo>
                  <a:pt x="41" y="18"/>
                </a:lnTo>
                <a:lnTo>
                  <a:pt x="41" y="18"/>
                </a:lnTo>
                <a:lnTo>
                  <a:pt x="42" y="18"/>
                </a:lnTo>
                <a:lnTo>
                  <a:pt x="42" y="18"/>
                </a:lnTo>
                <a:lnTo>
                  <a:pt x="43" y="19"/>
                </a:lnTo>
                <a:lnTo>
                  <a:pt x="43" y="19"/>
                </a:lnTo>
                <a:lnTo>
                  <a:pt x="44" y="19"/>
                </a:lnTo>
                <a:lnTo>
                  <a:pt x="44" y="20"/>
                </a:lnTo>
                <a:lnTo>
                  <a:pt x="43" y="20"/>
                </a:lnTo>
                <a:lnTo>
                  <a:pt x="43" y="20"/>
                </a:lnTo>
                <a:lnTo>
                  <a:pt x="43" y="20"/>
                </a:lnTo>
                <a:lnTo>
                  <a:pt x="42" y="21"/>
                </a:lnTo>
                <a:lnTo>
                  <a:pt x="42" y="21"/>
                </a:lnTo>
                <a:lnTo>
                  <a:pt x="41" y="21"/>
                </a:lnTo>
                <a:lnTo>
                  <a:pt x="41" y="22"/>
                </a:lnTo>
                <a:lnTo>
                  <a:pt x="41" y="22"/>
                </a:lnTo>
                <a:lnTo>
                  <a:pt x="42" y="22"/>
                </a:lnTo>
                <a:lnTo>
                  <a:pt x="42" y="22"/>
                </a:lnTo>
                <a:lnTo>
                  <a:pt x="42" y="23"/>
                </a:lnTo>
                <a:lnTo>
                  <a:pt x="43" y="23"/>
                </a:lnTo>
                <a:lnTo>
                  <a:pt x="44" y="23"/>
                </a:lnTo>
                <a:lnTo>
                  <a:pt x="44" y="23"/>
                </a:lnTo>
                <a:lnTo>
                  <a:pt x="44" y="24"/>
                </a:lnTo>
                <a:lnTo>
                  <a:pt x="43" y="24"/>
                </a:lnTo>
                <a:lnTo>
                  <a:pt x="42" y="24"/>
                </a:lnTo>
                <a:lnTo>
                  <a:pt x="41" y="24"/>
                </a:lnTo>
                <a:lnTo>
                  <a:pt x="41" y="24"/>
                </a:lnTo>
                <a:lnTo>
                  <a:pt x="41" y="25"/>
                </a:lnTo>
                <a:lnTo>
                  <a:pt x="41" y="25"/>
                </a:lnTo>
                <a:lnTo>
                  <a:pt x="42" y="26"/>
                </a:lnTo>
                <a:lnTo>
                  <a:pt x="42" y="26"/>
                </a:lnTo>
                <a:lnTo>
                  <a:pt x="44" y="26"/>
                </a:lnTo>
                <a:lnTo>
                  <a:pt x="44" y="26"/>
                </a:lnTo>
                <a:lnTo>
                  <a:pt x="45" y="26"/>
                </a:lnTo>
                <a:lnTo>
                  <a:pt x="45" y="27"/>
                </a:lnTo>
                <a:lnTo>
                  <a:pt x="45" y="28"/>
                </a:lnTo>
                <a:lnTo>
                  <a:pt x="45" y="28"/>
                </a:lnTo>
                <a:lnTo>
                  <a:pt x="46" y="28"/>
                </a:lnTo>
                <a:lnTo>
                  <a:pt x="47" y="28"/>
                </a:lnTo>
                <a:lnTo>
                  <a:pt x="47" y="28"/>
                </a:lnTo>
                <a:lnTo>
                  <a:pt x="48" y="28"/>
                </a:lnTo>
                <a:lnTo>
                  <a:pt x="48" y="28"/>
                </a:lnTo>
                <a:lnTo>
                  <a:pt x="51" y="29"/>
                </a:lnTo>
                <a:lnTo>
                  <a:pt x="51" y="29"/>
                </a:lnTo>
                <a:lnTo>
                  <a:pt x="51" y="30"/>
                </a:lnTo>
                <a:lnTo>
                  <a:pt x="52" y="30"/>
                </a:lnTo>
                <a:lnTo>
                  <a:pt x="52" y="31"/>
                </a:lnTo>
                <a:lnTo>
                  <a:pt x="53" y="31"/>
                </a:lnTo>
                <a:lnTo>
                  <a:pt x="53" y="31"/>
                </a:lnTo>
                <a:lnTo>
                  <a:pt x="54" y="30"/>
                </a:lnTo>
                <a:lnTo>
                  <a:pt x="55" y="29"/>
                </a:lnTo>
                <a:lnTo>
                  <a:pt x="55" y="29"/>
                </a:lnTo>
                <a:lnTo>
                  <a:pt x="55" y="29"/>
                </a:lnTo>
                <a:lnTo>
                  <a:pt x="55" y="28"/>
                </a:lnTo>
                <a:lnTo>
                  <a:pt x="56" y="28"/>
                </a:lnTo>
                <a:lnTo>
                  <a:pt x="57" y="27"/>
                </a:lnTo>
                <a:lnTo>
                  <a:pt x="58" y="27"/>
                </a:lnTo>
                <a:lnTo>
                  <a:pt x="58" y="27"/>
                </a:lnTo>
                <a:lnTo>
                  <a:pt x="58" y="28"/>
                </a:lnTo>
                <a:lnTo>
                  <a:pt x="59" y="29"/>
                </a:lnTo>
                <a:lnTo>
                  <a:pt x="60" y="29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1" y="31"/>
                </a:lnTo>
                <a:lnTo>
                  <a:pt x="60" y="30"/>
                </a:lnTo>
                <a:lnTo>
                  <a:pt x="59" y="30"/>
                </a:lnTo>
                <a:lnTo>
                  <a:pt x="59" y="31"/>
                </a:lnTo>
                <a:lnTo>
                  <a:pt x="59" y="31"/>
                </a:lnTo>
                <a:lnTo>
                  <a:pt x="58" y="31"/>
                </a:lnTo>
                <a:lnTo>
                  <a:pt x="58" y="31"/>
                </a:lnTo>
                <a:lnTo>
                  <a:pt x="57" y="32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4"/>
                </a:lnTo>
                <a:lnTo>
                  <a:pt x="59" y="35"/>
                </a:lnTo>
                <a:lnTo>
                  <a:pt x="60" y="35"/>
                </a:lnTo>
                <a:lnTo>
                  <a:pt x="61" y="35"/>
                </a:lnTo>
                <a:lnTo>
                  <a:pt x="61" y="35"/>
                </a:lnTo>
                <a:lnTo>
                  <a:pt x="61" y="36"/>
                </a:lnTo>
                <a:lnTo>
                  <a:pt x="61" y="36"/>
                </a:lnTo>
                <a:lnTo>
                  <a:pt x="60" y="36"/>
                </a:lnTo>
                <a:lnTo>
                  <a:pt x="60" y="37"/>
                </a:lnTo>
                <a:lnTo>
                  <a:pt x="60" y="37"/>
                </a:lnTo>
                <a:lnTo>
                  <a:pt x="60" y="37"/>
                </a:lnTo>
                <a:lnTo>
                  <a:pt x="60" y="38"/>
                </a:lnTo>
                <a:lnTo>
                  <a:pt x="60" y="39"/>
                </a:lnTo>
                <a:lnTo>
                  <a:pt x="59" y="39"/>
                </a:lnTo>
                <a:lnTo>
                  <a:pt x="59" y="39"/>
                </a:lnTo>
                <a:lnTo>
                  <a:pt x="59" y="40"/>
                </a:lnTo>
                <a:lnTo>
                  <a:pt x="59" y="40"/>
                </a:lnTo>
                <a:lnTo>
                  <a:pt x="57" y="40"/>
                </a:lnTo>
                <a:lnTo>
                  <a:pt x="57" y="40"/>
                </a:lnTo>
                <a:lnTo>
                  <a:pt x="57" y="41"/>
                </a:lnTo>
                <a:lnTo>
                  <a:pt x="56" y="42"/>
                </a:lnTo>
                <a:lnTo>
                  <a:pt x="57" y="42"/>
                </a:lnTo>
                <a:lnTo>
                  <a:pt x="56" y="43"/>
                </a:lnTo>
                <a:lnTo>
                  <a:pt x="56" y="44"/>
                </a:lnTo>
                <a:lnTo>
                  <a:pt x="56" y="45"/>
                </a:lnTo>
                <a:lnTo>
                  <a:pt x="57" y="45"/>
                </a:lnTo>
                <a:lnTo>
                  <a:pt x="57" y="45"/>
                </a:lnTo>
                <a:lnTo>
                  <a:pt x="57" y="46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8"/>
                </a:lnTo>
                <a:lnTo>
                  <a:pt x="58" y="49"/>
                </a:lnTo>
                <a:lnTo>
                  <a:pt x="58" y="49"/>
                </a:lnTo>
                <a:lnTo>
                  <a:pt x="59" y="50"/>
                </a:lnTo>
                <a:lnTo>
                  <a:pt x="59" y="50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1" y="51"/>
                </a:lnTo>
                <a:lnTo>
                  <a:pt x="61" y="51"/>
                </a:lnTo>
                <a:lnTo>
                  <a:pt x="62" y="52"/>
                </a:lnTo>
                <a:lnTo>
                  <a:pt x="62" y="52"/>
                </a:lnTo>
                <a:lnTo>
                  <a:pt x="63" y="53"/>
                </a:lnTo>
                <a:lnTo>
                  <a:pt x="63" y="54"/>
                </a:lnTo>
                <a:lnTo>
                  <a:pt x="64" y="54"/>
                </a:lnTo>
                <a:lnTo>
                  <a:pt x="64" y="55"/>
                </a:lnTo>
                <a:lnTo>
                  <a:pt x="64" y="55"/>
                </a:lnTo>
                <a:lnTo>
                  <a:pt x="65" y="55"/>
                </a:lnTo>
                <a:lnTo>
                  <a:pt x="65" y="55"/>
                </a:lnTo>
                <a:lnTo>
                  <a:pt x="66" y="55"/>
                </a:lnTo>
                <a:lnTo>
                  <a:pt x="65" y="55"/>
                </a:lnTo>
                <a:lnTo>
                  <a:pt x="65" y="56"/>
                </a:lnTo>
                <a:lnTo>
                  <a:pt x="65" y="57"/>
                </a:lnTo>
                <a:lnTo>
                  <a:pt x="64" y="57"/>
                </a:lnTo>
                <a:lnTo>
                  <a:pt x="64" y="58"/>
                </a:lnTo>
                <a:lnTo>
                  <a:pt x="64" y="58"/>
                </a:lnTo>
                <a:lnTo>
                  <a:pt x="63" y="59"/>
                </a:lnTo>
                <a:lnTo>
                  <a:pt x="62" y="59"/>
                </a:lnTo>
                <a:lnTo>
                  <a:pt x="62" y="59"/>
                </a:lnTo>
                <a:lnTo>
                  <a:pt x="62" y="60"/>
                </a:lnTo>
                <a:lnTo>
                  <a:pt x="62" y="60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8" y="61"/>
                </a:lnTo>
                <a:lnTo>
                  <a:pt x="58" y="61"/>
                </a:lnTo>
                <a:lnTo>
                  <a:pt x="57" y="62"/>
                </a:lnTo>
                <a:lnTo>
                  <a:pt x="58" y="63"/>
                </a:lnTo>
                <a:lnTo>
                  <a:pt x="58" y="63"/>
                </a:lnTo>
                <a:lnTo>
                  <a:pt x="58" y="63"/>
                </a:lnTo>
                <a:lnTo>
                  <a:pt x="58" y="64"/>
                </a:lnTo>
                <a:lnTo>
                  <a:pt x="58" y="64"/>
                </a:lnTo>
                <a:lnTo>
                  <a:pt x="58" y="65"/>
                </a:lnTo>
                <a:lnTo>
                  <a:pt x="57" y="65"/>
                </a:lnTo>
                <a:lnTo>
                  <a:pt x="58" y="65"/>
                </a:lnTo>
                <a:lnTo>
                  <a:pt x="57" y="67"/>
                </a:lnTo>
                <a:lnTo>
                  <a:pt x="58" y="67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8" y="70"/>
                </a:lnTo>
                <a:lnTo>
                  <a:pt x="58" y="70"/>
                </a:lnTo>
                <a:lnTo>
                  <a:pt x="57" y="71"/>
                </a:lnTo>
                <a:lnTo>
                  <a:pt x="57" y="71"/>
                </a:lnTo>
                <a:lnTo>
                  <a:pt x="57" y="71"/>
                </a:lnTo>
                <a:lnTo>
                  <a:pt x="56" y="71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4" y="72"/>
                </a:lnTo>
                <a:lnTo>
                  <a:pt x="53" y="72"/>
                </a:lnTo>
                <a:lnTo>
                  <a:pt x="51" y="72"/>
                </a:lnTo>
                <a:lnTo>
                  <a:pt x="50" y="72"/>
                </a:lnTo>
                <a:lnTo>
                  <a:pt x="49" y="73"/>
                </a:lnTo>
                <a:lnTo>
                  <a:pt x="48" y="74"/>
                </a:lnTo>
                <a:lnTo>
                  <a:pt x="47" y="75"/>
                </a:lnTo>
                <a:lnTo>
                  <a:pt x="46" y="75"/>
                </a:lnTo>
                <a:lnTo>
                  <a:pt x="44" y="74"/>
                </a:lnTo>
                <a:lnTo>
                  <a:pt x="43" y="74"/>
                </a:lnTo>
                <a:lnTo>
                  <a:pt x="42" y="75"/>
                </a:lnTo>
                <a:lnTo>
                  <a:pt x="41" y="76"/>
                </a:lnTo>
                <a:lnTo>
                  <a:pt x="40" y="77"/>
                </a:lnTo>
                <a:lnTo>
                  <a:pt x="39" y="76"/>
                </a:lnTo>
                <a:lnTo>
                  <a:pt x="38" y="75"/>
                </a:lnTo>
                <a:lnTo>
                  <a:pt x="37" y="74"/>
                </a:lnTo>
                <a:lnTo>
                  <a:pt x="36" y="75"/>
                </a:lnTo>
                <a:lnTo>
                  <a:pt x="34" y="75"/>
                </a:lnTo>
                <a:lnTo>
                  <a:pt x="33" y="76"/>
                </a:lnTo>
                <a:lnTo>
                  <a:pt x="32" y="76"/>
                </a:lnTo>
                <a:lnTo>
                  <a:pt x="31" y="77"/>
                </a:lnTo>
                <a:lnTo>
                  <a:pt x="32" y="81"/>
                </a:lnTo>
                <a:lnTo>
                  <a:pt x="31" y="82"/>
                </a:lnTo>
                <a:lnTo>
                  <a:pt x="30" y="82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2"/>
                </a:lnTo>
                <a:lnTo>
                  <a:pt x="29" y="81"/>
                </a:lnTo>
                <a:lnTo>
                  <a:pt x="29" y="81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79"/>
                </a:lnTo>
                <a:lnTo>
                  <a:pt x="30" y="79"/>
                </a:lnTo>
                <a:lnTo>
                  <a:pt x="30" y="78"/>
                </a:lnTo>
                <a:lnTo>
                  <a:pt x="30" y="78"/>
                </a:lnTo>
                <a:lnTo>
                  <a:pt x="30" y="77"/>
                </a:lnTo>
                <a:lnTo>
                  <a:pt x="30" y="76"/>
                </a:lnTo>
                <a:lnTo>
                  <a:pt x="29" y="76"/>
                </a:lnTo>
                <a:lnTo>
                  <a:pt x="29" y="75"/>
                </a:lnTo>
                <a:lnTo>
                  <a:pt x="29" y="75"/>
                </a:lnTo>
                <a:lnTo>
                  <a:pt x="29" y="74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6" y="72"/>
                </a:lnTo>
                <a:lnTo>
                  <a:pt x="26" y="71"/>
                </a:lnTo>
                <a:lnTo>
                  <a:pt x="26" y="71"/>
                </a:lnTo>
                <a:lnTo>
                  <a:pt x="26" y="71"/>
                </a:lnTo>
                <a:lnTo>
                  <a:pt x="25" y="71"/>
                </a:lnTo>
                <a:lnTo>
                  <a:pt x="25" y="71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4" y="69"/>
                </a:lnTo>
                <a:lnTo>
                  <a:pt x="24" y="68"/>
                </a:lnTo>
                <a:lnTo>
                  <a:pt x="23" y="68"/>
                </a:lnTo>
                <a:lnTo>
                  <a:pt x="22" y="67"/>
                </a:lnTo>
                <a:lnTo>
                  <a:pt x="22" y="67"/>
                </a:lnTo>
                <a:lnTo>
                  <a:pt x="21" y="67"/>
                </a:lnTo>
                <a:lnTo>
                  <a:pt x="21" y="68"/>
                </a:lnTo>
                <a:lnTo>
                  <a:pt x="20" y="68"/>
                </a:lnTo>
                <a:lnTo>
                  <a:pt x="20" y="68"/>
                </a:lnTo>
                <a:lnTo>
                  <a:pt x="20" y="68"/>
                </a:lnTo>
                <a:lnTo>
                  <a:pt x="19" y="68"/>
                </a:lnTo>
                <a:lnTo>
                  <a:pt x="19" y="68"/>
                </a:lnTo>
                <a:lnTo>
                  <a:pt x="19" y="68"/>
                </a:lnTo>
                <a:lnTo>
                  <a:pt x="19" y="69"/>
                </a:lnTo>
                <a:lnTo>
                  <a:pt x="18" y="68"/>
                </a:lnTo>
                <a:lnTo>
                  <a:pt x="18" y="68"/>
                </a:lnTo>
                <a:lnTo>
                  <a:pt x="18" y="68"/>
                </a:lnTo>
                <a:lnTo>
                  <a:pt x="17" y="67"/>
                </a:lnTo>
                <a:lnTo>
                  <a:pt x="17" y="67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7" y="66"/>
                </a:lnTo>
                <a:lnTo>
                  <a:pt x="17" y="65"/>
                </a:lnTo>
                <a:lnTo>
                  <a:pt x="17" y="65"/>
                </a:lnTo>
                <a:lnTo>
                  <a:pt x="16" y="66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4" y="69"/>
                </a:lnTo>
                <a:lnTo>
                  <a:pt x="14" y="69"/>
                </a:lnTo>
                <a:lnTo>
                  <a:pt x="13" y="70"/>
                </a:lnTo>
                <a:lnTo>
                  <a:pt x="13" y="70"/>
                </a:lnTo>
                <a:lnTo>
                  <a:pt x="12" y="71"/>
                </a:lnTo>
                <a:lnTo>
                  <a:pt x="12" y="71"/>
                </a:lnTo>
                <a:lnTo>
                  <a:pt x="12" y="72"/>
                </a:lnTo>
                <a:lnTo>
                  <a:pt x="11" y="73"/>
                </a:lnTo>
                <a:lnTo>
                  <a:pt x="11" y="74"/>
                </a:lnTo>
                <a:lnTo>
                  <a:pt x="12" y="75"/>
                </a:lnTo>
                <a:lnTo>
                  <a:pt x="12" y="76"/>
                </a:lnTo>
                <a:lnTo>
                  <a:pt x="12" y="77"/>
                </a:lnTo>
                <a:lnTo>
                  <a:pt x="12" y="77"/>
                </a:lnTo>
                <a:lnTo>
                  <a:pt x="12" y="78"/>
                </a:lnTo>
                <a:lnTo>
                  <a:pt x="12" y="78"/>
                </a:lnTo>
                <a:lnTo>
                  <a:pt x="11" y="78"/>
                </a:lnTo>
                <a:lnTo>
                  <a:pt x="11" y="78"/>
                </a:lnTo>
                <a:lnTo>
                  <a:pt x="12" y="79"/>
                </a:lnTo>
                <a:lnTo>
                  <a:pt x="11" y="79"/>
                </a:lnTo>
                <a:lnTo>
                  <a:pt x="12" y="79"/>
                </a:lnTo>
                <a:lnTo>
                  <a:pt x="12" y="80"/>
                </a:lnTo>
                <a:lnTo>
                  <a:pt x="11" y="80"/>
                </a:lnTo>
                <a:lnTo>
                  <a:pt x="11" y="79"/>
                </a:lnTo>
                <a:lnTo>
                  <a:pt x="10" y="79"/>
                </a:lnTo>
                <a:lnTo>
                  <a:pt x="10" y="79"/>
                </a:lnTo>
                <a:lnTo>
                  <a:pt x="8" y="78"/>
                </a:lnTo>
                <a:lnTo>
                  <a:pt x="9" y="78"/>
                </a:lnTo>
                <a:lnTo>
                  <a:pt x="8" y="78"/>
                </a:lnTo>
                <a:lnTo>
                  <a:pt x="8" y="77"/>
                </a:lnTo>
                <a:lnTo>
                  <a:pt x="8" y="77"/>
                </a:lnTo>
                <a:lnTo>
                  <a:pt x="8" y="77"/>
                </a:lnTo>
                <a:lnTo>
                  <a:pt x="8" y="76"/>
                </a:lnTo>
                <a:lnTo>
                  <a:pt x="7" y="76"/>
                </a:lnTo>
                <a:lnTo>
                  <a:pt x="7" y="75"/>
                </a:lnTo>
                <a:lnTo>
                  <a:pt x="7" y="75"/>
                </a:lnTo>
                <a:lnTo>
                  <a:pt x="7" y="75"/>
                </a:lnTo>
                <a:lnTo>
                  <a:pt x="6" y="75"/>
                </a:lnTo>
                <a:lnTo>
                  <a:pt x="6" y="74"/>
                </a:lnTo>
                <a:lnTo>
                  <a:pt x="6" y="74"/>
                </a:lnTo>
                <a:lnTo>
                  <a:pt x="6" y="74"/>
                </a:lnTo>
                <a:lnTo>
                  <a:pt x="5" y="73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4" y="72"/>
                </a:lnTo>
                <a:lnTo>
                  <a:pt x="3" y="72"/>
                </a:lnTo>
                <a:lnTo>
                  <a:pt x="3" y="72"/>
                </a:lnTo>
                <a:lnTo>
                  <a:pt x="3" y="72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1"/>
                </a:lnTo>
                <a:lnTo>
                  <a:pt x="2" y="70"/>
                </a:lnTo>
                <a:lnTo>
                  <a:pt x="1" y="70"/>
                </a:lnTo>
                <a:lnTo>
                  <a:pt x="1" y="70"/>
                </a:lnTo>
                <a:lnTo>
                  <a:pt x="1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70"/>
                </a:lnTo>
                <a:lnTo>
                  <a:pt x="0" y="69"/>
                </a:lnTo>
                <a:lnTo>
                  <a:pt x="0" y="69"/>
                </a:lnTo>
                <a:lnTo>
                  <a:pt x="0" y="69"/>
                </a:lnTo>
                <a:lnTo>
                  <a:pt x="2" y="70"/>
                </a:lnTo>
                <a:lnTo>
                  <a:pt x="2" y="70"/>
                </a:lnTo>
                <a:lnTo>
                  <a:pt x="2" y="70"/>
                </a:lnTo>
                <a:lnTo>
                  <a:pt x="2" y="69"/>
                </a:lnTo>
                <a:lnTo>
                  <a:pt x="1" y="69"/>
                </a:lnTo>
                <a:lnTo>
                  <a:pt x="2" y="68"/>
                </a:lnTo>
                <a:lnTo>
                  <a:pt x="1" y="69"/>
                </a:lnTo>
                <a:lnTo>
                  <a:pt x="0" y="69"/>
                </a:lnTo>
                <a:lnTo>
                  <a:pt x="0" y="69"/>
                </a:lnTo>
                <a:lnTo>
                  <a:pt x="0" y="68"/>
                </a:lnTo>
                <a:lnTo>
                  <a:pt x="0" y="67"/>
                </a:lnTo>
                <a:lnTo>
                  <a:pt x="1" y="66"/>
                </a:lnTo>
                <a:lnTo>
                  <a:pt x="2" y="65"/>
                </a:lnTo>
                <a:lnTo>
                  <a:pt x="1" y="63"/>
                </a:lnTo>
                <a:lnTo>
                  <a:pt x="1" y="61"/>
                </a:lnTo>
                <a:lnTo>
                  <a:pt x="1" y="60"/>
                </a:lnTo>
                <a:lnTo>
                  <a:pt x="2" y="59"/>
                </a:lnTo>
                <a:lnTo>
                  <a:pt x="3" y="59"/>
                </a:lnTo>
                <a:lnTo>
                  <a:pt x="4" y="58"/>
                </a:lnTo>
                <a:lnTo>
                  <a:pt x="4" y="57"/>
                </a:lnTo>
                <a:lnTo>
                  <a:pt x="4" y="56"/>
                </a:lnTo>
                <a:lnTo>
                  <a:pt x="5" y="54"/>
                </a:lnTo>
                <a:lnTo>
                  <a:pt x="7" y="53"/>
                </a:lnTo>
                <a:lnTo>
                  <a:pt x="7" y="54"/>
                </a:lnTo>
                <a:lnTo>
                  <a:pt x="8" y="54"/>
                </a:lnTo>
                <a:lnTo>
                  <a:pt x="8" y="53"/>
                </a:lnTo>
                <a:lnTo>
                  <a:pt x="7" y="52"/>
                </a:lnTo>
                <a:lnTo>
                  <a:pt x="7" y="51"/>
                </a:lnTo>
                <a:lnTo>
                  <a:pt x="7" y="50"/>
                </a:lnTo>
                <a:lnTo>
                  <a:pt x="8" y="49"/>
                </a:lnTo>
                <a:lnTo>
                  <a:pt x="10" y="50"/>
                </a:lnTo>
                <a:lnTo>
                  <a:pt x="11" y="49"/>
                </a:lnTo>
                <a:lnTo>
                  <a:pt x="11" y="48"/>
                </a:lnTo>
                <a:lnTo>
                  <a:pt x="13" y="48"/>
                </a:lnTo>
                <a:lnTo>
                  <a:pt x="14" y="48"/>
                </a:lnTo>
                <a:lnTo>
                  <a:pt x="15" y="47"/>
                </a:lnTo>
                <a:lnTo>
                  <a:pt x="15" y="46"/>
                </a:lnTo>
                <a:lnTo>
                  <a:pt x="15" y="45"/>
                </a:lnTo>
                <a:lnTo>
                  <a:pt x="14" y="44"/>
                </a:lnTo>
                <a:lnTo>
                  <a:pt x="12" y="42"/>
                </a:lnTo>
                <a:lnTo>
                  <a:pt x="12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5" y="40"/>
                </a:lnTo>
                <a:lnTo>
                  <a:pt x="15" y="38"/>
                </a:lnTo>
                <a:lnTo>
                  <a:pt x="13" y="37"/>
                </a:lnTo>
                <a:lnTo>
                  <a:pt x="12" y="36"/>
                </a:lnTo>
                <a:lnTo>
                  <a:pt x="10" y="35"/>
                </a:lnTo>
                <a:lnTo>
                  <a:pt x="9" y="34"/>
                </a:lnTo>
                <a:lnTo>
                  <a:pt x="9" y="33"/>
                </a:lnTo>
                <a:lnTo>
                  <a:pt x="10" y="30"/>
                </a:lnTo>
                <a:lnTo>
                  <a:pt x="12" y="27"/>
                </a:lnTo>
                <a:lnTo>
                  <a:pt x="13" y="26"/>
                </a:lnTo>
                <a:lnTo>
                  <a:pt x="13" y="25"/>
                </a:lnTo>
                <a:lnTo>
                  <a:pt x="12" y="24"/>
                </a:lnTo>
                <a:lnTo>
                  <a:pt x="10" y="24"/>
                </a:lnTo>
                <a:lnTo>
                  <a:pt x="9" y="25"/>
                </a:lnTo>
                <a:lnTo>
                  <a:pt x="9" y="24"/>
                </a:lnTo>
                <a:lnTo>
                  <a:pt x="10" y="20"/>
                </a:lnTo>
                <a:lnTo>
                  <a:pt x="11" y="19"/>
                </a:lnTo>
                <a:lnTo>
                  <a:pt x="14" y="19"/>
                </a:lnTo>
                <a:lnTo>
                  <a:pt x="13" y="18"/>
                </a:lnTo>
                <a:lnTo>
                  <a:pt x="12" y="18"/>
                </a:lnTo>
                <a:lnTo>
                  <a:pt x="10" y="17"/>
                </a:lnTo>
                <a:lnTo>
                  <a:pt x="8" y="16"/>
                </a:lnTo>
                <a:lnTo>
                  <a:pt x="8" y="15"/>
                </a:lnTo>
                <a:lnTo>
                  <a:pt x="7" y="14"/>
                </a:lnTo>
                <a:lnTo>
                  <a:pt x="7" y="12"/>
                </a:lnTo>
                <a:lnTo>
                  <a:pt x="6" y="12"/>
                </a:lnTo>
                <a:lnTo>
                  <a:pt x="6" y="10"/>
                </a:lnTo>
                <a:lnTo>
                  <a:pt x="6" y="9"/>
                </a:lnTo>
                <a:lnTo>
                  <a:pt x="6" y="8"/>
                </a:lnTo>
                <a:lnTo>
                  <a:pt x="5" y="7"/>
                </a:lnTo>
                <a:lnTo>
                  <a:pt x="5" y="6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4"/>
                </a:lnTo>
                <a:lnTo>
                  <a:pt x="11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3" y="2"/>
                </a:lnTo>
                <a:lnTo>
                  <a:pt x="13" y="2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4" y="1"/>
                </a:lnTo>
                <a:lnTo>
                  <a:pt x="15" y="0"/>
                </a:lnTo>
                <a:lnTo>
                  <a:pt x="15" y="0"/>
                </a:lnTo>
                <a:lnTo>
                  <a:pt x="15" y="0"/>
                </a:lnTo>
                <a:lnTo>
                  <a:pt x="16" y="0"/>
                </a:lnTo>
                <a:lnTo>
                  <a:pt x="17" y="0"/>
                </a:lnTo>
                <a:lnTo>
                  <a:pt x="18" y="1"/>
                </a:lnTo>
                <a:lnTo>
                  <a:pt x="19" y="1"/>
                </a:lnTo>
                <a:lnTo>
                  <a:pt x="21" y="0"/>
                </a:lnTo>
                <a:lnTo>
                  <a:pt x="21" y="0"/>
                </a:lnTo>
                <a:lnTo>
                  <a:pt x="22" y="1"/>
                </a:lnTo>
                <a:lnTo>
                  <a:pt x="23" y="0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23" name="Group 2263">
          <a:extLst>
            <a:ext uri="{FF2B5EF4-FFF2-40B4-BE49-F238E27FC236}">
              <a16:creationId xmlns:a16="http://schemas.microsoft.com/office/drawing/2014/main" id="{00EC2C8D-6B6C-40FC-98F9-4BAB77C2DD8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09" y="920"/>
          <a:chExt cx="93" cy="55"/>
        </a:xfrm>
      </xdr:grpSpPr>
      <xdr:sp macro="" textlink="">
        <xdr:nvSpPr>
          <xdr:cNvPr id="68821" name="Freeform 2261">
            <a:extLst>
              <a:ext uri="{FF2B5EF4-FFF2-40B4-BE49-F238E27FC236}">
                <a16:creationId xmlns:a16="http://schemas.microsoft.com/office/drawing/2014/main" id="{21806752-52D5-4131-9152-A7785469BD46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4" y="40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3" y="39"/>
                </a:lnTo>
                <a:lnTo>
                  <a:pt x="82" y="39"/>
                </a:lnTo>
                <a:lnTo>
                  <a:pt x="82" y="39"/>
                </a:lnTo>
                <a:lnTo>
                  <a:pt x="82" y="38"/>
                </a:lnTo>
                <a:lnTo>
                  <a:pt x="82" y="38"/>
                </a:lnTo>
                <a:lnTo>
                  <a:pt x="81" y="37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80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7" y="31"/>
                </a:lnTo>
                <a:lnTo>
                  <a:pt x="78" y="30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8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7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4"/>
                </a:lnTo>
                <a:lnTo>
                  <a:pt x="82" y="24"/>
                </a:lnTo>
                <a:lnTo>
                  <a:pt x="82" y="22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3" y="19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6" y="15"/>
                </a:lnTo>
                <a:lnTo>
                  <a:pt x="88" y="15"/>
                </a:lnTo>
                <a:lnTo>
                  <a:pt x="88" y="15"/>
                </a:lnTo>
                <a:lnTo>
                  <a:pt x="89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1"/>
                </a:lnTo>
                <a:lnTo>
                  <a:pt x="92" y="10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4" y="7"/>
                </a:lnTo>
                <a:lnTo>
                  <a:pt x="83" y="4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2" y="8"/>
                </a:lnTo>
                <a:lnTo>
                  <a:pt x="51" y="9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6" y="11"/>
                </a:lnTo>
                <a:lnTo>
                  <a:pt x="45" y="11"/>
                </a:lnTo>
                <a:lnTo>
                  <a:pt x="45" y="11"/>
                </a:lnTo>
                <a:lnTo>
                  <a:pt x="43" y="10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7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9" y="19"/>
                </a:lnTo>
                <a:lnTo>
                  <a:pt x="10" y="19"/>
                </a:lnTo>
                <a:lnTo>
                  <a:pt x="10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3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5" y="25"/>
                </a:lnTo>
                <a:lnTo>
                  <a:pt x="4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2" y="25"/>
                </a:lnTo>
                <a:lnTo>
                  <a:pt x="2" y="25"/>
                </a:lnTo>
                <a:lnTo>
                  <a:pt x="1" y="26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7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2" y="29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2" y="34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2" y="37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8" y="43"/>
                </a:lnTo>
                <a:lnTo>
                  <a:pt x="9" y="44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8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0"/>
                </a:lnTo>
                <a:lnTo>
                  <a:pt x="9" y="50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9" y="53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4" y="52"/>
                </a:lnTo>
                <a:lnTo>
                  <a:pt x="15" y="53"/>
                </a:lnTo>
                <a:lnTo>
                  <a:pt x="15" y="53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2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9" y="49"/>
                </a:lnTo>
                <a:lnTo>
                  <a:pt x="29" y="49"/>
                </a:lnTo>
                <a:lnTo>
                  <a:pt x="29" y="50"/>
                </a:lnTo>
                <a:lnTo>
                  <a:pt x="29" y="50"/>
                </a:lnTo>
                <a:lnTo>
                  <a:pt x="30" y="50"/>
                </a:lnTo>
                <a:lnTo>
                  <a:pt x="30" y="50"/>
                </a:lnTo>
                <a:lnTo>
                  <a:pt x="30" y="50"/>
                </a:lnTo>
                <a:lnTo>
                  <a:pt x="31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1"/>
                </a:lnTo>
                <a:lnTo>
                  <a:pt x="33" y="51"/>
                </a:lnTo>
                <a:lnTo>
                  <a:pt x="34" y="51"/>
                </a:lnTo>
                <a:lnTo>
                  <a:pt x="34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7" y="52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6" y="54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3"/>
                </a:lnTo>
                <a:lnTo>
                  <a:pt x="56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2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9"/>
                </a:lnTo>
                <a:lnTo>
                  <a:pt x="56" y="48"/>
                </a:lnTo>
                <a:lnTo>
                  <a:pt x="56" y="48"/>
                </a:lnTo>
                <a:lnTo>
                  <a:pt x="56" y="48"/>
                </a:lnTo>
                <a:lnTo>
                  <a:pt x="55" y="47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8" y="46"/>
                </a:lnTo>
                <a:lnTo>
                  <a:pt x="59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6" y="41"/>
                </a:lnTo>
                <a:lnTo>
                  <a:pt x="66" y="41"/>
                </a:lnTo>
                <a:lnTo>
                  <a:pt x="67" y="41"/>
                </a:lnTo>
                <a:lnTo>
                  <a:pt x="67" y="41"/>
                </a:lnTo>
                <a:lnTo>
                  <a:pt x="67" y="41"/>
                </a:lnTo>
                <a:lnTo>
                  <a:pt x="68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3" y="39"/>
                </a:lnTo>
                <a:lnTo>
                  <a:pt x="74" y="40"/>
                </a:lnTo>
                <a:lnTo>
                  <a:pt x="74" y="40"/>
                </a:lnTo>
                <a:lnTo>
                  <a:pt x="74" y="40"/>
                </a:lnTo>
                <a:lnTo>
                  <a:pt x="75" y="41"/>
                </a:lnTo>
                <a:lnTo>
                  <a:pt x="75" y="41"/>
                </a:lnTo>
                <a:lnTo>
                  <a:pt x="75" y="41"/>
                </a:lnTo>
                <a:lnTo>
                  <a:pt x="76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1"/>
                </a:lnTo>
                <a:lnTo>
                  <a:pt x="81" y="41"/>
                </a:lnTo>
                <a:lnTo>
                  <a:pt x="81" y="41"/>
                </a:lnTo>
                <a:lnTo>
                  <a:pt x="82" y="41"/>
                </a:lnTo>
                <a:lnTo>
                  <a:pt x="82" y="41"/>
                </a:lnTo>
                <a:lnTo>
                  <a:pt x="82" y="41"/>
                </a:lnTo>
                <a:lnTo>
                  <a:pt x="83" y="41"/>
                </a:lnTo>
                <a:lnTo>
                  <a:pt x="83" y="41"/>
                </a:lnTo>
                <a:lnTo>
                  <a:pt x="84" y="41"/>
                </a:lnTo>
                <a:lnTo>
                  <a:pt x="84" y="4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22" name="Freeform 2262">
            <a:extLst>
              <a:ext uri="{FF2B5EF4-FFF2-40B4-BE49-F238E27FC236}">
                <a16:creationId xmlns:a16="http://schemas.microsoft.com/office/drawing/2014/main" id="{65295CCA-3B56-494E-916B-31DDB91749FC}"/>
              </a:ext>
            </a:extLst>
          </xdr:cNvPr>
          <xdr:cNvSpPr>
            <a:spLocks/>
          </xdr:cNvSpPr>
        </xdr:nvSpPr>
        <xdr:spPr bwMode="auto">
          <a:xfrm>
            <a:off x="1009" y="920"/>
            <a:ext cx="93" cy="55"/>
          </a:xfrm>
          <a:custGeom>
            <a:avLst/>
            <a:gdLst>
              <a:gd name="T0" fmla="*/ 82 w 93"/>
              <a:gd name="T1" fmla="*/ 39 h 55"/>
              <a:gd name="T2" fmla="*/ 80 w 93"/>
              <a:gd name="T3" fmla="*/ 36 h 55"/>
              <a:gd name="T4" fmla="*/ 79 w 93"/>
              <a:gd name="T5" fmla="*/ 34 h 55"/>
              <a:gd name="T6" fmla="*/ 78 w 93"/>
              <a:gd name="T7" fmla="*/ 33 h 55"/>
              <a:gd name="T8" fmla="*/ 76 w 93"/>
              <a:gd name="T9" fmla="*/ 33 h 55"/>
              <a:gd name="T10" fmla="*/ 77 w 93"/>
              <a:gd name="T11" fmla="*/ 31 h 55"/>
              <a:gd name="T12" fmla="*/ 79 w 93"/>
              <a:gd name="T13" fmla="*/ 29 h 55"/>
              <a:gd name="T14" fmla="*/ 82 w 93"/>
              <a:gd name="T15" fmla="*/ 27 h 55"/>
              <a:gd name="T16" fmla="*/ 82 w 93"/>
              <a:gd name="T17" fmla="*/ 22 h 55"/>
              <a:gd name="T18" fmla="*/ 85 w 93"/>
              <a:gd name="T19" fmla="*/ 16 h 55"/>
              <a:gd name="T20" fmla="*/ 91 w 93"/>
              <a:gd name="T21" fmla="*/ 16 h 55"/>
              <a:gd name="T22" fmla="*/ 92 w 93"/>
              <a:gd name="T23" fmla="*/ 10 h 55"/>
              <a:gd name="T24" fmla="*/ 81 w 93"/>
              <a:gd name="T25" fmla="*/ 5 h 55"/>
              <a:gd name="T26" fmla="*/ 73 w 93"/>
              <a:gd name="T27" fmla="*/ 2 h 55"/>
              <a:gd name="T28" fmla="*/ 63 w 93"/>
              <a:gd name="T29" fmla="*/ 3 h 55"/>
              <a:gd name="T30" fmla="*/ 54 w 93"/>
              <a:gd name="T31" fmla="*/ 6 h 55"/>
              <a:gd name="T32" fmla="*/ 46 w 93"/>
              <a:gd name="T33" fmla="*/ 11 h 55"/>
              <a:gd name="T34" fmla="*/ 39 w 93"/>
              <a:gd name="T35" fmla="*/ 9 h 55"/>
              <a:gd name="T36" fmla="*/ 29 w 93"/>
              <a:gd name="T37" fmla="*/ 10 h 55"/>
              <a:gd name="T38" fmla="*/ 21 w 93"/>
              <a:gd name="T39" fmla="*/ 8 h 55"/>
              <a:gd name="T40" fmla="*/ 11 w 93"/>
              <a:gd name="T41" fmla="*/ 8 h 55"/>
              <a:gd name="T42" fmla="*/ 10 w 93"/>
              <a:gd name="T43" fmla="*/ 4 h 55"/>
              <a:gd name="T44" fmla="*/ 5 w 93"/>
              <a:gd name="T45" fmla="*/ 0 h 55"/>
              <a:gd name="T46" fmla="*/ 3 w 93"/>
              <a:gd name="T47" fmla="*/ 3 h 55"/>
              <a:gd name="T48" fmla="*/ 0 w 93"/>
              <a:gd name="T49" fmla="*/ 8 h 55"/>
              <a:gd name="T50" fmla="*/ 2 w 93"/>
              <a:gd name="T51" fmla="*/ 12 h 55"/>
              <a:gd name="T52" fmla="*/ 4 w 93"/>
              <a:gd name="T53" fmla="*/ 14 h 55"/>
              <a:gd name="T54" fmla="*/ 9 w 93"/>
              <a:gd name="T55" fmla="*/ 18 h 55"/>
              <a:gd name="T56" fmla="*/ 8 w 93"/>
              <a:gd name="T57" fmla="*/ 22 h 55"/>
              <a:gd name="T58" fmla="*/ 5 w 93"/>
              <a:gd name="T59" fmla="*/ 25 h 55"/>
              <a:gd name="T60" fmla="*/ 1 w 93"/>
              <a:gd name="T61" fmla="*/ 26 h 55"/>
              <a:gd name="T62" fmla="*/ 2 w 93"/>
              <a:gd name="T63" fmla="*/ 29 h 55"/>
              <a:gd name="T64" fmla="*/ 2 w 93"/>
              <a:gd name="T65" fmla="*/ 34 h 55"/>
              <a:gd name="T66" fmla="*/ 2 w 93"/>
              <a:gd name="T67" fmla="*/ 37 h 55"/>
              <a:gd name="T68" fmla="*/ 7 w 93"/>
              <a:gd name="T69" fmla="*/ 40 h 55"/>
              <a:gd name="T70" fmla="*/ 9 w 93"/>
              <a:gd name="T71" fmla="*/ 44 h 55"/>
              <a:gd name="T72" fmla="*/ 9 w 93"/>
              <a:gd name="T73" fmla="*/ 48 h 55"/>
              <a:gd name="T74" fmla="*/ 9 w 93"/>
              <a:gd name="T75" fmla="*/ 53 h 55"/>
              <a:gd name="T76" fmla="*/ 15 w 93"/>
              <a:gd name="T77" fmla="*/ 53 h 55"/>
              <a:gd name="T78" fmla="*/ 19 w 93"/>
              <a:gd name="T79" fmla="*/ 52 h 55"/>
              <a:gd name="T80" fmla="*/ 24 w 93"/>
              <a:gd name="T81" fmla="*/ 51 h 55"/>
              <a:gd name="T82" fmla="*/ 26 w 93"/>
              <a:gd name="T83" fmla="*/ 49 h 55"/>
              <a:gd name="T84" fmla="*/ 28 w 93"/>
              <a:gd name="T85" fmla="*/ 49 h 55"/>
              <a:gd name="T86" fmla="*/ 31 w 93"/>
              <a:gd name="T87" fmla="*/ 50 h 55"/>
              <a:gd name="T88" fmla="*/ 33 w 93"/>
              <a:gd name="T89" fmla="*/ 50 h 55"/>
              <a:gd name="T90" fmla="*/ 35 w 93"/>
              <a:gd name="T91" fmla="*/ 52 h 55"/>
              <a:gd name="T92" fmla="*/ 38 w 93"/>
              <a:gd name="T93" fmla="*/ 52 h 55"/>
              <a:gd name="T94" fmla="*/ 43 w 93"/>
              <a:gd name="T95" fmla="*/ 55 h 55"/>
              <a:gd name="T96" fmla="*/ 48 w 93"/>
              <a:gd name="T97" fmla="*/ 54 h 55"/>
              <a:gd name="T98" fmla="*/ 53 w 93"/>
              <a:gd name="T99" fmla="*/ 53 h 55"/>
              <a:gd name="T100" fmla="*/ 57 w 93"/>
              <a:gd name="T101" fmla="*/ 52 h 55"/>
              <a:gd name="T102" fmla="*/ 57 w 93"/>
              <a:gd name="T103" fmla="*/ 50 h 55"/>
              <a:gd name="T104" fmla="*/ 55 w 93"/>
              <a:gd name="T105" fmla="*/ 46 h 55"/>
              <a:gd name="T106" fmla="*/ 59 w 93"/>
              <a:gd name="T107" fmla="*/ 46 h 55"/>
              <a:gd name="T108" fmla="*/ 62 w 93"/>
              <a:gd name="T109" fmla="*/ 42 h 55"/>
              <a:gd name="T110" fmla="*/ 67 w 93"/>
              <a:gd name="T111" fmla="*/ 41 h 55"/>
              <a:gd name="T112" fmla="*/ 71 w 93"/>
              <a:gd name="T113" fmla="*/ 39 h 55"/>
              <a:gd name="T114" fmla="*/ 74 w 93"/>
              <a:gd name="T115" fmla="*/ 40 h 55"/>
              <a:gd name="T116" fmla="*/ 77 w 93"/>
              <a:gd name="T117" fmla="*/ 42 h 55"/>
              <a:gd name="T118" fmla="*/ 78 w 93"/>
              <a:gd name="T119" fmla="*/ 42 h 55"/>
              <a:gd name="T120" fmla="*/ 81 w 93"/>
              <a:gd name="T121" fmla="*/ 42 h 55"/>
              <a:gd name="T122" fmla="*/ 82 w 93"/>
              <a:gd name="T123" fmla="*/ 41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3" h="55">
                <a:moveTo>
                  <a:pt x="84" y="41"/>
                </a:moveTo>
                <a:lnTo>
                  <a:pt x="84" y="41"/>
                </a:lnTo>
                <a:lnTo>
                  <a:pt x="84" y="40"/>
                </a:lnTo>
                <a:lnTo>
                  <a:pt x="84" y="40"/>
                </a:lnTo>
                <a:lnTo>
                  <a:pt x="84" y="40"/>
                </a:lnTo>
                <a:lnTo>
                  <a:pt x="83" y="40"/>
                </a:lnTo>
                <a:lnTo>
                  <a:pt x="83" y="39"/>
                </a:lnTo>
                <a:lnTo>
                  <a:pt x="83" y="39"/>
                </a:lnTo>
                <a:lnTo>
                  <a:pt x="82" y="39"/>
                </a:lnTo>
                <a:lnTo>
                  <a:pt x="82" y="39"/>
                </a:lnTo>
                <a:lnTo>
                  <a:pt x="82" y="38"/>
                </a:lnTo>
                <a:lnTo>
                  <a:pt x="82" y="38"/>
                </a:lnTo>
                <a:lnTo>
                  <a:pt x="81" y="37"/>
                </a:lnTo>
                <a:lnTo>
                  <a:pt x="81" y="37"/>
                </a:lnTo>
                <a:lnTo>
                  <a:pt x="81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0" y="36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0" y="35"/>
                </a:lnTo>
                <a:lnTo>
                  <a:pt x="80" y="34"/>
                </a:lnTo>
                <a:lnTo>
                  <a:pt x="79" y="34"/>
                </a:lnTo>
                <a:lnTo>
                  <a:pt x="80" y="34"/>
                </a:lnTo>
                <a:lnTo>
                  <a:pt x="79" y="34"/>
                </a:lnTo>
                <a:lnTo>
                  <a:pt x="80" y="33"/>
                </a:lnTo>
                <a:lnTo>
                  <a:pt x="80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9" y="33"/>
                </a:lnTo>
                <a:lnTo>
                  <a:pt x="78" y="33"/>
                </a:lnTo>
                <a:lnTo>
                  <a:pt x="79" y="33"/>
                </a:lnTo>
                <a:lnTo>
                  <a:pt x="78" y="33"/>
                </a:lnTo>
                <a:lnTo>
                  <a:pt x="78" y="32"/>
                </a:lnTo>
                <a:lnTo>
                  <a:pt x="78" y="33"/>
                </a:lnTo>
                <a:lnTo>
                  <a:pt x="78" y="32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7" y="33"/>
                </a:lnTo>
                <a:lnTo>
                  <a:pt x="76" y="32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6" y="31"/>
                </a:lnTo>
                <a:lnTo>
                  <a:pt x="77" y="31"/>
                </a:lnTo>
                <a:lnTo>
                  <a:pt x="77" y="31"/>
                </a:lnTo>
                <a:lnTo>
                  <a:pt x="78" y="30"/>
                </a:lnTo>
                <a:lnTo>
                  <a:pt x="78" y="30"/>
                </a:lnTo>
                <a:lnTo>
                  <a:pt x="79" y="31"/>
                </a:lnTo>
                <a:lnTo>
                  <a:pt x="78" y="30"/>
                </a:lnTo>
                <a:lnTo>
                  <a:pt x="78" y="29"/>
                </a:lnTo>
                <a:lnTo>
                  <a:pt x="78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9"/>
                </a:lnTo>
                <a:lnTo>
                  <a:pt x="80" y="28"/>
                </a:lnTo>
                <a:lnTo>
                  <a:pt x="81" y="28"/>
                </a:lnTo>
                <a:lnTo>
                  <a:pt x="82" y="28"/>
                </a:lnTo>
                <a:lnTo>
                  <a:pt x="82" y="27"/>
                </a:lnTo>
                <a:lnTo>
                  <a:pt x="82" y="27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5"/>
                </a:lnTo>
                <a:lnTo>
                  <a:pt x="82" y="24"/>
                </a:lnTo>
                <a:lnTo>
                  <a:pt x="82" y="24"/>
                </a:lnTo>
                <a:lnTo>
                  <a:pt x="82" y="22"/>
                </a:lnTo>
                <a:lnTo>
                  <a:pt x="82" y="22"/>
                </a:lnTo>
                <a:lnTo>
                  <a:pt x="83" y="21"/>
                </a:lnTo>
                <a:lnTo>
                  <a:pt x="83" y="19"/>
                </a:lnTo>
                <a:lnTo>
                  <a:pt x="83" y="19"/>
                </a:lnTo>
                <a:lnTo>
                  <a:pt x="83" y="19"/>
                </a:lnTo>
                <a:lnTo>
                  <a:pt x="82" y="19"/>
                </a:lnTo>
                <a:lnTo>
                  <a:pt x="83" y="19"/>
                </a:lnTo>
                <a:lnTo>
                  <a:pt x="84" y="18"/>
                </a:lnTo>
                <a:lnTo>
                  <a:pt x="85" y="17"/>
                </a:lnTo>
                <a:lnTo>
                  <a:pt x="85" y="16"/>
                </a:lnTo>
                <a:lnTo>
                  <a:pt x="86" y="15"/>
                </a:lnTo>
                <a:lnTo>
                  <a:pt x="86" y="15"/>
                </a:lnTo>
                <a:lnTo>
                  <a:pt x="88" y="15"/>
                </a:lnTo>
                <a:lnTo>
                  <a:pt x="88" y="15"/>
                </a:lnTo>
                <a:lnTo>
                  <a:pt x="89" y="15"/>
                </a:lnTo>
                <a:lnTo>
                  <a:pt x="89" y="15"/>
                </a:lnTo>
                <a:lnTo>
                  <a:pt x="90" y="15"/>
                </a:lnTo>
                <a:lnTo>
                  <a:pt x="91" y="15"/>
                </a:lnTo>
                <a:lnTo>
                  <a:pt x="91" y="16"/>
                </a:lnTo>
                <a:lnTo>
                  <a:pt x="91" y="15"/>
                </a:lnTo>
                <a:lnTo>
                  <a:pt x="92" y="14"/>
                </a:lnTo>
                <a:lnTo>
                  <a:pt x="93" y="13"/>
                </a:lnTo>
                <a:lnTo>
                  <a:pt x="93" y="13"/>
                </a:lnTo>
                <a:lnTo>
                  <a:pt x="93" y="12"/>
                </a:lnTo>
                <a:lnTo>
                  <a:pt x="92" y="11"/>
                </a:lnTo>
                <a:lnTo>
                  <a:pt x="92" y="11"/>
                </a:lnTo>
                <a:lnTo>
                  <a:pt x="92" y="10"/>
                </a:lnTo>
                <a:lnTo>
                  <a:pt x="92" y="10"/>
                </a:lnTo>
                <a:lnTo>
                  <a:pt x="92" y="9"/>
                </a:lnTo>
                <a:lnTo>
                  <a:pt x="90" y="9"/>
                </a:lnTo>
                <a:lnTo>
                  <a:pt x="89" y="8"/>
                </a:lnTo>
                <a:lnTo>
                  <a:pt x="88" y="8"/>
                </a:lnTo>
                <a:lnTo>
                  <a:pt x="84" y="7"/>
                </a:lnTo>
                <a:lnTo>
                  <a:pt x="84" y="7"/>
                </a:lnTo>
                <a:lnTo>
                  <a:pt x="83" y="4"/>
                </a:lnTo>
                <a:lnTo>
                  <a:pt x="83" y="4"/>
                </a:lnTo>
                <a:lnTo>
                  <a:pt x="81" y="5"/>
                </a:lnTo>
                <a:lnTo>
                  <a:pt x="80" y="5"/>
                </a:lnTo>
                <a:lnTo>
                  <a:pt x="80" y="5"/>
                </a:lnTo>
                <a:lnTo>
                  <a:pt x="79" y="4"/>
                </a:lnTo>
                <a:lnTo>
                  <a:pt x="79" y="3"/>
                </a:lnTo>
                <a:lnTo>
                  <a:pt x="78" y="4"/>
                </a:lnTo>
                <a:lnTo>
                  <a:pt x="75" y="4"/>
                </a:lnTo>
                <a:lnTo>
                  <a:pt x="74" y="3"/>
                </a:lnTo>
                <a:lnTo>
                  <a:pt x="73" y="3"/>
                </a:lnTo>
                <a:lnTo>
                  <a:pt x="73" y="2"/>
                </a:lnTo>
                <a:lnTo>
                  <a:pt x="73" y="2"/>
                </a:lnTo>
                <a:lnTo>
                  <a:pt x="73" y="2"/>
                </a:lnTo>
                <a:lnTo>
                  <a:pt x="72" y="2"/>
                </a:lnTo>
                <a:lnTo>
                  <a:pt x="71" y="1"/>
                </a:lnTo>
                <a:lnTo>
                  <a:pt x="69" y="1"/>
                </a:lnTo>
                <a:lnTo>
                  <a:pt x="67" y="2"/>
                </a:lnTo>
                <a:lnTo>
                  <a:pt x="65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1" y="3"/>
                </a:lnTo>
                <a:lnTo>
                  <a:pt x="60" y="3"/>
                </a:lnTo>
                <a:lnTo>
                  <a:pt x="58" y="4"/>
                </a:lnTo>
                <a:lnTo>
                  <a:pt x="58" y="4"/>
                </a:lnTo>
                <a:lnTo>
                  <a:pt x="56" y="4"/>
                </a:lnTo>
                <a:lnTo>
                  <a:pt x="55" y="5"/>
                </a:lnTo>
                <a:lnTo>
                  <a:pt x="55" y="6"/>
                </a:lnTo>
                <a:lnTo>
                  <a:pt x="54" y="6"/>
                </a:lnTo>
                <a:lnTo>
                  <a:pt x="53" y="7"/>
                </a:lnTo>
                <a:lnTo>
                  <a:pt x="52" y="8"/>
                </a:lnTo>
                <a:lnTo>
                  <a:pt x="52" y="8"/>
                </a:lnTo>
                <a:lnTo>
                  <a:pt x="51" y="9"/>
                </a:lnTo>
                <a:lnTo>
                  <a:pt x="51" y="9"/>
                </a:lnTo>
                <a:lnTo>
                  <a:pt x="51" y="10"/>
                </a:lnTo>
                <a:lnTo>
                  <a:pt x="49" y="10"/>
                </a:lnTo>
                <a:lnTo>
                  <a:pt x="48" y="11"/>
                </a:lnTo>
                <a:lnTo>
                  <a:pt x="46" y="11"/>
                </a:lnTo>
                <a:lnTo>
                  <a:pt x="46" y="11"/>
                </a:lnTo>
                <a:lnTo>
                  <a:pt x="45" y="11"/>
                </a:lnTo>
                <a:lnTo>
                  <a:pt x="45" y="11"/>
                </a:lnTo>
                <a:lnTo>
                  <a:pt x="43" y="10"/>
                </a:lnTo>
                <a:lnTo>
                  <a:pt x="43" y="10"/>
                </a:lnTo>
                <a:lnTo>
                  <a:pt x="41" y="10"/>
                </a:lnTo>
                <a:lnTo>
                  <a:pt x="40" y="10"/>
                </a:lnTo>
                <a:lnTo>
                  <a:pt x="39" y="9"/>
                </a:lnTo>
                <a:lnTo>
                  <a:pt x="39" y="9"/>
                </a:lnTo>
                <a:lnTo>
                  <a:pt x="38" y="10"/>
                </a:lnTo>
                <a:lnTo>
                  <a:pt x="37" y="9"/>
                </a:lnTo>
                <a:lnTo>
                  <a:pt x="35" y="9"/>
                </a:lnTo>
                <a:lnTo>
                  <a:pt x="34" y="9"/>
                </a:lnTo>
                <a:lnTo>
                  <a:pt x="33" y="9"/>
                </a:lnTo>
                <a:lnTo>
                  <a:pt x="32" y="8"/>
                </a:lnTo>
                <a:lnTo>
                  <a:pt x="31" y="9"/>
                </a:lnTo>
                <a:lnTo>
                  <a:pt x="30" y="10"/>
                </a:lnTo>
                <a:lnTo>
                  <a:pt x="29" y="10"/>
                </a:lnTo>
                <a:lnTo>
                  <a:pt x="27" y="10"/>
                </a:lnTo>
                <a:lnTo>
                  <a:pt x="26" y="10"/>
                </a:lnTo>
                <a:lnTo>
                  <a:pt x="25" y="9"/>
                </a:lnTo>
                <a:lnTo>
                  <a:pt x="25" y="9"/>
                </a:lnTo>
                <a:lnTo>
                  <a:pt x="24" y="9"/>
                </a:lnTo>
                <a:lnTo>
                  <a:pt x="23" y="9"/>
                </a:lnTo>
                <a:lnTo>
                  <a:pt x="22" y="8"/>
                </a:lnTo>
                <a:lnTo>
                  <a:pt x="21" y="8"/>
                </a:lnTo>
                <a:lnTo>
                  <a:pt x="21" y="8"/>
                </a:lnTo>
                <a:lnTo>
                  <a:pt x="20" y="8"/>
                </a:lnTo>
                <a:lnTo>
                  <a:pt x="19" y="8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5" y="7"/>
                </a:lnTo>
                <a:lnTo>
                  <a:pt x="14" y="7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9" y="7"/>
                </a:lnTo>
                <a:lnTo>
                  <a:pt x="7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8" y="2"/>
                </a:lnTo>
                <a:lnTo>
                  <a:pt x="7" y="1"/>
                </a:lnTo>
                <a:lnTo>
                  <a:pt x="7" y="1"/>
                </a:lnTo>
                <a:lnTo>
                  <a:pt x="6" y="0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5"/>
                </a:lnTo>
                <a:lnTo>
                  <a:pt x="0" y="5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4" y="15"/>
                </a:lnTo>
                <a:lnTo>
                  <a:pt x="4" y="14"/>
                </a:lnTo>
                <a:lnTo>
                  <a:pt x="5" y="15"/>
                </a:lnTo>
                <a:lnTo>
                  <a:pt x="5" y="15"/>
                </a:lnTo>
                <a:lnTo>
                  <a:pt x="6" y="15"/>
                </a:lnTo>
                <a:lnTo>
                  <a:pt x="7" y="16"/>
                </a:lnTo>
                <a:lnTo>
                  <a:pt x="7" y="17"/>
                </a:lnTo>
                <a:lnTo>
                  <a:pt x="7" y="17"/>
                </a:lnTo>
                <a:lnTo>
                  <a:pt x="8" y="18"/>
                </a:lnTo>
                <a:lnTo>
                  <a:pt x="8" y="18"/>
                </a:lnTo>
                <a:lnTo>
                  <a:pt x="9" y="18"/>
                </a:lnTo>
                <a:lnTo>
                  <a:pt x="9" y="19"/>
                </a:lnTo>
                <a:lnTo>
                  <a:pt x="9" y="19"/>
                </a:lnTo>
                <a:lnTo>
                  <a:pt x="10" y="19"/>
                </a:lnTo>
                <a:lnTo>
                  <a:pt x="10" y="19"/>
                </a:lnTo>
                <a:lnTo>
                  <a:pt x="10" y="19"/>
                </a:lnTo>
                <a:lnTo>
                  <a:pt x="9" y="20"/>
                </a:lnTo>
                <a:lnTo>
                  <a:pt x="9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3"/>
                </a:lnTo>
                <a:lnTo>
                  <a:pt x="7" y="23"/>
                </a:lnTo>
                <a:lnTo>
                  <a:pt x="6" y="23"/>
                </a:lnTo>
                <a:lnTo>
                  <a:pt x="6" y="24"/>
                </a:lnTo>
                <a:lnTo>
                  <a:pt x="6" y="25"/>
                </a:lnTo>
                <a:lnTo>
                  <a:pt x="5" y="25"/>
                </a:lnTo>
                <a:lnTo>
                  <a:pt x="5" y="25"/>
                </a:lnTo>
                <a:lnTo>
                  <a:pt x="4" y="25"/>
                </a:lnTo>
                <a:lnTo>
                  <a:pt x="4" y="25"/>
                </a:lnTo>
                <a:lnTo>
                  <a:pt x="4" y="24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2" y="25"/>
                </a:lnTo>
                <a:lnTo>
                  <a:pt x="2" y="25"/>
                </a:lnTo>
                <a:lnTo>
                  <a:pt x="1" y="26"/>
                </a:lnTo>
                <a:lnTo>
                  <a:pt x="1" y="26"/>
                </a:lnTo>
                <a:lnTo>
                  <a:pt x="2" y="26"/>
                </a:lnTo>
                <a:lnTo>
                  <a:pt x="2" y="27"/>
                </a:lnTo>
                <a:lnTo>
                  <a:pt x="2" y="27"/>
                </a:lnTo>
                <a:lnTo>
                  <a:pt x="2" y="27"/>
                </a:lnTo>
                <a:lnTo>
                  <a:pt x="2" y="28"/>
                </a:lnTo>
                <a:lnTo>
                  <a:pt x="2" y="29"/>
                </a:lnTo>
                <a:lnTo>
                  <a:pt x="2" y="29"/>
                </a:lnTo>
                <a:lnTo>
                  <a:pt x="2" y="29"/>
                </a:lnTo>
                <a:lnTo>
                  <a:pt x="1" y="30"/>
                </a:lnTo>
                <a:lnTo>
                  <a:pt x="2" y="31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2" y="34"/>
                </a:lnTo>
                <a:lnTo>
                  <a:pt x="2" y="34"/>
                </a:lnTo>
                <a:lnTo>
                  <a:pt x="2" y="35"/>
                </a:lnTo>
                <a:lnTo>
                  <a:pt x="1" y="35"/>
                </a:lnTo>
                <a:lnTo>
                  <a:pt x="1" y="35"/>
                </a:lnTo>
                <a:lnTo>
                  <a:pt x="0" y="35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2" y="37"/>
                </a:lnTo>
                <a:lnTo>
                  <a:pt x="2" y="37"/>
                </a:lnTo>
                <a:lnTo>
                  <a:pt x="2" y="38"/>
                </a:lnTo>
                <a:lnTo>
                  <a:pt x="4" y="39"/>
                </a:lnTo>
                <a:lnTo>
                  <a:pt x="5" y="40"/>
                </a:lnTo>
                <a:lnTo>
                  <a:pt x="5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1"/>
                </a:lnTo>
                <a:lnTo>
                  <a:pt x="7" y="41"/>
                </a:lnTo>
                <a:lnTo>
                  <a:pt x="8" y="41"/>
                </a:lnTo>
                <a:lnTo>
                  <a:pt x="8" y="42"/>
                </a:lnTo>
                <a:lnTo>
                  <a:pt x="8" y="43"/>
                </a:lnTo>
                <a:lnTo>
                  <a:pt x="8" y="43"/>
                </a:lnTo>
                <a:lnTo>
                  <a:pt x="9" y="44"/>
                </a:lnTo>
                <a:lnTo>
                  <a:pt x="9" y="44"/>
                </a:lnTo>
                <a:lnTo>
                  <a:pt x="9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8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9" y="50"/>
                </a:lnTo>
                <a:lnTo>
                  <a:pt x="9" y="50"/>
                </a:lnTo>
                <a:lnTo>
                  <a:pt x="9" y="50"/>
                </a:lnTo>
                <a:lnTo>
                  <a:pt x="9" y="51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9" y="53"/>
                </a:lnTo>
                <a:lnTo>
                  <a:pt x="9" y="53"/>
                </a:lnTo>
                <a:lnTo>
                  <a:pt x="10" y="53"/>
                </a:lnTo>
                <a:lnTo>
                  <a:pt x="11" y="54"/>
                </a:lnTo>
                <a:lnTo>
                  <a:pt x="12" y="53"/>
                </a:lnTo>
                <a:lnTo>
                  <a:pt x="13" y="53"/>
                </a:lnTo>
                <a:lnTo>
                  <a:pt x="13" y="52"/>
                </a:lnTo>
                <a:lnTo>
                  <a:pt x="14" y="52"/>
                </a:lnTo>
                <a:lnTo>
                  <a:pt x="14" y="52"/>
                </a:lnTo>
                <a:lnTo>
                  <a:pt x="15" y="53"/>
                </a:lnTo>
                <a:lnTo>
                  <a:pt x="15" y="53"/>
                </a:lnTo>
                <a:lnTo>
                  <a:pt x="16" y="52"/>
                </a:lnTo>
                <a:lnTo>
                  <a:pt x="16" y="52"/>
                </a:lnTo>
                <a:lnTo>
                  <a:pt x="17" y="52"/>
                </a:lnTo>
                <a:lnTo>
                  <a:pt x="17" y="52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20" y="52"/>
                </a:lnTo>
                <a:lnTo>
                  <a:pt x="21" y="52"/>
                </a:lnTo>
                <a:lnTo>
                  <a:pt x="22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5" y="50"/>
                </a:lnTo>
                <a:lnTo>
                  <a:pt x="26" y="50"/>
                </a:lnTo>
                <a:lnTo>
                  <a:pt x="26" y="49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8" y="49"/>
                </a:lnTo>
                <a:lnTo>
                  <a:pt x="29" y="49"/>
                </a:lnTo>
                <a:lnTo>
                  <a:pt x="29" y="49"/>
                </a:lnTo>
                <a:lnTo>
                  <a:pt x="29" y="50"/>
                </a:lnTo>
                <a:lnTo>
                  <a:pt x="29" y="50"/>
                </a:lnTo>
                <a:lnTo>
                  <a:pt x="30" y="50"/>
                </a:lnTo>
                <a:lnTo>
                  <a:pt x="30" y="50"/>
                </a:lnTo>
                <a:lnTo>
                  <a:pt x="30" y="50"/>
                </a:lnTo>
                <a:lnTo>
                  <a:pt x="31" y="50"/>
                </a:lnTo>
                <a:lnTo>
                  <a:pt x="31" y="50"/>
                </a:lnTo>
                <a:lnTo>
                  <a:pt x="31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0"/>
                </a:lnTo>
                <a:lnTo>
                  <a:pt x="33" y="51"/>
                </a:lnTo>
                <a:lnTo>
                  <a:pt x="33" y="51"/>
                </a:lnTo>
                <a:lnTo>
                  <a:pt x="34" y="51"/>
                </a:lnTo>
                <a:lnTo>
                  <a:pt x="34" y="51"/>
                </a:lnTo>
                <a:lnTo>
                  <a:pt x="34" y="51"/>
                </a:lnTo>
                <a:lnTo>
                  <a:pt x="34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3"/>
                </a:lnTo>
                <a:lnTo>
                  <a:pt x="36" y="53"/>
                </a:lnTo>
                <a:lnTo>
                  <a:pt x="37" y="53"/>
                </a:lnTo>
                <a:lnTo>
                  <a:pt x="37" y="52"/>
                </a:lnTo>
                <a:lnTo>
                  <a:pt x="37" y="52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40" y="53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4"/>
                </a:lnTo>
                <a:lnTo>
                  <a:pt x="43" y="54"/>
                </a:lnTo>
                <a:lnTo>
                  <a:pt x="43" y="55"/>
                </a:lnTo>
                <a:lnTo>
                  <a:pt x="43" y="55"/>
                </a:lnTo>
                <a:lnTo>
                  <a:pt x="45" y="55"/>
                </a:lnTo>
                <a:lnTo>
                  <a:pt x="45" y="54"/>
                </a:lnTo>
                <a:lnTo>
                  <a:pt x="45" y="55"/>
                </a:lnTo>
                <a:lnTo>
                  <a:pt x="46" y="54"/>
                </a:lnTo>
                <a:lnTo>
                  <a:pt x="46" y="54"/>
                </a:lnTo>
                <a:lnTo>
                  <a:pt x="46" y="54"/>
                </a:lnTo>
                <a:lnTo>
                  <a:pt x="47" y="54"/>
                </a:lnTo>
                <a:lnTo>
                  <a:pt x="48" y="53"/>
                </a:lnTo>
                <a:lnTo>
                  <a:pt x="48" y="54"/>
                </a:lnTo>
                <a:lnTo>
                  <a:pt x="49" y="54"/>
                </a:lnTo>
                <a:lnTo>
                  <a:pt x="50" y="54"/>
                </a:lnTo>
                <a:lnTo>
                  <a:pt x="50" y="54"/>
                </a:lnTo>
                <a:lnTo>
                  <a:pt x="51" y="53"/>
                </a:lnTo>
                <a:lnTo>
                  <a:pt x="52" y="53"/>
                </a:lnTo>
                <a:lnTo>
                  <a:pt x="52" y="53"/>
                </a:lnTo>
                <a:lnTo>
                  <a:pt x="52" y="53"/>
                </a:lnTo>
                <a:lnTo>
                  <a:pt x="52" y="54"/>
                </a:lnTo>
                <a:lnTo>
                  <a:pt x="53" y="53"/>
                </a:lnTo>
                <a:lnTo>
                  <a:pt x="54" y="54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3"/>
                </a:lnTo>
                <a:lnTo>
                  <a:pt x="56" y="53"/>
                </a:lnTo>
                <a:lnTo>
                  <a:pt x="56" y="53"/>
                </a:lnTo>
                <a:lnTo>
                  <a:pt x="56" y="52"/>
                </a:lnTo>
                <a:lnTo>
                  <a:pt x="57" y="52"/>
                </a:lnTo>
                <a:lnTo>
                  <a:pt x="57" y="52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50"/>
                </a:lnTo>
                <a:lnTo>
                  <a:pt x="57" y="49"/>
                </a:lnTo>
                <a:lnTo>
                  <a:pt x="56" y="49"/>
                </a:lnTo>
                <a:lnTo>
                  <a:pt x="56" y="49"/>
                </a:lnTo>
                <a:lnTo>
                  <a:pt x="56" y="48"/>
                </a:lnTo>
                <a:lnTo>
                  <a:pt x="56" y="48"/>
                </a:lnTo>
                <a:lnTo>
                  <a:pt x="56" y="48"/>
                </a:lnTo>
                <a:lnTo>
                  <a:pt x="55" y="47"/>
                </a:lnTo>
                <a:lnTo>
                  <a:pt x="55" y="47"/>
                </a:lnTo>
                <a:lnTo>
                  <a:pt x="55" y="46"/>
                </a:lnTo>
                <a:lnTo>
                  <a:pt x="56" y="46"/>
                </a:lnTo>
                <a:lnTo>
                  <a:pt x="56" y="46"/>
                </a:lnTo>
                <a:lnTo>
                  <a:pt x="57" y="45"/>
                </a:lnTo>
                <a:lnTo>
                  <a:pt x="57" y="46"/>
                </a:lnTo>
                <a:lnTo>
                  <a:pt x="57" y="45"/>
                </a:lnTo>
                <a:lnTo>
                  <a:pt x="58" y="46"/>
                </a:lnTo>
                <a:lnTo>
                  <a:pt x="58" y="46"/>
                </a:lnTo>
                <a:lnTo>
                  <a:pt x="59" y="46"/>
                </a:lnTo>
                <a:lnTo>
                  <a:pt x="59" y="46"/>
                </a:lnTo>
                <a:lnTo>
                  <a:pt x="59" y="45"/>
                </a:lnTo>
                <a:lnTo>
                  <a:pt x="60" y="44"/>
                </a:lnTo>
                <a:lnTo>
                  <a:pt x="62" y="44"/>
                </a:lnTo>
                <a:lnTo>
                  <a:pt x="63" y="44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2" y="42"/>
                </a:lnTo>
                <a:lnTo>
                  <a:pt x="63" y="41"/>
                </a:lnTo>
                <a:lnTo>
                  <a:pt x="63" y="41"/>
                </a:lnTo>
                <a:lnTo>
                  <a:pt x="64" y="41"/>
                </a:lnTo>
                <a:lnTo>
                  <a:pt x="65" y="42"/>
                </a:lnTo>
                <a:lnTo>
                  <a:pt x="66" y="41"/>
                </a:lnTo>
                <a:lnTo>
                  <a:pt x="66" y="41"/>
                </a:lnTo>
                <a:lnTo>
                  <a:pt x="66" y="41"/>
                </a:lnTo>
                <a:lnTo>
                  <a:pt x="67" y="41"/>
                </a:lnTo>
                <a:lnTo>
                  <a:pt x="67" y="41"/>
                </a:lnTo>
                <a:lnTo>
                  <a:pt x="67" y="41"/>
                </a:lnTo>
                <a:lnTo>
                  <a:pt x="68" y="41"/>
                </a:lnTo>
                <a:lnTo>
                  <a:pt x="68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9" y="40"/>
                </a:lnTo>
                <a:lnTo>
                  <a:pt x="70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3" y="39"/>
                </a:lnTo>
                <a:lnTo>
                  <a:pt x="73" y="39"/>
                </a:lnTo>
                <a:lnTo>
                  <a:pt x="74" y="40"/>
                </a:lnTo>
                <a:lnTo>
                  <a:pt x="74" y="40"/>
                </a:lnTo>
                <a:lnTo>
                  <a:pt x="74" y="40"/>
                </a:lnTo>
                <a:lnTo>
                  <a:pt x="75" y="41"/>
                </a:lnTo>
                <a:lnTo>
                  <a:pt x="75" y="41"/>
                </a:lnTo>
                <a:lnTo>
                  <a:pt x="75" y="41"/>
                </a:lnTo>
                <a:lnTo>
                  <a:pt x="76" y="41"/>
                </a:lnTo>
                <a:lnTo>
                  <a:pt x="76" y="41"/>
                </a:lnTo>
                <a:lnTo>
                  <a:pt x="76" y="42"/>
                </a:lnTo>
                <a:lnTo>
                  <a:pt x="77" y="42"/>
                </a:lnTo>
                <a:lnTo>
                  <a:pt x="77" y="42"/>
                </a:lnTo>
                <a:lnTo>
                  <a:pt x="77" y="43"/>
                </a:lnTo>
                <a:lnTo>
                  <a:pt x="78" y="43"/>
                </a:lnTo>
                <a:lnTo>
                  <a:pt x="77" y="43"/>
                </a:lnTo>
                <a:lnTo>
                  <a:pt x="78" y="42"/>
                </a:lnTo>
                <a:lnTo>
                  <a:pt x="77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8" y="42"/>
                </a:lnTo>
                <a:lnTo>
                  <a:pt x="79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2"/>
                </a:lnTo>
                <a:lnTo>
                  <a:pt x="81" y="41"/>
                </a:lnTo>
                <a:lnTo>
                  <a:pt x="81" y="41"/>
                </a:lnTo>
                <a:lnTo>
                  <a:pt x="81" y="41"/>
                </a:lnTo>
                <a:lnTo>
                  <a:pt x="82" y="41"/>
                </a:lnTo>
                <a:lnTo>
                  <a:pt x="82" y="41"/>
                </a:lnTo>
                <a:lnTo>
                  <a:pt x="82" y="41"/>
                </a:lnTo>
                <a:lnTo>
                  <a:pt x="83" y="41"/>
                </a:lnTo>
                <a:lnTo>
                  <a:pt x="83" y="41"/>
                </a:lnTo>
                <a:lnTo>
                  <a:pt x="84" y="41"/>
                </a:lnTo>
                <a:lnTo>
                  <a:pt x="84" y="4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26" name="Group 2266">
          <a:extLst>
            <a:ext uri="{FF2B5EF4-FFF2-40B4-BE49-F238E27FC236}">
              <a16:creationId xmlns:a16="http://schemas.microsoft.com/office/drawing/2014/main" id="{4559200A-504D-40F4-9567-F3E9CCEEA4BC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3" y="949"/>
          <a:chExt cx="27" cy="55"/>
        </a:xfrm>
      </xdr:grpSpPr>
      <xdr:sp macro="" textlink="">
        <xdr:nvSpPr>
          <xdr:cNvPr id="68824" name="Freeform 2264">
            <a:extLst>
              <a:ext uri="{FF2B5EF4-FFF2-40B4-BE49-F238E27FC236}">
                <a16:creationId xmlns:a16="http://schemas.microsoft.com/office/drawing/2014/main" id="{906D1C2A-8628-4188-9267-F9852A251871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4"/>
                </a:lnTo>
                <a:lnTo>
                  <a:pt x="11" y="54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10" y="50"/>
                </a:lnTo>
                <a:lnTo>
                  <a:pt x="9" y="48"/>
                </a:lnTo>
                <a:lnTo>
                  <a:pt x="9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1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40"/>
                </a:lnTo>
                <a:lnTo>
                  <a:pt x="3" y="39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7"/>
                </a:lnTo>
                <a:lnTo>
                  <a:pt x="1" y="37"/>
                </a:lnTo>
                <a:lnTo>
                  <a:pt x="2" y="36"/>
                </a:lnTo>
                <a:lnTo>
                  <a:pt x="2" y="36"/>
                </a:lnTo>
                <a:lnTo>
                  <a:pt x="2" y="34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2" y="32"/>
                </a:lnTo>
                <a:lnTo>
                  <a:pt x="2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1"/>
                </a:lnTo>
                <a:lnTo>
                  <a:pt x="3" y="31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8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3" y="23"/>
                </a:lnTo>
                <a:lnTo>
                  <a:pt x="3" y="22"/>
                </a:lnTo>
                <a:lnTo>
                  <a:pt x="3" y="22"/>
                </a:lnTo>
                <a:lnTo>
                  <a:pt x="4" y="21"/>
                </a:lnTo>
                <a:lnTo>
                  <a:pt x="4" y="21"/>
                </a:lnTo>
                <a:lnTo>
                  <a:pt x="3" y="20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3"/>
                </a:lnTo>
                <a:lnTo>
                  <a:pt x="20" y="13"/>
                </a:lnTo>
                <a:lnTo>
                  <a:pt x="20" y="14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9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5" y="32"/>
                </a:lnTo>
                <a:lnTo>
                  <a:pt x="26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3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2" y="44"/>
                </a:lnTo>
                <a:lnTo>
                  <a:pt x="22" y="44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8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9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5" y="55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1" y="54"/>
                </a:lnTo>
                <a:lnTo>
                  <a:pt x="11" y="54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25" name="Freeform 2265">
            <a:extLst>
              <a:ext uri="{FF2B5EF4-FFF2-40B4-BE49-F238E27FC236}">
                <a16:creationId xmlns:a16="http://schemas.microsoft.com/office/drawing/2014/main" id="{03498603-2771-4CA2-A4AF-A377611884FA}"/>
              </a:ext>
            </a:extLst>
          </xdr:cNvPr>
          <xdr:cNvSpPr>
            <a:spLocks/>
          </xdr:cNvSpPr>
        </xdr:nvSpPr>
        <xdr:spPr bwMode="auto">
          <a:xfrm>
            <a:off x="963" y="949"/>
            <a:ext cx="27" cy="55"/>
          </a:xfrm>
          <a:custGeom>
            <a:avLst/>
            <a:gdLst>
              <a:gd name="T0" fmla="*/ 11 w 27"/>
              <a:gd name="T1" fmla="*/ 53 h 55"/>
              <a:gd name="T2" fmla="*/ 11 w 27"/>
              <a:gd name="T3" fmla="*/ 52 h 55"/>
              <a:gd name="T4" fmla="*/ 10 w 27"/>
              <a:gd name="T5" fmla="*/ 50 h 55"/>
              <a:gd name="T6" fmla="*/ 8 w 27"/>
              <a:gd name="T7" fmla="*/ 48 h 55"/>
              <a:gd name="T8" fmla="*/ 7 w 27"/>
              <a:gd name="T9" fmla="*/ 47 h 55"/>
              <a:gd name="T10" fmla="*/ 3 w 27"/>
              <a:gd name="T11" fmla="*/ 45 h 55"/>
              <a:gd name="T12" fmla="*/ 1 w 27"/>
              <a:gd name="T13" fmla="*/ 41 h 55"/>
              <a:gd name="T14" fmla="*/ 3 w 27"/>
              <a:gd name="T15" fmla="*/ 42 h 55"/>
              <a:gd name="T16" fmla="*/ 2 w 27"/>
              <a:gd name="T17" fmla="*/ 39 h 55"/>
              <a:gd name="T18" fmla="*/ 3 w 27"/>
              <a:gd name="T19" fmla="*/ 39 h 55"/>
              <a:gd name="T20" fmla="*/ 2 w 27"/>
              <a:gd name="T21" fmla="*/ 38 h 55"/>
              <a:gd name="T22" fmla="*/ 2 w 27"/>
              <a:gd name="T23" fmla="*/ 34 h 55"/>
              <a:gd name="T24" fmla="*/ 2 w 27"/>
              <a:gd name="T25" fmla="*/ 32 h 55"/>
              <a:gd name="T26" fmla="*/ 3 w 27"/>
              <a:gd name="T27" fmla="*/ 32 h 55"/>
              <a:gd name="T28" fmla="*/ 4 w 27"/>
              <a:gd name="T29" fmla="*/ 32 h 55"/>
              <a:gd name="T30" fmla="*/ 3 w 27"/>
              <a:gd name="T31" fmla="*/ 32 h 55"/>
              <a:gd name="T32" fmla="*/ 3 w 27"/>
              <a:gd name="T33" fmla="*/ 30 h 55"/>
              <a:gd name="T34" fmla="*/ 3 w 27"/>
              <a:gd name="T35" fmla="*/ 27 h 55"/>
              <a:gd name="T36" fmla="*/ 3 w 27"/>
              <a:gd name="T37" fmla="*/ 24 h 55"/>
              <a:gd name="T38" fmla="*/ 3 w 27"/>
              <a:gd name="T39" fmla="*/ 22 h 55"/>
              <a:gd name="T40" fmla="*/ 4 w 27"/>
              <a:gd name="T41" fmla="*/ 20 h 55"/>
              <a:gd name="T42" fmla="*/ 5 w 27"/>
              <a:gd name="T43" fmla="*/ 19 h 55"/>
              <a:gd name="T44" fmla="*/ 5 w 27"/>
              <a:gd name="T45" fmla="*/ 17 h 55"/>
              <a:gd name="T46" fmla="*/ 5 w 27"/>
              <a:gd name="T47" fmla="*/ 16 h 55"/>
              <a:gd name="T48" fmla="*/ 2 w 27"/>
              <a:gd name="T49" fmla="*/ 13 h 55"/>
              <a:gd name="T50" fmla="*/ 2 w 27"/>
              <a:gd name="T51" fmla="*/ 12 h 55"/>
              <a:gd name="T52" fmla="*/ 3 w 27"/>
              <a:gd name="T53" fmla="*/ 6 h 55"/>
              <a:gd name="T54" fmla="*/ 5 w 27"/>
              <a:gd name="T55" fmla="*/ 2 h 55"/>
              <a:gd name="T56" fmla="*/ 7 w 27"/>
              <a:gd name="T57" fmla="*/ 1 h 55"/>
              <a:gd name="T58" fmla="*/ 7 w 27"/>
              <a:gd name="T59" fmla="*/ 2 h 55"/>
              <a:gd name="T60" fmla="*/ 9 w 27"/>
              <a:gd name="T61" fmla="*/ 3 h 55"/>
              <a:gd name="T62" fmla="*/ 12 w 27"/>
              <a:gd name="T63" fmla="*/ 2 h 55"/>
              <a:gd name="T64" fmla="*/ 15 w 27"/>
              <a:gd name="T65" fmla="*/ 4 h 55"/>
              <a:gd name="T66" fmla="*/ 16 w 27"/>
              <a:gd name="T67" fmla="*/ 6 h 55"/>
              <a:gd name="T68" fmla="*/ 19 w 27"/>
              <a:gd name="T69" fmla="*/ 8 h 55"/>
              <a:gd name="T70" fmla="*/ 20 w 27"/>
              <a:gd name="T71" fmla="*/ 12 h 55"/>
              <a:gd name="T72" fmla="*/ 19 w 27"/>
              <a:gd name="T73" fmla="*/ 14 h 55"/>
              <a:gd name="T74" fmla="*/ 19 w 27"/>
              <a:gd name="T75" fmla="*/ 18 h 55"/>
              <a:gd name="T76" fmla="*/ 19 w 27"/>
              <a:gd name="T77" fmla="*/ 20 h 55"/>
              <a:gd name="T78" fmla="*/ 19 w 27"/>
              <a:gd name="T79" fmla="*/ 22 h 55"/>
              <a:gd name="T80" fmla="*/ 19 w 27"/>
              <a:gd name="T81" fmla="*/ 24 h 55"/>
              <a:gd name="T82" fmla="*/ 20 w 27"/>
              <a:gd name="T83" fmla="*/ 28 h 55"/>
              <a:gd name="T84" fmla="*/ 22 w 27"/>
              <a:gd name="T85" fmla="*/ 32 h 55"/>
              <a:gd name="T86" fmla="*/ 26 w 27"/>
              <a:gd name="T87" fmla="*/ 32 h 55"/>
              <a:gd name="T88" fmla="*/ 26 w 27"/>
              <a:gd name="T89" fmla="*/ 36 h 55"/>
              <a:gd name="T90" fmla="*/ 26 w 27"/>
              <a:gd name="T91" fmla="*/ 39 h 55"/>
              <a:gd name="T92" fmla="*/ 25 w 27"/>
              <a:gd name="T93" fmla="*/ 40 h 55"/>
              <a:gd name="T94" fmla="*/ 23 w 27"/>
              <a:gd name="T95" fmla="*/ 41 h 55"/>
              <a:gd name="T96" fmla="*/ 22 w 27"/>
              <a:gd name="T97" fmla="*/ 44 h 55"/>
              <a:gd name="T98" fmla="*/ 21 w 27"/>
              <a:gd name="T99" fmla="*/ 46 h 55"/>
              <a:gd name="T100" fmla="*/ 18 w 27"/>
              <a:gd name="T101" fmla="*/ 47 h 55"/>
              <a:gd name="T102" fmla="*/ 17 w 27"/>
              <a:gd name="T103" fmla="*/ 49 h 55"/>
              <a:gd name="T104" fmla="*/ 17 w 27"/>
              <a:gd name="T105" fmla="*/ 52 h 55"/>
              <a:gd name="T106" fmla="*/ 15 w 27"/>
              <a:gd name="T107" fmla="*/ 52 h 55"/>
              <a:gd name="T108" fmla="*/ 15 w 27"/>
              <a:gd name="T109" fmla="*/ 55 h 55"/>
              <a:gd name="T110" fmla="*/ 12 w 27"/>
              <a:gd name="T111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</a:cxnLst>
            <a:rect l="0" t="0" r="r" b="b"/>
            <a:pathLst>
              <a:path w="27" h="55">
                <a:moveTo>
                  <a:pt x="11" y="54"/>
                </a:moveTo>
                <a:lnTo>
                  <a:pt x="11" y="55"/>
                </a:lnTo>
                <a:lnTo>
                  <a:pt x="11" y="54"/>
                </a:lnTo>
                <a:lnTo>
                  <a:pt x="11" y="54"/>
                </a:lnTo>
                <a:lnTo>
                  <a:pt x="11" y="54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3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0" y="51"/>
                </a:lnTo>
                <a:lnTo>
                  <a:pt x="10" y="50"/>
                </a:lnTo>
                <a:lnTo>
                  <a:pt x="10" y="50"/>
                </a:lnTo>
                <a:lnTo>
                  <a:pt x="9" y="48"/>
                </a:lnTo>
                <a:lnTo>
                  <a:pt x="9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8" y="48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6" y="46"/>
                </a:lnTo>
                <a:lnTo>
                  <a:pt x="5" y="46"/>
                </a:lnTo>
                <a:lnTo>
                  <a:pt x="4" y="45"/>
                </a:lnTo>
                <a:lnTo>
                  <a:pt x="3" y="45"/>
                </a:lnTo>
                <a:lnTo>
                  <a:pt x="2" y="44"/>
                </a:lnTo>
                <a:lnTo>
                  <a:pt x="2" y="43"/>
                </a:lnTo>
                <a:lnTo>
                  <a:pt x="2" y="43"/>
                </a:lnTo>
                <a:lnTo>
                  <a:pt x="1" y="42"/>
                </a:lnTo>
                <a:lnTo>
                  <a:pt x="0" y="41"/>
                </a:lnTo>
                <a:lnTo>
                  <a:pt x="1" y="41"/>
                </a:lnTo>
                <a:lnTo>
                  <a:pt x="1" y="41"/>
                </a:lnTo>
                <a:lnTo>
                  <a:pt x="1" y="41"/>
                </a:lnTo>
                <a:lnTo>
                  <a:pt x="2" y="42"/>
                </a:lnTo>
                <a:lnTo>
                  <a:pt x="3" y="43"/>
                </a:lnTo>
                <a:lnTo>
                  <a:pt x="3" y="43"/>
                </a:lnTo>
                <a:lnTo>
                  <a:pt x="3" y="42"/>
                </a:lnTo>
                <a:lnTo>
                  <a:pt x="3" y="41"/>
                </a:lnTo>
                <a:lnTo>
                  <a:pt x="3" y="41"/>
                </a:lnTo>
                <a:lnTo>
                  <a:pt x="3" y="40"/>
                </a:lnTo>
                <a:lnTo>
                  <a:pt x="2" y="40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2" y="39"/>
                </a:lnTo>
                <a:lnTo>
                  <a:pt x="3" y="39"/>
                </a:lnTo>
                <a:lnTo>
                  <a:pt x="3" y="40"/>
                </a:lnTo>
                <a:lnTo>
                  <a:pt x="3" y="40"/>
                </a:lnTo>
                <a:lnTo>
                  <a:pt x="3" y="39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2" y="38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7"/>
                </a:lnTo>
                <a:lnTo>
                  <a:pt x="1" y="37"/>
                </a:lnTo>
                <a:lnTo>
                  <a:pt x="2" y="36"/>
                </a:lnTo>
                <a:lnTo>
                  <a:pt x="2" y="36"/>
                </a:lnTo>
                <a:lnTo>
                  <a:pt x="2" y="34"/>
                </a:lnTo>
                <a:lnTo>
                  <a:pt x="2" y="34"/>
                </a:lnTo>
                <a:lnTo>
                  <a:pt x="2" y="33"/>
                </a:lnTo>
                <a:lnTo>
                  <a:pt x="3" y="33"/>
                </a:lnTo>
                <a:lnTo>
                  <a:pt x="2" y="33"/>
                </a:lnTo>
                <a:lnTo>
                  <a:pt x="2" y="32"/>
                </a:lnTo>
                <a:lnTo>
                  <a:pt x="2" y="32"/>
                </a:lnTo>
                <a:lnTo>
                  <a:pt x="2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2"/>
                </a:lnTo>
                <a:lnTo>
                  <a:pt x="3" y="33"/>
                </a:lnTo>
                <a:lnTo>
                  <a:pt x="3" y="32"/>
                </a:lnTo>
                <a:lnTo>
                  <a:pt x="3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4" y="31"/>
                </a:lnTo>
                <a:lnTo>
                  <a:pt x="4" y="31"/>
                </a:lnTo>
                <a:lnTo>
                  <a:pt x="4" y="30"/>
                </a:lnTo>
                <a:lnTo>
                  <a:pt x="3" y="31"/>
                </a:lnTo>
                <a:lnTo>
                  <a:pt x="3" y="32"/>
                </a:lnTo>
                <a:lnTo>
                  <a:pt x="3" y="32"/>
                </a:lnTo>
                <a:lnTo>
                  <a:pt x="3" y="31"/>
                </a:lnTo>
                <a:lnTo>
                  <a:pt x="3" y="31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30"/>
                </a:lnTo>
                <a:lnTo>
                  <a:pt x="3" y="29"/>
                </a:lnTo>
                <a:lnTo>
                  <a:pt x="3" y="28"/>
                </a:lnTo>
                <a:lnTo>
                  <a:pt x="3" y="28"/>
                </a:lnTo>
                <a:lnTo>
                  <a:pt x="3" y="28"/>
                </a:lnTo>
                <a:lnTo>
                  <a:pt x="3" y="27"/>
                </a:lnTo>
                <a:lnTo>
                  <a:pt x="4" y="26"/>
                </a:lnTo>
                <a:lnTo>
                  <a:pt x="4" y="25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3" y="24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3" y="23"/>
                </a:lnTo>
                <a:lnTo>
                  <a:pt x="3" y="23"/>
                </a:lnTo>
                <a:lnTo>
                  <a:pt x="3" y="22"/>
                </a:lnTo>
                <a:lnTo>
                  <a:pt x="3" y="22"/>
                </a:lnTo>
                <a:lnTo>
                  <a:pt x="4" y="21"/>
                </a:lnTo>
                <a:lnTo>
                  <a:pt x="4" y="21"/>
                </a:lnTo>
                <a:lnTo>
                  <a:pt x="3" y="20"/>
                </a:lnTo>
                <a:lnTo>
                  <a:pt x="3" y="20"/>
                </a:lnTo>
                <a:lnTo>
                  <a:pt x="4" y="20"/>
                </a:lnTo>
                <a:lnTo>
                  <a:pt x="5" y="20"/>
                </a:lnTo>
                <a:lnTo>
                  <a:pt x="5" y="19"/>
                </a:lnTo>
                <a:lnTo>
                  <a:pt x="5" y="20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9"/>
                </a:lnTo>
                <a:lnTo>
                  <a:pt x="5" y="18"/>
                </a:lnTo>
                <a:lnTo>
                  <a:pt x="5" y="17"/>
                </a:lnTo>
                <a:lnTo>
                  <a:pt x="5" y="17"/>
                </a:lnTo>
                <a:lnTo>
                  <a:pt x="5" y="16"/>
                </a:lnTo>
                <a:lnTo>
                  <a:pt x="5" y="17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3" y="15"/>
                </a:lnTo>
                <a:lnTo>
                  <a:pt x="3" y="14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0" y="9"/>
                </a:lnTo>
                <a:lnTo>
                  <a:pt x="1" y="8"/>
                </a:lnTo>
                <a:lnTo>
                  <a:pt x="2" y="6"/>
                </a:lnTo>
                <a:lnTo>
                  <a:pt x="3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4" y="4"/>
                </a:lnTo>
                <a:lnTo>
                  <a:pt x="4" y="3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2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2"/>
                </a:lnTo>
                <a:lnTo>
                  <a:pt x="13" y="2"/>
                </a:lnTo>
                <a:lnTo>
                  <a:pt x="14" y="3"/>
                </a:lnTo>
                <a:lnTo>
                  <a:pt x="14" y="3"/>
                </a:lnTo>
                <a:lnTo>
                  <a:pt x="14" y="4"/>
                </a:lnTo>
                <a:lnTo>
                  <a:pt x="15" y="4"/>
                </a:lnTo>
                <a:lnTo>
                  <a:pt x="15" y="4"/>
                </a:lnTo>
                <a:lnTo>
                  <a:pt x="14" y="5"/>
                </a:lnTo>
                <a:lnTo>
                  <a:pt x="15" y="5"/>
                </a:lnTo>
                <a:lnTo>
                  <a:pt x="15" y="6"/>
                </a:lnTo>
                <a:lnTo>
                  <a:pt x="15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7" y="6"/>
                </a:lnTo>
                <a:lnTo>
                  <a:pt x="17" y="7"/>
                </a:lnTo>
                <a:lnTo>
                  <a:pt x="18" y="7"/>
                </a:lnTo>
                <a:lnTo>
                  <a:pt x="19" y="8"/>
                </a:lnTo>
                <a:lnTo>
                  <a:pt x="19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2"/>
                </a:lnTo>
                <a:lnTo>
                  <a:pt x="20" y="13"/>
                </a:lnTo>
                <a:lnTo>
                  <a:pt x="20" y="13"/>
                </a:lnTo>
                <a:lnTo>
                  <a:pt x="20" y="13"/>
                </a:lnTo>
                <a:lnTo>
                  <a:pt x="20" y="14"/>
                </a:lnTo>
                <a:lnTo>
                  <a:pt x="20" y="14"/>
                </a:lnTo>
                <a:lnTo>
                  <a:pt x="19" y="14"/>
                </a:lnTo>
                <a:lnTo>
                  <a:pt x="19" y="15"/>
                </a:lnTo>
                <a:lnTo>
                  <a:pt x="20" y="16"/>
                </a:lnTo>
                <a:lnTo>
                  <a:pt x="19" y="16"/>
                </a:lnTo>
                <a:lnTo>
                  <a:pt x="19" y="17"/>
                </a:lnTo>
                <a:lnTo>
                  <a:pt x="19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9" y="22"/>
                </a:lnTo>
                <a:lnTo>
                  <a:pt x="20" y="23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4"/>
                </a:lnTo>
                <a:lnTo>
                  <a:pt x="19" y="25"/>
                </a:lnTo>
                <a:lnTo>
                  <a:pt x="19" y="26"/>
                </a:lnTo>
                <a:lnTo>
                  <a:pt x="19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9"/>
                </a:lnTo>
                <a:lnTo>
                  <a:pt x="20" y="29"/>
                </a:lnTo>
                <a:lnTo>
                  <a:pt x="21" y="29"/>
                </a:lnTo>
                <a:lnTo>
                  <a:pt x="22" y="32"/>
                </a:lnTo>
                <a:lnTo>
                  <a:pt x="23" y="32"/>
                </a:lnTo>
                <a:lnTo>
                  <a:pt x="24" y="32"/>
                </a:lnTo>
                <a:lnTo>
                  <a:pt x="25" y="32"/>
                </a:lnTo>
                <a:lnTo>
                  <a:pt x="25" y="32"/>
                </a:lnTo>
                <a:lnTo>
                  <a:pt x="26" y="32"/>
                </a:lnTo>
                <a:lnTo>
                  <a:pt x="26" y="32"/>
                </a:lnTo>
                <a:lnTo>
                  <a:pt x="26" y="33"/>
                </a:lnTo>
                <a:lnTo>
                  <a:pt x="26" y="34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6"/>
                </a:lnTo>
                <a:lnTo>
                  <a:pt x="27" y="36"/>
                </a:lnTo>
                <a:lnTo>
                  <a:pt x="27" y="37"/>
                </a:lnTo>
                <a:lnTo>
                  <a:pt x="27" y="38"/>
                </a:lnTo>
                <a:lnTo>
                  <a:pt x="27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4" y="41"/>
                </a:lnTo>
                <a:lnTo>
                  <a:pt x="23" y="41"/>
                </a:lnTo>
                <a:lnTo>
                  <a:pt x="23" y="42"/>
                </a:lnTo>
                <a:lnTo>
                  <a:pt x="23" y="43"/>
                </a:lnTo>
                <a:lnTo>
                  <a:pt x="23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2" y="44"/>
                </a:lnTo>
                <a:lnTo>
                  <a:pt x="22" y="44"/>
                </a:lnTo>
                <a:lnTo>
                  <a:pt x="22" y="45"/>
                </a:lnTo>
                <a:lnTo>
                  <a:pt x="22" y="45"/>
                </a:lnTo>
                <a:lnTo>
                  <a:pt x="21" y="45"/>
                </a:lnTo>
                <a:lnTo>
                  <a:pt x="21" y="46"/>
                </a:lnTo>
                <a:lnTo>
                  <a:pt x="22" y="46"/>
                </a:lnTo>
                <a:lnTo>
                  <a:pt x="21" y="47"/>
                </a:lnTo>
                <a:lnTo>
                  <a:pt x="19" y="48"/>
                </a:lnTo>
                <a:lnTo>
                  <a:pt x="19" y="47"/>
                </a:lnTo>
                <a:lnTo>
                  <a:pt x="18" y="48"/>
                </a:lnTo>
                <a:lnTo>
                  <a:pt x="18" y="47"/>
                </a:lnTo>
                <a:lnTo>
                  <a:pt x="18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9"/>
                </a:lnTo>
                <a:lnTo>
                  <a:pt x="17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5" y="52"/>
                </a:lnTo>
                <a:lnTo>
                  <a:pt x="16" y="53"/>
                </a:lnTo>
                <a:lnTo>
                  <a:pt x="15" y="53"/>
                </a:lnTo>
                <a:lnTo>
                  <a:pt x="16" y="54"/>
                </a:lnTo>
                <a:lnTo>
                  <a:pt x="15" y="55"/>
                </a:lnTo>
                <a:lnTo>
                  <a:pt x="15" y="55"/>
                </a:lnTo>
                <a:lnTo>
                  <a:pt x="15" y="55"/>
                </a:lnTo>
                <a:lnTo>
                  <a:pt x="14" y="55"/>
                </a:lnTo>
                <a:lnTo>
                  <a:pt x="15" y="55"/>
                </a:lnTo>
                <a:lnTo>
                  <a:pt x="14" y="55"/>
                </a:lnTo>
                <a:lnTo>
                  <a:pt x="13" y="55"/>
                </a:lnTo>
                <a:lnTo>
                  <a:pt x="12" y="55"/>
                </a:lnTo>
                <a:lnTo>
                  <a:pt x="12" y="55"/>
                </a:lnTo>
                <a:lnTo>
                  <a:pt x="11" y="54"/>
                </a:lnTo>
                <a:lnTo>
                  <a:pt x="11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8829" name="Group 2269">
          <a:extLst>
            <a:ext uri="{FF2B5EF4-FFF2-40B4-BE49-F238E27FC236}">
              <a16:creationId xmlns:a16="http://schemas.microsoft.com/office/drawing/2014/main" id="{525C32D3-FD2E-47E8-902D-C38D1DBCF9C9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1" y="955"/>
          <a:chExt cx="38" cy="27"/>
        </a:xfrm>
      </xdr:grpSpPr>
      <xdr:sp macro="" textlink="">
        <xdr:nvSpPr>
          <xdr:cNvPr id="68827" name="Freeform 2267">
            <a:extLst>
              <a:ext uri="{FF2B5EF4-FFF2-40B4-BE49-F238E27FC236}">
                <a16:creationId xmlns:a16="http://schemas.microsoft.com/office/drawing/2014/main" id="{F4CFE671-840A-46DC-8963-5DE8392E665B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3" y="5"/>
                </a:lnTo>
                <a:lnTo>
                  <a:pt x="33" y="5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6"/>
                </a:lnTo>
                <a:lnTo>
                  <a:pt x="36" y="6"/>
                </a:lnTo>
                <a:lnTo>
                  <a:pt x="36" y="7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3"/>
                </a:lnTo>
                <a:lnTo>
                  <a:pt x="37" y="14"/>
                </a:lnTo>
                <a:lnTo>
                  <a:pt x="37" y="14"/>
                </a:lnTo>
                <a:lnTo>
                  <a:pt x="37" y="15"/>
                </a:lnTo>
                <a:lnTo>
                  <a:pt x="37" y="15"/>
                </a:lnTo>
                <a:lnTo>
                  <a:pt x="37" y="15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7" y="17"/>
                </a:lnTo>
                <a:lnTo>
                  <a:pt x="37" y="18"/>
                </a:lnTo>
                <a:lnTo>
                  <a:pt x="37" y="18"/>
                </a:lnTo>
                <a:lnTo>
                  <a:pt x="35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3" y="21"/>
                </a:lnTo>
                <a:lnTo>
                  <a:pt x="32" y="22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6" y="21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4" y="22"/>
                </a:lnTo>
                <a:lnTo>
                  <a:pt x="24" y="22"/>
                </a:lnTo>
                <a:lnTo>
                  <a:pt x="23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9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7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28" name="Freeform 2268">
            <a:extLst>
              <a:ext uri="{FF2B5EF4-FFF2-40B4-BE49-F238E27FC236}">
                <a16:creationId xmlns:a16="http://schemas.microsoft.com/office/drawing/2014/main" id="{253738A4-FA15-4C0E-BB20-EF1DF33FFA57}"/>
              </a:ext>
            </a:extLst>
          </xdr:cNvPr>
          <xdr:cNvSpPr>
            <a:spLocks/>
          </xdr:cNvSpPr>
        </xdr:nvSpPr>
        <xdr:spPr bwMode="auto">
          <a:xfrm>
            <a:off x="981" y="955"/>
            <a:ext cx="38" cy="27"/>
          </a:xfrm>
          <a:custGeom>
            <a:avLst/>
            <a:gdLst>
              <a:gd name="T0" fmla="*/ 30 w 38"/>
              <a:gd name="T1" fmla="*/ 2 h 27"/>
              <a:gd name="T2" fmla="*/ 32 w 38"/>
              <a:gd name="T3" fmla="*/ 4 h 27"/>
              <a:gd name="T4" fmla="*/ 33 w 38"/>
              <a:gd name="T5" fmla="*/ 5 h 27"/>
              <a:gd name="T6" fmla="*/ 34 w 38"/>
              <a:gd name="T7" fmla="*/ 5 h 27"/>
              <a:gd name="T8" fmla="*/ 36 w 38"/>
              <a:gd name="T9" fmla="*/ 6 h 27"/>
              <a:gd name="T10" fmla="*/ 36 w 38"/>
              <a:gd name="T11" fmla="*/ 7 h 27"/>
              <a:gd name="T12" fmla="*/ 36 w 38"/>
              <a:gd name="T13" fmla="*/ 8 h 27"/>
              <a:gd name="T14" fmla="*/ 37 w 38"/>
              <a:gd name="T15" fmla="*/ 10 h 27"/>
              <a:gd name="T16" fmla="*/ 38 w 38"/>
              <a:gd name="T17" fmla="*/ 11 h 27"/>
              <a:gd name="T18" fmla="*/ 37 w 38"/>
              <a:gd name="T19" fmla="*/ 13 h 27"/>
              <a:gd name="T20" fmla="*/ 37 w 38"/>
              <a:gd name="T21" fmla="*/ 14 h 27"/>
              <a:gd name="T22" fmla="*/ 37 w 38"/>
              <a:gd name="T23" fmla="*/ 15 h 27"/>
              <a:gd name="T24" fmla="*/ 37 w 38"/>
              <a:gd name="T25" fmla="*/ 17 h 27"/>
              <a:gd name="T26" fmla="*/ 37 w 38"/>
              <a:gd name="T27" fmla="*/ 18 h 27"/>
              <a:gd name="T28" fmla="*/ 34 w 38"/>
              <a:gd name="T29" fmla="*/ 18 h 27"/>
              <a:gd name="T30" fmla="*/ 34 w 38"/>
              <a:gd name="T31" fmla="*/ 21 h 27"/>
              <a:gd name="T32" fmla="*/ 33 w 38"/>
              <a:gd name="T33" fmla="*/ 21 h 27"/>
              <a:gd name="T34" fmla="*/ 32 w 38"/>
              <a:gd name="T35" fmla="*/ 22 h 27"/>
              <a:gd name="T36" fmla="*/ 29 w 38"/>
              <a:gd name="T37" fmla="*/ 22 h 27"/>
              <a:gd name="T38" fmla="*/ 28 w 38"/>
              <a:gd name="T39" fmla="*/ 22 h 27"/>
              <a:gd name="T40" fmla="*/ 27 w 38"/>
              <a:gd name="T41" fmla="*/ 21 h 27"/>
              <a:gd name="T42" fmla="*/ 25 w 38"/>
              <a:gd name="T43" fmla="*/ 22 h 27"/>
              <a:gd name="T44" fmla="*/ 25 w 38"/>
              <a:gd name="T45" fmla="*/ 22 h 27"/>
              <a:gd name="T46" fmla="*/ 23 w 38"/>
              <a:gd name="T47" fmla="*/ 22 h 27"/>
              <a:gd name="T48" fmla="*/ 22 w 38"/>
              <a:gd name="T49" fmla="*/ 24 h 27"/>
              <a:gd name="T50" fmla="*/ 21 w 38"/>
              <a:gd name="T51" fmla="*/ 24 h 27"/>
              <a:gd name="T52" fmla="*/ 20 w 38"/>
              <a:gd name="T53" fmla="*/ 25 h 27"/>
              <a:gd name="T54" fmla="*/ 19 w 38"/>
              <a:gd name="T55" fmla="*/ 26 h 27"/>
              <a:gd name="T56" fmla="*/ 18 w 38"/>
              <a:gd name="T57" fmla="*/ 26 h 27"/>
              <a:gd name="T58" fmla="*/ 17 w 38"/>
              <a:gd name="T59" fmla="*/ 27 h 27"/>
              <a:gd name="T60" fmla="*/ 15 w 38"/>
              <a:gd name="T61" fmla="*/ 26 h 27"/>
              <a:gd name="T62" fmla="*/ 13 w 38"/>
              <a:gd name="T63" fmla="*/ 27 h 27"/>
              <a:gd name="T64" fmla="*/ 11 w 38"/>
              <a:gd name="T65" fmla="*/ 27 h 27"/>
              <a:gd name="T66" fmla="*/ 8 w 38"/>
              <a:gd name="T67" fmla="*/ 27 h 27"/>
              <a:gd name="T68" fmla="*/ 7 w 38"/>
              <a:gd name="T69" fmla="*/ 26 h 27"/>
              <a:gd name="T70" fmla="*/ 5 w 38"/>
              <a:gd name="T71" fmla="*/ 26 h 27"/>
              <a:gd name="T72" fmla="*/ 2 w 38"/>
              <a:gd name="T73" fmla="*/ 23 h 27"/>
              <a:gd name="T74" fmla="*/ 2 w 38"/>
              <a:gd name="T75" fmla="*/ 22 h 27"/>
              <a:gd name="T76" fmla="*/ 1 w 38"/>
              <a:gd name="T77" fmla="*/ 20 h 27"/>
              <a:gd name="T78" fmla="*/ 1 w 38"/>
              <a:gd name="T79" fmla="*/ 18 h 27"/>
              <a:gd name="T80" fmla="*/ 1 w 38"/>
              <a:gd name="T81" fmla="*/ 18 h 27"/>
              <a:gd name="T82" fmla="*/ 1 w 38"/>
              <a:gd name="T83" fmla="*/ 16 h 27"/>
              <a:gd name="T84" fmla="*/ 0 w 38"/>
              <a:gd name="T85" fmla="*/ 15 h 27"/>
              <a:gd name="T86" fmla="*/ 0 w 38"/>
              <a:gd name="T87" fmla="*/ 14 h 27"/>
              <a:gd name="T88" fmla="*/ 1 w 38"/>
              <a:gd name="T89" fmla="*/ 13 h 27"/>
              <a:gd name="T90" fmla="*/ 1 w 38"/>
              <a:gd name="T91" fmla="*/ 12 h 27"/>
              <a:gd name="T92" fmla="*/ 3 w 38"/>
              <a:gd name="T93" fmla="*/ 11 h 27"/>
              <a:gd name="T94" fmla="*/ 4 w 38"/>
              <a:gd name="T95" fmla="*/ 5 h 27"/>
              <a:gd name="T96" fmla="*/ 8 w 38"/>
              <a:gd name="T97" fmla="*/ 4 h 27"/>
              <a:gd name="T98" fmla="*/ 11 w 38"/>
              <a:gd name="T99" fmla="*/ 5 h 27"/>
              <a:gd name="T100" fmla="*/ 14 w 38"/>
              <a:gd name="T101" fmla="*/ 4 h 27"/>
              <a:gd name="T102" fmla="*/ 18 w 38"/>
              <a:gd name="T103" fmla="*/ 4 h 27"/>
              <a:gd name="T104" fmla="*/ 21 w 38"/>
              <a:gd name="T105" fmla="*/ 2 h 27"/>
              <a:gd name="T106" fmla="*/ 25 w 38"/>
              <a:gd name="T107" fmla="*/ 1 h 27"/>
              <a:gd name="T108" fmla="*/ 29 w 38"/>
              <a:gd name="T109" fmla="*/ 1 h 2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38" h="27">
                <a:moveTo>
                  <a:pt x="29" y="1"/>
                </a:moveTo>
                <a:lnTo>
                  <a:pt x="29" y="1"/>
                </a:lnTo>
                <a:lnTo>
                  <a:pt x="30" y="2"/>
                </a:lnTo>
                <a:lnTo>
                  <a:pt x="31" y="2"/>
                </a:lnTo>
                <a:lnTo>
                  <a:pt x="31" y="3"/>
                </a:lnTo>
                <a:lnTo>
                  <a:pt x="32" y="4"/>
                </a:lnTo>
                <a:lnTo>
                  <a:pt x="33" y="5"/>
                </a:lnTo>
                <a:lnTo>
                  <a:pt x="33" y="5"/>
                </a:lnTo>
                <a:lnTo>
                  <a:pt x="33" y="5"/>
                </a:lnTo>
                <a:lnTo>
                  <a:pt x="34" y="5"/>
                </a:lnTo>
                <a:lnTo>
                  <a:pt x="34" y="5"/>
                </a:lnTo>
                <a:lnTo>
                  <a:pt x="34" y="5"/>
                </a:lnTo>
                <a:lnTo>
                  <a:pt x="35" y="5"/>
                </a:lnTo>
                <a:lnTo>
                  <a:pt x="35" y="6"/>
                </a:lnTo>
                <a:lnTo>
                  <a:pt x="36" y="6"/>
                </a:lnTo>
                <a:lnTo>
                  <a:pt x="36" y="6"/>
                </a:lnTo>
                <a:lnTo>
                  <a:pt x="36" y="6"/>
                </a:lnTo>
                <a:lnTo>
                  <a:pt x="36" y="7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7" y="9"/>
                </a:lnTo>
                <a:lnTo>
                  <a:pt x="37" y="10"/>
                </a:lnTo>
                <a:lnTo>
                  <a:pt x="38" y="10"/>
                </a:lnTo>
                <a:lnTo>
                  <a:pt x="38" y="11"/>
                </a:lnTo>
                <a:lnTo>
                  <a:pt x="38" y="11"/>
                </a:lnTo>
                <a:lnTo>
                  <a:pt x="38" y="12"/>
                </a:lnTo>
                <a:lnTo>
                  <a:pt x="38" y="13"/>
                </a:lnTo>
                <a:lnTo>
                  <a:pt x="37" y="13"/>
                </a:lnTo>
                <a:lnTo>
                  <a:pt x="37" y="13"/>
                </a:lnTo>
                <a:lnTo>
                  <a:pt x="37" y="14"/>
                </a:lnTo>
                <a:lnTo>
                  <a:pt x="37" y="14"/>
                </a:lnTo>
                <a:lnTo>
                  <a:pt x="37" y="15"/>
                </a:lnTo>
                <a:lnTo>
                  <a:pt x="37" y="15"/>
                </a:lnTo>
                <a:lnTo>
                  <a:pt x="37" y="15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7" y="17"/>
                </a:lnTo>
                <a:lnTo>
                  <a:pt x="37" y="18"/>
                </a:lnTo>
                <a:lnTo>
                  <a:pt x="37" y="18"/>
                </a:lnTo>
                <a:lnTo>
                  <a:pt x="35" y="18"/>
                </a:lnTo>
                <a:lnTo>
                  <a:pt x="35" y="18"/>
                </a:lnTo>
                <a:lnTo>
                  <a:pt x="34" y="18"/>
                </a:lnTo>
                <a:lnTo>
                  <a:pt x="34" y="19"/>
                </a:lnTo>
                <a:lnTo>
                  <a:pt x="34" y="20"/>
                </a:lnTo>
                <a:lnTo>
                  <a:pt x="34" y="21"/>
                </a:lnTo>
                <a:lnTo>
                  <a:pt x="34" y="22"/>
                </a:lnTo>
                <a:lnTo>
                  <a:pt x="33" y="22"/>
                </a:lnTo>
                <a:lnTo>
                  <a:pt x="33" y="21"/>
                </a:lnTo>
                <a:lnTo>
                  <a:pt x="33" y="21"/>
                </a:lnTo>
                <a:lnTo>
                  <a:pt x="32" y="22"/>
                </a:lnTo>
                <a:lnTo>
                  <a:pt x="32" y="22"/>
                </a:lnTo>
                <a:lnTo>
                  <a:pt x="31" y="22"/>
                </a:lnTo>
                <a:lnTo>
                  <a:pt x="30" y="22"/>
                </a:lnTo>
                <a:lnTo>
                  <a:pt x="29" y="22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2"/>
                </a:lnTo>
                <a:lnTo>
                  <a:pt x="27" y="22"/>
                </a:lnTo>
                <a:lnTo>
                  <a:pt x="27" y="21"/>
                </a:lnTo>
                <a:lnTo>
                  <a:pt x="26" y="21"/>
                </a:lnTo>
                <a:lnTo>
                  <a:pt x="26" y="21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5" y="22"/>
                </a:lnTo>
                <a:lnTo>
                  <a:pt x="24" y="22"/>
                </a:lnTo>
                <a:lnTo>
                  <a:pt x="24" y="22"/>
                </a:lnTo>
                <a:lnTo>
                  <a:pt x="23" y="22"/>
                </a:lnTo>
                <a:lnTo>
                  <a:pt x="23" y="22"/>
                </a:lnTo>
                <a:lnTo>
                  <a:pt x="22" y="23"/>
                </a:lnTo>
                <a:lnTo>
                  <a:pt x="22" y="24"/>
                </a:lnTo>
                <a:lnTo>
                  <a:pt x="21" y="24"/>
                </a:lnTo>
                <a:lnTo>
                  <a:pt x="21" y="24"/>
                </a:lnTo>
                <a:lnTo>
                  <a:pt x="21" y="24"/>
                </a:lnTo>
                <a:lnTo>
                  <a:pt x="21" y="25"/>
                </a:lnTo>
                <a:lnTo>
                  <a:pt x="20" y="25"/>
                </a:lnTo>
                <a:lnTo>
                  <a:pt x="20" y="25"/>
                </a:lnTo>
                <a:lnTo>
                  <a:pt x="20" y="26"/>
                </a:lnTo>
                <a:lnTo>
                  <a:pt x="19" y="26"/>
                </a:lnTo>
                <a:lnTo>
                  <a:pt x="19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8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6" y="26"/>
                </a:lnTo>
                <a:lnTo>
                  <a:pt x="15" y="26"/>
                </a:lnTo>
                <a:lnTo>
                  <a:pt x="14" y="26"/>
                </a:lnTo>
                <a:lnTo>
                  <a:pt x="14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8" y="27"/>
                </a:lnTo>
                <a:lnTo>
                  <a:pt x="8" y="26"/>
                </a:lnTo>
                <a:lnTo>
                  <a:pt x="7" y="26"/>
                </a:lnTo>
                <a:lnTo>
                  <a:pt x="7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4" y="26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2"/>
                </a:lnTo>
                <a:lnTo>
                  <a:pt x="2" y="22"/>
                </a:lnTo>
                <a:lnTo>
                  <a:pt x="1" y="22"/>
                </a:lnTo>
                <a:lnTo>
                  <a:pt x="1" y="21"/>
                </a:lnTo>
                <a:lnTo>
                  <a:pt x="1" y="20"/>
                </a:lnTo>
                <a:lnTo>
                  <a:pt x="1" y="19"/>
                </a:lnTo>
                <a:lnTo>
                  <a:pt x="0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8"/>
                </a:lnTo>
                <a:lnTo>
                  <a:pt x="1" y="17"/>
                </a:lnTo>
                <a:lnTo>
                  <a:pt x="1" y="17"/>
                </a:lnTo>
                <a:lnTo>
                  <a:pt x="1" y="16"/>
                </a:lnTo>
                <a:lnTo>
                  <a:pt x="1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1"/>
                </a:lnTo>
                <a:lnTo>
                  <a:pt x="3" y="11"/>
                </a:lnTo>
                <a:lnTo>
                  <a:pt x="4" y="10"/>
                </a:lnTo>
                <a:lnTo>
                  <a:pt x="3" y="6"/>
                </a:lnTo>
                <a:lnTo>
                  <a:pt x="4" y="5"/>
                </a:lnTo>
                <a:lnTo>
                  <a:pt x="5" y="5"/>
                </a:lnTo>
                <a:lnTo>
                  <a:pt x="6" y="4"/>
                </a:lnTo>
                <a:lnTo>
                  <a:pt x="8" y="4"/>
                </a:lnTo>
                <a:lnTo>
                  <a:pt x="9" y="3"/>
                </a:lnTo>
                <a:lnTo>
                  <a:pt x="10" y="4"/>
                </a:lnTo>
                <a:lnTo>
                  <a:pt x="11" y="5"/>
                </a:lnTo>
                <a:lnTo>
                  <a:pt x="12" y="6"/>
                </a:lnTo>
                <a:lnTo>
                  <a:pt x="13" y="5"/>
                </a:lnTo>
                <a:lnTo>
                  <a:pt x="14" y="4"/>
                </a:lnTo>
                <a:lnTo>
                  <a:pt x="15" y="3"/>
                </a:lnTo>
                <a:lnTo>
                  <a:pt x="17" y="3"/>
                </a:lnTo>
                <a:lnTo>
                  <a:pt x="18" y="4"/>
                </a:lnTo>
                <a:lnTo>
                  <a:pt x="19" y="3"/>
                </a:lnTo>
                <a:lnTo>
                  <a:pt x="20" y="3"/>
                </a:lnTo>
                <a:lnTo>
                  <a:pt x="21" y="2"/>
                </a:lnTo>
                <a:lnTo>
                  <a:pt x="22" y="1"/>
                </a:lnTo>
                <a:lnTo>
                  <a:pt x="24" y="1"/>
                </a:lnTo>
                <a:lnTo>
                  <a:pt x="25" y="1"/>
                </a:lnTo>
                <a:lnTo>
                  <a:pt x="27" y="0"/>
                </a:lnTo>
                <a:lnTo>
                  <a:pt x="29" y="1"/>
                </a:lnTo>
                <a:lnTo>
                  <a:pt x="29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832" name="Group 2272">
          <a:extLst>
            <a:ext uri="{FF2B5EF4-FFF2-40B4-BE49-F238E27FC236}">
              <a16:creationId xmlns:a16="http://schemas.microsoft.com/office/drawing/2014/main" id="{0478F64A-1C2B-4DEF-93DF-268A68D6E7F7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98" y="1047"/>
          <a:chExt cx="45" cy="43"/>
        </a:xfrm>
      </xdr:grpSpPr>
      <xdr:sp macro="" textlink="">
        <xdr:nvSpPr>
          <xdr:cNvPr id="68830" name="Freeform 2270">
            <a:extLst>
              <a:ext uri="{FF2B5EF4-FFF2-40B4-BE49-F238E27FC236}">
                <a16:creationId xmlns:a16="http://schemas.microsoft.com/office/drawing/2014/main" id="{93D88300-259C-4A49-B233-503AB461FBBE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7"/>
                </a:lnTo>
                <a:lnTo>
                  <a:pt x="43" y="35"/>
                </a:lnTo>
                <a:lnTo>
                  <a:pt x="43" y="35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6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1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10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3"/>
                </a:lnTo>
                <a:lnTo>
                  <a:pt x="24" y="3"/>
                </a:lnTo>
                <a:lnTo>
                  <a:pt x="24" y="2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0"/>
                </a:lnTo>
                <a:lnTo>
                  <a:pt x="21" y="1"/>
                </a:lnTo>
                <a:lnTo>
                  <a:pt x="21" y="1"/>
                </a:lnTo>
                <a:lnTo>
                  <a:pt x="19" y="1"/>
                </a:lnTo>
                <a:lnTo>
                  <a:pt x="19" y="1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5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1" y="14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3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lnTo>
                  <a:pt x="42" y="4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31" name="Freeform 2271">
            <a:extLst>
              <a:ext uri="{FF2B5EF4-FFF2-40B4-BE49-F238E27FC236}">
                <a16:creationId xmlns:a16="http://schemas.microsoft.com/office/drawing/2014/main" id="{3D3C3CAF-DE00-41E9-BCDC-754452666903}"/>
              </a:ext>
            </a:extLst>
          </xdr:cNvPr>
          <xdr:cNvSpPr>
            <a:spLocks/>
          </xdr:cNvSpPr>
        </xdr:nvSpPr>
        <xdr:spPr bwMode="auto">
          <a:xfrm>
            <a:off x="798" y="1047"/>
            <a:ext cx="45" cy="43"/>
          </a:xfrm>
          <a:custGeom>
            <a:avLst/>
            <a:gdLst>
              <a:gd name="T0" fmla="*/ 43 w 45"/>
              <a:gd name="T1" fmla="*/ 40 h 43"/>
              <a:gd name="T2" fmla="*/ 45 w 45"/>
              <a:gd name="T3" fmla="*/ 39 h 43"/>
              <a:gd name="T4" fmla="*/ 43 w 45"/>
              <a:gd name="T5" fmla="*/ 37 h 43"/>
              <a:gd name="T6" fmla="*/ 43 w 45"/>
              <a:gd name="T7" fmla="*/ 34 h 43"/>
              <a:gd name="T8" fmla="*/ 43 w 45"/>
              <a:gd name="T9" fmla="*/ 31 h 43"/>
              <a:gd name="T10" fmla="*/ 40 w 45"/>
              <a:gd name="T11" fmla="*/ 30 h 43"/>
              <a:gd name="T12" fmla="*/ 39 w 45"/>
              <a:gd name="T13" fmla="*/ 29 h 43"/>
              <a:gd name="T14" fmla="*/ 35 w 45"/>
              <a:gd name="T15" fmla="*/ 25 h 43"/>
              <a:gd name="T16" fmla="*/ 34 w 45"/>
              <a:gd name="T17" fmla="*/ 21 h 43"/>
              <a:gd name="T18" fmla="*/ 36 w 45"/>
              <a:gd name="T19" fmla="*/ 17 h 43"/>
              <a:gd name="T20" fmla="*/ 40 w 45"/>
              <a:gd name="T21" fmla="*/ 15 h 43"/>
              <a:gd name="T22" fmla="*/ 43 w 45"/>
              <a:gd name="T23" fmla="*/ 10 h 43"/>
              <a:gd name="T24" fmla="*/ 44 w 45"/>
              <a:gd name="T25" fmla="*/ 8 h 43"/>
              <a:gd name="T26" fmla="*/ 43 w 45"/>
              <a:gd name="T27" fmla="*/ 5 h 43"/>
              <a:gd name="T28" fmla="*/ 41 w 45"/>
              <a:gd name="T29" fmla="*/ 5 h 43"/>
              <a:gd name="T30" fmla="*/ 40 w 45"/>
              <a:gd name="T31" fmla="*/ 7 h 43"/>
              <a:gd name="T32" fmla="*/ 36 w 45"/>
              <a:gd name="T33" fmla="*/ 9 h 43"/>
              <a:gd name="T34" fmla="*/ 33 w 45"/>
              <a:gd name="T35" fmla="*/ 11 h 43"/>
              <a:gd name="T36" fmla="*/ 31 w 45"/>
              <a:gd name="T37" fmla="*/ 10 h 43"/>
              <a:gd name="T38" fmla="*/ 31 w 45"/>
              <a:gd name="T39" fmla="*/ 10 h 43"/>
              <a:gd name="T40" fmla="*/ 32 w 45"/>
              <a:gd name="T41" fmla="*/ 9 h 43"/>
              <a:gd name="T42" fmla="*/ 33 w 45"/>
              <a:gd name="T43" fmla="*/ 8 h 43"/>
              <a:gd name="T44" fmla="*/ 31 w 45"/>
              <a:gd name="T45" fmla="*/ 6 h 43"/>
              <a:gd name="T46" fmla="*/ 31 w 45"/>
              <a:gd name="T47" fmla="*/ 5 h 43"/>
              <a:gd name="T48" fmla="*/ 30 w 45"/>
              <a:gd name="T49" fmla="*/ 4 h 43"/>
              <a:gd name="T50" fmla="*/ 31 w 45"/>
              <a:gd name="T51" fmla="*/ 3 h 43"/>
              <a:gd name="T52" fmla="*/ 32 w 45"/>
              <a:gd name="T53" fmla="*/ 3 h 43"/>
              <a:gd name="T54" fmla="*/ 29 w 45"/>
              <a:gd name="T55" fmla="*/ 2 h 43"/>
              <a:gd name="T56" fmla="*/ 26 w 45"/>
              <a:gd name="T57" fmla="*/ 1 h 43"/>
              <a:gd name="T58" fmla="*/ 26 w 45"/>
              <a:gd name="T59" fmla="*/ 2 h 43"/>
              <a:gd name="T60" fmla="*/ 25 w 45"/>
              <a:gd name="T61" fmla="*/ 4 h 43"/>
              <a:gd name="T62" fmla="*/ 24 w 45"/>
              <a:gd name="T63" fmla="*/ 2 h 43"/>
              <a:gd name="T64" fmla="*/ 26 w 45"/>
              <a:gd name="T65" fmla="*/ 1 h 43"/>
              <a:gd name="T66" fmla="*/ 24 w 45"/>
              <a:gd name="T67" fmla="*/ 0 h 43"/>
              <a:gd name="T68" fmla="*/ 21 w 45"/>
              <a:gd name="T69" fmla="*/ 1 h 43"/>
              <a:gd name="T70" fmla="*/ 18 w 45"/>
              <a:gd name="T71" fmla="*/ 2 h 43"/>
              <a:gd name="T72" fmla="*/ 15 w 45"/>
              <a:gd name="T73" fmla="*/ 3 h 43"/>
              <a:gd name="T74" fmla="*/ 11 w 45"/>
              <a:gd name="T75" fmla="*/ 6 h 43"/>
              <a:gd name="T76" fmla="*/ 8 w 45"/>
              <a:gd name="T77" fmla="*/ 7 h 43"/>
              <a:gd name="T78" fmla="*/ 7 w 45"/>
              <a:gd name="T79" fmla="*/ 8 h 43"/>
              <a:gd name="T80" fmla="*/ 6 w 45"/>
              <a:gd name="T81" fmla="*/ 10 h 43"/>
              <a:gd name="T82" fmla="*/ 4 w 45"/>
              <a:gd name="T83" fmla="*/ 11 h 43"/>
              <a:gd name="T84" fmla="*/ 4 w 45"/>
              <a:gd name="T85" fmla="*/ 12 h 43"/>
              <a:gd name="T86" fmla="*/ 1 w 45"/>
              <a:gd name="T87" fmla="*/ 14 h 43"/>
              <a:gd name="T88" fmla="*/ 1 w 45"/>
              <a:gd name="T89" fmla="*/ 16 h 43"/>
              <a:gd name="T90" fmla="*/ 3 w 45"/>
              <a:gd name="T91" fmla="*/ 16 h 43"/>
              <a:gd name="T92" fmla="*/ 2 w 45"/>
              <a:gd name="T93" fmla="*/ 19 h 43"/>
              <a:gd name="T94" fmla="*/ 2 w 45"/>
              <a:gd name="T95" fmla="*/ 22 h 43"/>
              <a:gd name="T96" fmla="*/ 1 w 45"/>
              <a:gd name="T97" fmla="*/ 28 h 43"/>
              <a:gd name="T98" fmla="*/ 3 w 45"/>
              <a:gd name="T99" fmla="*/ 32 h 43"/>
              <a:gd name="T100" fmla="*/ 2 w 45"/>
              <a:gd name="T101" fmla="*/ 35 h 43"/>
              <a:gd name="T102" fmla="*/ 3 w 45"/>
              <a:gd name="T103" fmla="*/ 38 h 43"/>
              <a:gd name="T104" fmla="*/ 4 w 45"/>
              <a:gd name="T105" fmla="*/ 39 h 43"/>
              <a:gd name="T106" fmla="*/ 2 w 45"/>
              <a:gd name="T107" fmla="*/ 41 h 43"/>
              <a:gd name="T108" fmla="*/ 42 w 45"/>
              <a:gd name="T109" fmla="*/ 43 h 4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45" h="43">
                <a:moveTo>
                  <a:pt x="42" y="43"/>
                </a:moveTo>
                <a:lnTo>
                  <a:pt x="43" y="42"/>
                </a:lnTo>
                <a:lnTo>
                  <a:pt x="43" y="41"/>
                </a:lnTo>
                <a:lnTo>
                  <a:pt x="43" y="40"/>
                </a:lnTo>
                <a:lnTo>
                  <a:pt x="43" y="40"/>
                </a:lnTo>
                <a:lnTo>
                  <a:pt x="44" y="40"/>
                </a:lnTo>
                <a:lnTo>
                  <a:pt x="44" y="39"/>
                </a:lnTo>
                <a:lnTo>
                  <a:pt x="45" y="39"/>
                </a:lnTo>
                <a:lnTo>
                  <a:pt x="45" y="38"/>
                </a:lnTo>
                <a:lnTo>
                  <a:pt x="44" y="38"/>
                </a:lnTo>
                <a:lnTo>
                  <a:pt x="43" y="37"/>
                </a:lnTo>
                <a:lnTo>
                  <a:pt x="43" y="37"/>
                </a:lnTo>
                <a:lnTo>
                  <a:pt x="43" y="35"/>
                </a:lnTo>
                <a:lnTo>
                  <a:pt x="43" y="35"/>
                </a:lnTo>
                <a:lnTo>
                  <a:pt x="43" y="35"/>
                </a:lnTo>
                <a:lnTo>
                  <a:pt x="43" y="34"/>
                </a:lnTo>
                <a:lnTo>
                  <a:pt x="43" y="33"/>
                </a:lnTo>
                <a:lnTo>
                  <a:pt x="43" y="33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2" y="31"/>
                </a:lnTo>
                <a:lnTo>
                  <a:pt x="41" y="30"/>
                </a:lnTo>
                <a:lnTo>
                  <a:pt x="40" y="30"/>
                </a:lnTo>
                <a:lnTo>
                  <a:pt x="40" y="30"/>
                </a:lnTo>
                <a:lnTo>
                  <a:pt x="40" y="29"/>
                </a:lnTo>
                <a:lnTo>
                  <a:pt x="39" y="29"/>
                </a:lnTo>
                <a:lnTo>
                  <a:pt x="39" y="29"/>
                </a:lnTo>
                <a:lnTo>
                  <a:pt x="38" y="29"/>
                </a:lnTo>
                <a:lnTo>
                  <a:pt x="37" y="27"/>
                </a:lnTo>
                <a:lnTo>
                  <a:pt x="36" y="26"/>
                </a:lnTo>
                <a:lnTo>
                  <a:pt x="35" y="25"/>
                </a:lnTo>
                <a:lnTo>
                  <a:pt x="35" y="25"/>
                </a:lnTo>
                <a:lnTo>
                  <a:pt x="35" y="24"/>
                </a:lnTo>
                <a:lnTo>
                  <a:pt x="34" y="22"/>
                </a:lnTo>
                <a:lnTo>
                  <a:pt x="34" y="21"/>
                </a:lnTo>
                <a:lnTo>
                  <a:pt x="35" y="20"/>
                </a:lnTo>
                <a:lnTo>
                  <a:pt x="35" y="18"/>
                </a:lnTo>
                <a:lnTo>
                  <a:pt x="35" y="18"/>
                </a:lnTo>
                <a:lnTo>
                  <a:pt x="36" y="17"/>
                </a:lnTo>
                <a:lnTo>
                  <a:pt x="37" y="17"/>
                </a:lnTo>
                <a:lnTo>
                  <a:pt x="38" y="17"/>
                </a:lnTo>
                <a:lnTo>
                  <a:pt x="40" y="16"/>
                </a:lnTo>
                <a:lnTo>
                  <a:pt x="40" y="15"/>
                </a:lnTo>
                <a:lnTo>
                  <a:pt x="41" y="13"/>
                </a:lnTo>
                <a:lnTo>
                  <a:pt x="42" y="12"/>
                </a:lnTo>
                <a:lnTo>
                  <a:pt x="42" y="11"/>
                </a:lnTo>
                <a:lnTo>
                  <a:pt x="43" y="10"/>
                </a:lnTo>
                <a:lnTo>
                  <a:pt x="44" y="9"/>
                </a:lnTo>
                <a:lnTo>
                  <a:pt x="44" y="9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3" y="6"/>
                </a:lnTo>
                <a:lnTo>
                  <a:pt x="43" y="6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2" y="5"/>
                </a:lnTo>
                <a:lnTo>
                  <a:pt x="41" y="5"/>
                </a:lnTo>
                <a:lnTo>
                  <a:pt x="41" y="6"/>
                </a:lnTo>
                <a:lnTo>
                  <a:pt x="41" y="6"/>
                </a:lnTo>
                <a:lnTo>
                  <a:pt x="41" y="6"/>
                </a:lnTo>
                <a:lnTo>
                  <a:pt x="40" y="7"/>
                </a:lnTo>
                <a:lnTo>
                  <a:pt x="39" y="7"/>
                </a:lnTo>
                <a:lnTo>
                  <a:pt x="39" y="8"/>
                </a:lnTo>
                <a:lnTo>
                  <a:pt x="38" y="8"/>
                </a:lnTo>
                <a:lnTo>
                  <a:pt x="36" y="9"/>
                </a:lnTo>
                <a:lnTo>
                  <a:pt x="36" y="9"/>
                </a:lnTo>
                <a:lnTo>
                  <a:pt x="35" y="10"/>
                </a:lnTo>
                <a:lnTo>
                  <a:pt x="34" y="11"/>
                </a:lnTo>
                <a:lnTo>
                  <a:pt x="33" y="11"/>
                </a:lnTo>
                <a:lnTo>
                  <a:pt x="32" y="11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10"/>
                </a:lnTo>
                <a:lnTo>
                  <a:pt x="32" y="10"/>
                </a:lnTo>
                <a:lnTo>
                  <a:pt x="33" y="9"/>
                </a:lnTo>
                <a:lnTo>
                  <a:pt x="33" y="8"/>
                </a:lnTo>
                <a:lnTo>
                  <a:pt x="32" y="8"/>
                </a:lnTo>
                <a:lnTo>
                  <a:pt x="32" y="8"/>
                </a:lnTo>
                <a:lnTo>
                  <a:pt x="31" y="7"/>
                </a:lnTo>
                <a:lnTo>
                  <a:pt x="31" y="6"/>
                </a:lnTo>
                <a:lnTo>
                  <a:pt x="30" y="5"/>
                </a:lnTo>
                <a:lnTo>
                  <a:pt x="31" y="4"/>
                </a:lnTo>
                <a:lnTo>
                  <a:pt x="31" y="4"/>
                </a:lnTo>
                <a:lnTo>
                  <a:pt x="31" y="5"/>
                </a:lnTo>
                <a:lnTo>
                  <a:pt x="31" y="4"/>
                </a:lnTo>
                <a:lnTo>
                  <a:pt x="31" y="4"/>
                </a:lnTo>
                <a:lnTo>
                  <a:pt x="30" y="4"/>
                </a:lnTo>
                <a:lnTo>
                  <a:pt x="30" y="4"/>
                </a:lnTo>
                <a:lnTo>
                  <a:pt x="29" y="4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1" y="3"/>
                </a:lnTo>
                <a:lnTo>
                  <a:pt x="32" y="3"/>
                </a:lnTo>
                <a:lnTo>
                  <a:pt x="31" y="3"/>
                </a:lnTo>
                <a:lnTo>
                  <a:pt x="31" y="2"/>
                </a:lnTo>
                <a:lnTo>
                  <a:pt x="29" y="2"/>
                </a:lnTo>
                <a:lnTo>
                  <a:pt x="29" y="2"/>
                </a:lnTo>
                <a:lnTo>
                  <a:pt x="28" y="1"/>
                </a:lnTo>
                <a:lnTo>
                  <a:pt x="27" y="2"/>
                </a:lnTo>
                <a:lnTo>
                  <a:pt x="26" y="2"/>
                </a:lnTo>
                <a:lnTo>
                  <a:pt x="26" y="1"/>
                </a:lnTo>
                <a:lnTo>
                  <a:pt x="25" y="2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3"/>
                </a:lnTo>
                <a:lnTo>
                  <a:pt x="24" y="3"/>
                </a:lnTo>
                <a:lnTo>
                  <a:pt x="24" y="2"/>
                </a:lnTo>
                <a:lnTo>
                  <a:pt x="24" y="2"/>
                </a:lnTo>
                <a:lnTo>
                  <a:pt x="25" y="2"/>
                </a:lnTo>
                <a:lnTo>
                  <a:pt x="25" y="1"/>
                </a:lnTo>
                <a:lnTo>
                  <a:pt x="26" y="1"/>
                </a:lnTo>
                <a:lnTo>
                  <a:pt x="25" y="1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0"/>
                </a:lnTo>
                <a:lnTo>
                  <a:pt x="21" y="1"/>
                </a:lnTo>
                <a:lnTo>
                  <a:pt x="21" y="1"/>
                </a:lnTo>
                <a:lnTo>
                  <a:pt x="19" y="1"/>
                </a:lnTo>
                <a:lnTo>
                  <a:pt x="19" y="1"/>
                </a:lnTo>
                <a:lnTo>
                  <a:pt x="18" y="2"/>
                </a:lnTo>
                <a:lnTo>
                  <a:pt x="18" y="2"/>
                </a:lnTo>
                <a:lnTo>
                  <a:pt x="16" y="2"/>
                </a:lnTo>
                <a:lnTo>
                  <a:pt x="15" y="2"/>
                </a:lnTo>
                <a:lnTo>
                  <a:pt x="15" y="3"/>
                </a:lnTo>
                <a:lnTo>
                  <a:pt x="13" y="4"/>
                </a:lnTo>
                <a:lnTo>
                  <a:pt x="12" y="4"/>
                </a:lnTo>
                <a:lnTo>
                  <a:pt x="12" y="5"/>
                </a:lnTo>
                <a:lnTo>
                  <a:pt x="11" y="6"/>
                </a:lnTo>
                <a:lnTo>
                  <a:pt x="10" y="6"/>
                </a:lnTo>
                <a:lnTo>
                  <a:pt x="9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5" y="10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5" y="11"/>
                </a:lnTo>
                <a:lnTo>
                  <a:pt x="5" y="11"/>
                </a:lnTo>
                <a:lnTo>
                  <a:pt x="5" y="11"/>
                </a:lnTo>
                <a:lnTo>
                  <a:pt x="4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1" y="14"/>
                </a:lnTo>
                <a:lnTo>
                  <a:pt x="1" y="14"/>
                </a:lnTo>
                <a:lnTo>
                  <a:pt x="0" y="15"/>
                </a:lnTo>
                <a:lnTo>
                  <a:pt x="0" y="16"/>
                </a:lnTo>
                <a:lnTo>
                  <a:pt x="1" y="16"/>
                </a:lnTo>
                <a:lnTo>
                  <a:pt x="1" y="16"/>
                </a:lnTo>
                <a:lnTo>
                  <a:pt x="2" y="16"/>
                </a:lnTo>
                <a:lnTo>
                  <a:pt x="2" y="16"/>
                </a:lnTo>
                <a:lnTo>
                  <a:pt x="3" y="16"/>
                </a:lnTo>
                <a:lnTo>
                  <a:pt x="3" y="16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  <a:lnTo>
                  <a:pt x="2" y="21"/>
                </a:lnTo>
                <a:lnTo>
                  <a:pt x="3" y="22"/>
                </a:lnTo>
                <a:lnTo>
                  <a:pt x="2" y="22"/>
                </a:lnTo>
                <a:lnTo>
                  <a:pt x="2" y="24"/>
                </a:lnTo>
                <a:lnTo>
                  <a:pt x="2" y="25"/>
                </a:lnTo>
                <a:lnTo>
                  <a:pt x="1" y="26"/>
                </a:lnTo>
                <a:lnTo>
                  <a:pt x="1" y="28"/>
                </a:lnTo>
                <a:lnTo>
                  <a:pt x="2" y="29"/>
                </a:lnTo>
                <a:lnTo>
                  <a:pt x="3" y="30"/>
                </a:lnTo>
                <a:lnTo>
                  <a:pt x="3" y="30"/>
                </a:lnTo>
                <a:lnTo>
                  <a:pt x="3" y="32"/>
                </a:lnTo>
                <a:lnTo>
                  <a:pt x="3" y="33"/>
                </a:lnTo>
                <a:lnTo>
                  <a:pt x="3" y="34"/>
                </a:lnTo>
                <a:lnTo>
                  <a:pt x="2" y="34"/>
                </a:lnTo>
                <a:lnTo>
                  <a:pt x="2" y="35"/>
                </a:lnTo>
                <a:lnTo>
                  <a:pt x="2" y="36"/>
                </a:lnTo>
                <a:lnTo>
                  <a:pt x="2" y="37"/>
                </a:lnTo>
                <a:lnTo>
                  <a:pt x="3" y="38"/>
                </a:lnTo>
                <a:lnTo>
                  <a:pt x="3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3" y="40"/>
                </a:lnTo>
                <a:lnTo>
                  <a:pt x="2" y="41"/>
                </a:lnTo>
                <a:lnTo>
                  <a:pt x="2" y="42"/>
                </a:lnTo>
                <a:lnTo>
                  <a:pt x="2" y="43"/>
                </a:lnTo>
                <a:lnTo>
                  <a:pt x="42" y="43"/>
                </a:lnTo>
                <a:lnTo>
                  <a:pt x="42" y="4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161925</xdr:colOff>
      <xdr:row>40</xdr:row>
      <xdr:rowOff>0</xdr:rowOff>
    </xdr:from>
    <xdr:to>
      <xdr:col>9</xdr:col>
      <xdr:colOff>285750</xdr:colOff>
      <xdr:row>40</xdr:row>
      <xdr:rowOff>0</xdr:rowOff>
    </xdr:to>
    <xdr:grpSp>
      <xdr:nvGrpSpPr>
        <xdr:cNvPr id="68839" name="Group 2279">
          <a:extLst>
            <a:ext uri="{FF2B5EF4-FFF2-40B4-BE49-F238E27FC236}">
              <a16:creationId xmlns:a16="http://schemas.microsoft.com/office/drawing/2014/main" id="{C3C465BC-F8BF-42B4-AA75-48EB15EF53AE}"/>
            </a:ext>
          </a:extLst>
        </xdr:cNvPr>
        <xdr:cNvGrpSpPr>
          <a:grpSpLocks/>
        </xdr:cNvGrpSpPr>
      </xdr:nvGrpSpPr>
      <xdr:grpSpPr bwMode="auto">
        <a:xfrm>
          <a:off x="5025278" y="6409765"/>
          <a:ext cx="123825" cy="0"/>
          <a:chOff x="566" y="587"/>
          <a:chExt cx="13" cy="17"/>
        </a:xfrm>
      </xdr:grpSpPr>
      <xdr:sp macro="" textlink="">
        <xdr:nvSpPr>
          <xdr:cNvPr id="68833" name="Freeform 2273">
            <a:extLst>
              <a:ext uri="{FF2B5EF4-FFF2-40B4-BE49-F238E27FC236}">
                <a16:creationId xmlns:a16="http://schemas.microsoft.com/office/drawing/2014/main" id="{31116660-6B51-47B2-B0C7-BCB1C4BEE102}"/>
              </a:ext>
            </a:extLst>
          </xdr:cNvPr>
          <xdr:cNvSpPr>
            <a:spLocks noEditPoints="1"/>
          </xdr:cNvSpPr>
        </xdr:nvSpPr>
        <xdr:spPr bwMode="auto">
          <a:xfrm>
            <a:off x="566" y="587"/>
            <a:ext cx="13" cy="17"/>
          </a:xfrm>
          <a:custGeom>
            <a:avLst/>
            <a:gdLst>
              <a:gd name="T0" fmla="*/ 9 w 13"/>
              <a:gd name="T1" fmla="*/ 14 h 17"/>
              <a:gd name="T2" fmla="*/ 8 w 13"/>
              <a:gd name="T3" fmla="*/ 13 h 17"/>
              <a:gd name="T4" fmla="*/ 8 w 13"/>
              <a:gd name="T5" fmla="*/ 13 h 17"/>
              <a:gd name="T6" fmla="*/ 8 w 13"/>
              <a:gd name="T7" fmla="*/ 14 h 17"/>
              <a:gd name="T8" fmla="*/ 9 w 13"/>
              <a:gd name="T9" fmla="*/ 15 h 17"/>
              <a:gd name="T10" fmla="*/ 11 w 13"/>
              <a:gd name="T11" fmla="*/ 17 h 17"/>
              <a:gd name="T12" fmla="*/ 12 w 13"/>
              <a:gd name="T13" fmla="*/ 17 h 17"/>
              <a:gd name="T14" fmla="*/ 10 w 13"/>
              <a:gd name="T15" fmla="*/ 16 h 17"/>
              <a:gd name="T16" fmla="*/ 11 w 13"/>
              <a:gd name="T17" fmla="*/ 16 h 17"/>
              <a:gd name="T18" fmla="*/ 11 w 13"/>
              <a:gd name="T19" fmla="*/ 15 h 17"/>
              <a:gd name="T20" fmla="*/ 10 w 13"/>
              <a:gd name="T21" fmla="*/ 14 h 17"/>
              <a:gd name="T22" fmla="*/ 11 w 13"/>
              <a:gd name="T23" fmla="*/ 14 h 17"/>
              <a:gd name="T24" fmla="*/ 3 w 13"/>
              <a:gd name="T25" fmla="*/ 3 h 17"/>
              <a:gd name="T26" fmla="*/ 4 w 13"/>
              <a:gd name="T27" fmla="*/ 4 h 17"/>
              <a:gd name="T28" fmla="*/ 6 w 13"/>
              <a:gd name="T29" fmla="*/ 5 h 17"/>
              <a:gd name="T30" fmla="*/ 5 w 13"/>
              <a:gd name="T31" fmla="*/ 5 h 17"/>
              <a:gd name="T32" fmla="*/ 4 w 13"/>
              <a:gd name="T33" fmla="*/ 5 h 17"/>
              <a:gd name="T34" fmla="*/ 3 w 13"/>
              <a:gd name="T35" fmla="*/ 5 h 17"/>
              <a:gd name="T36" fmla="*/ 1 w 13"/>
              <a:gd name="T37" fmla="*/ 5 h 17"/>
              <a:gd name="T38" fmla="*/ 0 w 13"/>
              <a:gd name="T39" fmla="*/ 4 h 17"/>
              <a:gd name="T40" fmla="*/ 5 w 13"/>
              <a:gd name="T41" fmla="*/ 1 h 17"/>
              <a:gd name="T42" fmla="*/ 7 w 13"/>
              <a:gd name="T43" fmla="*/ 3 h 17"/>
              <a:gd name="T44" fmla="*/ 9 w 13"/>
              <a:gd name="T45" fmla="*/ 4 h 17"/>
              <a:gd name="T46" fmla="*/ 10 w 13"/>
              <a:gd name="T47" fmla="*/ 5 h 17"/>
              <a:gd name="T48" fmla="*/ 9 w 13"/>
              <a:gd name="T49" fmla="*/ 5 h 17"/>
              <a:gd name="T50" fmla="*/ 11 w 13"/>
              <a:gd name="T51" fmla="*/ 6 h 17"/>
              <a:gd name="T52" fmla="*/ 11 w 13"/>
              <a:gd name="T53" fmla="*/ 7 h 17"/>
              <a:gd name="T54" fmla="*/ 9 w 13"/>
              <a:gd name="T55" fmla="*/ 6 h 17"/>
              <a:gd name="T56" fmla="*/ 6 w 13"/>
              <a:gd name="T57" fmla="*/ 4 h 17"/>
              <a:gd name="T58" fmla="*/ 5 w 13"/>
              <a:gd name="T59" fmla="*/ 3 h 17"/>
              <a:gd name="T60" fmla="*/ 3 w 13"/>
              <a:gd name="T61" fmla="*/ 3 h 17"/>
              <a:gd name="T62" fmla="*/ 4 w 13"/>
              <a:gd name="T63" fmla="*/ 2 h 17"/>
              <a:gd name="T64" fmla="*/ 4 w 13"/>
              <a:gd name="T65" fmla="*/ 1 h 17"/>
              <a:gd name="T66" fmla="*/ 6 w 13"/>
              <a:gd name="T67" fmla="*/ 1 h 17"/>
              <a:gd name="T68" fmla="*/ 6 w 13"/>
              <a:gd name="T69" fmla="*/ 1 h 17"/>
              <a:gd name="T70" fmla="*/ 8 w 13"/>
              <a:gd name="T71" fmla="*/ 3 h 17"/>
              <a:gd name="T72" fmla="*/ 10 w 13"/>
              <a:gd name="T73" fmla="*/ 5 h 17"/>
              <a:gd name="T74" fmla="*/ 10 w 13"/>
              <a:gd name="T75" fmla="*/ 3 h 17"/>
              <a:gd name="T76" fmla="*/ 11 w 13"/>
              <a:gd name="T77" fmla="*/ 4 h 17"/>
              <a:gd name="T78" fmla="*/ 12 w 13"/>
              <a:gd name="T79" fmla="*/ 5 h 17"/>
              <a:gd name="T80" fmla="*/ 12 w 13"/>
              <a:gd name="T81" fmla="*/ 4 h 17"/>
              <a:gd name="T82" fmla="*/ 11 w 13"/>
              <a:gd name="T83" fmla="*/ 3 h 17"/>
              <a:gd name="T84" fmla="*/ 13 w 13"/>
              <a:gd name="T85" fmla="*/ 3 h 17"/>
              <a:gd name="T86" fmla="*/ 10 w 13"/>
              <a:gd name="T87" fmla="*/ 2 h 17"/>
              <a:gd name="T88" fmla="*/ 9 w 13"/>
              <a:gd name="T89" fmla="*/ 1 h 17"/>
              <a:gd name="T90" fmla="*/ 8 w 13"/>
              <a:gd name="T91" fmla="*/ 1 h 17"/>
              <a:gd name="T92" fmla="*/ 8 w 13"/>
              <a:gd name="T93" fmla="*/ 1 h 17"/>
              <a:gd name="T94" fmla="*/ 12 w 13"/>
              <a:gd name="T95" fmla="*/ 9 h 17"/>
              <a:gd name="T96" fmla="*/ 12 w 13"/>
              <a:gd name="T97" fmla="*/ 10 h 17"/>
              <a:gd name="T98" fmla="*/ 10 w 13"/>
              <a:gd name="T99" fmla="*/ 10 h 17"/>
              <a:gd name="T100" fmla="*/ 8 w 13"/>
              <a:gd name="T101" fmla="*/ 8 h 17"/>
              <a:gd name="T102" fmla="*/ 10 w 13"/>
              <a:gd name="T103" fmla="*/ 9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3" h="17">
                <a:moveTo>
                  <a:pt x="11" y="14"/>
                </a:moveTo>
                <a:lnTo>
                  <a:pt x="11" y="14"/>
                </a:lnTo>
                <a:lnTo>
                  <a:pt x="10" y="14"/>
                </a:lnTo>
                <a:lnTo>
                  <a:pt x="9" y="14"/>
                </a:lnTo>
                <a:lnTo>
                  <a:pt x="8" y="14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9" y="13"/>
                </a:lnTo>
                <a:lnTo>
                  <a:pt x="8" y="13"/>
                </a:lnTo>
                <a:lnTo>
                  <a:pt x="7" y="13"/>
                </a:lnTo>
                <a:lnTo>
                  <a:pt x="8" y="13"/>
                </a:lnTo>
                <a:lnTo>
                  <a:pt x="7" y="13"/>
                </a:lnTo>
                <a:lnTo>
                  <a:pt x="7" y="13"/>
                </a:lnTo>
                <a:lnTo>
                  <a:pt x="7" y="14"/>
                </a:lnTo>
                <a:lnTo>
                  <a:pt x="8" y="14"/>
                </a:lnTo>
                <a:lnTo>
                  <a:pt x="8" y="14"/>
                </a:lnTo>
                <a:lnTo>
                  <a:pt x="8" y="15"/>
                </a:lnTo>
                <a:lnTo>
                  <a:pt x="9" y="15"/>
                </a:lnTo>
                <a:lnTo>
                  <a:pt x="9" y="15"/>
                </a:lnTo>
                <a:lnTo>
                  <a:pt x="9" y="16"/>
                </a:lnTo>
                <a:lnTo>
                  <a:pt x="10" y="17"/>
                </a:lnTo>
                <a:lnTo>
                  <a:pt x="11" y="17"/>
                </a:lnTo>
                <a:lnTo>
                  <a:pt x="11" y="17"/>
                </a:lnTo>
                <a:lnTo>
                  <a:pt x="12" y="17"/>
                </a:lnTo>
                <a:lnTo>
                  <a:pt x="12" y="17"/>
                </a:lnTo>
                <a:lnTo>
                  <a:pt x="12" y="17"/>
                </a:lnTo>
                <a:lnTo>
                  <a:pt x="12" y="17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0" y="16"/>
                </a:lnTo>
                <a:lnTo>
                  <a:pt x="10" y="16"/>
                </a:lnTo>
                <a:lnTo>
                  <a:pt x="10" y="16"/>
                </a:lnTo>
                <a:lnTo>
                  <a:pt x="11" y="16"/>
                </a:lnTo>
                <a:lnTo>
                  <a:pt x="11" y="16"/>
                </a:lnTo>
                <a:lnTo>
                  <a:pt x="11" y="16"/>
                </a:lnTo>
                <a:lnTo>
                  <a:pt x="11" y="15"/>
                </a:lnTo>
                <a:lnTo>
                  <a:pt x="11" y="15"/>
                </a:lnTo>
                <a:lnTo>
                  <a:pt x="11" y="15"/>
                </a:lnTo>
                <a:lnTo>
                  <a:pt x="11" y="15"/>
                </a:lnTo>
                <a:lnTo>
                  <a:pt x="10" y="15"/>
                </a:lnTo>
                <a:lnTo>
                  <a:pt x="10" y="14"/>
                </a:lnTo>
                <a:lnTo>
                  <a:pt x="10" y="14"/>
                </a:lnTo>
                <a:lnTo>
                  <a:pt x="10" y="14"/>
                </a:lnTo>
                <a:lnTo>
                  <a:pt x="11" y="15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close/>
                <a:moveTo>
                  <a:pt x="1" y="4"/>
                </a:moveTo>
                <a:lnTo>
                  <a:pt x="2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4" y="5"/>
                </a:lnTo>
                <a:lnTo>
                  <a:pt x="3" y="6"/>
                </a:lnTo>
                <a:lnTo>
                  <a:pt x="3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3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close/>
                <a:moveTo>
                  <a:pt x="4" y="1"/>
                </a:move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9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11" y="5"/>
                </a:lnTo>
                <a:lnTo>
                  <a:pt x="11" y="6"/>
                </a:lnTo>
                <a:lnTo>
                  <a:pt x="11" y="6"/>
                </a:lnTo>
                <a:lnTo>
                  <a:pt x="11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7"/>
                </a:lnTo>
                <a:lnTo>
                  <a:pt x="9" y="6"/>
                </a:lnTo>
                <a:lnTo>
                  <a:pt x="8" y="6"/>
                </a:lnTo>
                <a:lnTo>
                  <a:pt x="7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close/>
                <a:moveTo>
                  <a:pt x="8" y="1"/>
                </a:moveTo>
                <a:lnTo>
                  <a:pt x="7" y="0"/>
                </a:lnTo>
                <a:lnTo>
                  <a:pt x="7" y="0"/>
                </a:lnTo>
                <a:lnTo>
                  <a:pt x="6" y="1"/>
                </a:lnTo>
                <a:lnTo>
                  <a:pt x="6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10" y="5"/>
                </a:lnTo>
                <a:lnTo>
                  <a:pt x="11" y="4"/>
                </a:lnTo>
                <a:lnTo>
                  <a:pt x="11" y="4"/>
                </a:lnTo>
                <a:lnTo>
                  <a:pt x="10" y="3"/>
                </a:lnTo>
                <a:lnTo>
                  <a:pt x="10" y="3"/>
                </a:lnTo>
                <a:lnTo>
                  <a:pt x="11" y="3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2" y="5"/>
                </a:lnTo>
                <a:lnTo>
                  <a:pt x="12" y="5"/>
                </a:lnTo>
                <a:lnTo>
                  <a:pt x="12" y="5"/>
                </a:lnTo>
                <a:lnTo>
                  <a:pt x="12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3" y="4"/>
                </a:lnTo>
                <a:lnTo>
                  <a:pt x="11" y="3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3" y="3"/>
                </a:lnTo>
                <a:lnTo>
                  <a:pt x="13" y="3"/>
                </a:lnTo>
                <a:lnTo>
                  <a:pt x="11" y="2"/>
                </a:lnTo>
                <a:lnTo>
                  <a:pt x="10" y="2"/>
                </a:lnTo>
                <a:lnTo>
                  <a:pt x="10" y="2"/>
                </a:lnTo>
                <a:lnTo>
                  <a:pt x="10" y="2"/>
                </a:lnTo>
                <a:lnTo>
                  <a:pt x="11" y="2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10" y="1"/>
                </a:lnTo>
                <a:lnTo>
                  <a:pt x="10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8" y="2"/>
                </a:lnTo>
                <a:lnTo>
                  <a:pt x="8" y="1"/>
                </a:lnTo>
                <a:lnTo>
                  <a:pt x="8" y="1"/>
                </a:lnTo>
                <a:lnTo>
                  <a:pt x="9" y="1"/>
                </a:lnTo>
                <a:lnTo>
                  <a:pt x="8" y="1"/>
                </a:lnTo>
                <a:close/>
                <a:moveTo>
                  <a:pt x="10" y="9"/>
                </a:moveTo>
                <a:lnTo>
                  <a:pt x="12" y="9"/>
                </a:lnTo>
                <a:lnTo>
                  <a:pt x="12" y="9"/>
                </a:lnTo>
                <a:lnTo>
                  <a:pt x="13" y="9"/>
                </a:lnTo>
                <a:lnTo>
                  <a:pt x="12" y="10"/>
                </a:lnTo>
                <a:lnTo>
                  <a:pt x="12" y="10"/>
                </a:lnTo>
                <a:lnTo>
                  <a:pt x="12" y="11"/>
                </a:lnTo>
                <a:lnTo>
                  <a:pt x="12" y="11"/>
                </a:lnTo>
                <a:lnTo>
                  <a:pt x="11" y="10"/>
                </a:lnTo>
                <a:lnTo>
                  <a:pt x="10" y="10"/>
                </a:lnTo>
                <a:lnTo>
                  <a:pt x="10" y="9"/>
                </a:lnTo>
                <a:lnTo>
                  <a:pt x="9" y="10"/>
                </a:lnTo>
                <a:lnTo>
                  <a:pt x="9" y="9"/>
                </a:lnTo>
                <a:lnTo>
                  <a:pt x="8" y="8"/>
                </a:lnTo>
                <a:lnTo>
                  <a:pt x="9" y="8"/>
                </a:lnTo>
                <a:lnTo>
                  <a:pt x="9" y="8"/>
                </a:lnTo>
                <a:lnTo>
                  <a:pt x="10" y="8"/>
                </a:lnTo>
                <a:lnTo>
                  <a:pt x="10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34" name="Freeform 2274">
            <a:extLst>
              <a:ext uri="{FF2B5EF4-FFF2-40B4-BE49-F238E27FC236}">
                <a16:creationId xmlns:a16="http://schemas.microsoft.com/office/drawing/2014/main" id="{3EEFF4D2-C8BE-428A-9014-5B33B2CE9EDA}"/>
              </a:ext>
            </a:extLst>
          </xdr:cNvPr>
          <xdr:cNvSpPr>
            <a:spLocks/>
          </xdr:cNvSpPr>
        </xdr:nvSpPr>
        <xdr:spPr bwMode="auto">
          <a:xfrm>
            <a:off x="573" y="600"/>
            <a:ext cx="5" cy="4"/>
          </a:xfrm>
          <a:custGeom>
            <a:avLst/>
            <a:gdLst>
              <a:gd name="T0" fmla="*/ 4 w 5"/>
              <a:gd name="T1" fmla="*/ 1 h 4"/>
              <a:gd name="T2" fmla="*/ 4 w 5"/>
              <a:gd name="T3" fmla="*/ 1 h 4"/>
              <a:gd name="T4" fmla="*/ 3 w 5"/>
              <a:gd name="T5" fmla="*/ 1 h 4"/>
              <a:gd name="T6" fmla="*/ 2 w 5"/>
              <a:gd name="T7" fmla="*/ 1 h 4"/>
              <a:gd name="T8" fmla="*/ 1 w 5"/>
              <a:gd name="T9" fmla="*/ 1 h 4"/>
              <a:gd name="T10" fmla="*/ 1 w 5"/>
              <a:gd name="T11" fmla="*/ 0 h 4"/>
              <a:gd name="T12" fmla="*/ 2 w 5"/>
              <a:gd name="T13" fmla="*/ 0 h 4"/>
              <a:gd name="T14" fmla="*/ 1 w 5"/>
              <a:gd name="T15" fmla="*/ 0 h 4"/>
              <a:gd name="T16" fmla="*/ 2 w 5"/>
              <a:gd name="T17" fmla="*/ 0 h 4"/>
              <a:gd name="T18" fmla="*/ 1 w 5"/>
              <a:gd name="T19" fmla="*/ 0 h 4"/>
              <a:gd name="T20" fmla="*/ 0 w 5"/>
              <a:gd name="T21" fmla="*/ 0 h 4"/>
              <a:gd name="T22" fmla="*/ 1 w 5"/>
              <a:gd name="T23" fmla="*/ 0 h 4"/>
              <a:gd name="T24" fmla="*/ 0 w 5"/>
              <a:gd name="T25" fmla="*/ 0 h 4"/>
              <a:gd name="T26" fmla="*/ 0 w 5"/>
              <a:gd name="T27" fmla="*/ 0 h 4"/>
              <a:gd name="T28" fmla="*/ 0 w 5"/>
              <a:gd name="T29" fmla="*/ 1 h 4"/>
              <a:gd name="T30" fmla="*/ 1 w 5"/>
              <a:gd name="T31" fmla="*/ 1 h 4"/>
              <a:gd name="T32" fmla="*/ 1 w 5"/>
              <a:gd name="T33" fmla="*/ 1 h 4"/>
              <a:gd name="T34" fmla="*/ 1 w 5"/>
              <a:gd name="T35" fmla="*/ 2 h 4"/>
              <a:gd name="T36" fmla="*/ 2 w 5"/>
              <a:gd name="T37" fmla="*/ 2 h 4"/>
              <a:gd name="T38" fmla="*/ 2 w 5"/>
              <a:gd name="T39" fmla="*/ 2 h 4"/>
              <a:gd name="T40" fmla="*/ 2 w 5"/>
              <a:gd name="T41" fmla="*/ 3 h 4"/>
              <a:gd name="T42" fmla="*/ 3 w 5"/>
              <a:gd name="T43" fmla="*/ 4 h 4"/>
              <a:gd name="T44" fmla="*/ 4 w 5"/>
              <a:gd name="T45" fmla="*/ 4 h 4"/>
              <a:gd name="T46" fmla="*/ 4 w 5"/>
              <a:gd name="T47" fmla="*/ 4 h 4"/>
              <a:gd name="T48" fmla="*/ 5 w 5"/>
              <a:gd name="T49" fmla="*/ 4 h 4"/>
              <a:gd name="T50" fmla="*/ 5 w 5"/>
              <a:gd name="T51" fmla="*/ 4 h 4"/>
              <a:gd name="T52" fmla="*/ 5 w 5"/>
              <a:gd name="T53" fmla="*/ 4 h 4"/>
              <a:gd name="T54" fmla="*/ 5 w 5"/>
              <a:gd name="T55" fmla="*/ 4 h 4"/>
              <a:gd name="T56" fmla="*/ 4 w 5"/>
              <a:gd name="T57" fmla="*/ 3 h 4"/>
              <a:gd name="T58" fmla="*/ 4 w 5"/>
              <a:gd name="T59" fmla="*/ 3 h 4"/>
              <a:gd name="T60" fmla="*/ 4 w 5"/>
              <a:gd name="T61" fmla="*/ 3 h 4"/>
              <a:gd name="T62" fmla="*/ 3 w 5"/>
              <a:gd name="T63" fmla="*/ 3 h 4"/>
              <a:gd name="T64" fmla="*/ 3 w 5"/>
              <a:gd name="T65" fmla="*/ 3 h 4"/>
              <a:gd name="T66" fmla="*/ 3 w 5"/>
              <a:gd name="T67" fmla="*/ 3 h 4"/>
              <a:gd name="T68" fmla="*/ 4 w 5"/>
              <a:gd name="T69" fmla="*/ 3 h 4"/>
              <a:gd name="T70" fmla="*/ 4 w 5"/>
              <a:gd name="T71" fmla="*/ 3 h 4"/>
              <a:gd name="T72" fmla="*/ 4 w 5"/>
              <a:gd name="T73" fmla="*/ 3 h 4"/>
              <a:gd name="T74" fmla="*/ 4 w 5"/>
              <a:gd name="T75" fmla="*/ 2 h 4"/>
              <a:gd name="T76" fmla="*/ 4 w 5"/>
              <a:gd name="T77" fmla="*/ 2 h 4"/>
              <a:gd name="T78" fmla="*/ 4 w 5"/>
              <a:gd name="T79" fmla="*/ 2 h 4"/>
              <a:gd name="T80" fmla="*/ 4 w 5"/>
              <a:gd name="T81" fmla="*/ 2 h 4"/>
              <a:gd name="T82" fmla="*/ 3 w 5"/>
              <a:gd name="T83" fmla="*/ 2 h 4"/>
              <a:gd name="T84" fmla="*/ 3 w 5"/>
              <a:gd name="T85" fmla="*/ 1 h 4"/>
              <a:gd name="T86" fmla="*/ 3 w 5"/>
              <a:gd name="T87" fmla="*/ 1 h 4"/>
              <a:gd name="T88" fmla="*/ 3 w 5"/>
              <a:gd name="T89" fmla="*/ 1 h 4"/>
              <a:gd name="T90" fmla="*/ 4 w 5"/>
              <a:gd name="T91" fmla="*/ 2 h 4"/>
              <a:gd name="T92" fmla="*/ 4 w 5"/>
              <a:gd name="T93" fmla="*/ 1 h 4"/>
              <a:gd name="T94" fmla="*/ 4 w 5"/>
              <a:gd name="T95" fmla="*/ 1 h 4"/>
              <a:gd name="T96" fmla="*/ 4 w 5"/>
              <a:gd name="T9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5" h="4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4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35" name="Freeform 2275">
            <a:extLst>
              <a:ext uri="{FF2B5EF4-FFF2-40B4-BE49-F238E27FC236}">
                <a16:creationId xmlns:a16="http://schemas.microsoft.com/office/drawing/2014/main" id="{6C36172B-DC88-43E7-8BB5-FF90C27DE8CC}"/>
              </a:ext>
            </a:extLst>
          </xdr:cNvPr>
          <xdr:cNvSpPr>
            <a:spLocks/>
          </xdr:cNvSpPr>
        </xdr:nvSpPr>
        <xdr:spPr bwMode="auto">
          <a:xfrm>
            <a:off x="566" y="590"/>
            <a:ext cx="6" cy="3"/>
          </a:xfrm>
          <a:custGeom>
            <a:avLst/>
            <a:gdLst>
              <a:gd name="T0" fmla="*/ 1 w 6"/>
              <a:gd name="T1" fmla="*/ 1 h 3"/>
              <a:gd name="T2" fmla="*/ 2 w 6"/>
              <a:gd name="T3" fmla="*/ 1 h 3"/>
              <a:gd name="T4" fmla="*/ 3 w 6"/>
              <a:gd name="T5" fmla="*/ 0 h 3"/>
              <a:gd name="T6" fmla="*/ 3 w 6"/>
              <a:gd name="T7" fmla="*/ 0 h 3"/>
              <a:gd name="T8" fmla="*/ 3 w 6"/>
              <a:gd name="T9" fmla="*/ 0 h 3"/>
              <a:gd name="T10" fmla="*/ 3 w 6"/>
              <a:gd name="T11" fmla="*/ 1 h 3"/>
              <a:gd name="T12" fmla="*/ 4 w 6"/>
              <a:gd name="T13" fmla="*/ 1 h 3"/>
              <a:gd name="T14" fmla="*/ 5 w 6"/>
              <a:gd name="T15" fmla="*/ 1 h 3"/>
              <a:gd name="T16" fmla="*/ 6 w 6"/>
              <a:gd name="T17" fmla="*/ 1 h 3"/>
              <a:gd name="T18" fmla="*/ 6 w 6"/>
              <a:gd name="T19" fmla="*/ 2 h 3"/>
              <a:gd name="T20" fmla="*/ 6 w 6"/>
              <a:gd name="T21" fmla="*/ 2 h 3"/>
              <a:gd name="T22" fmla="*/ 5 w 6"/>
              <a:gd name="T23" fmla="*/ 2 h 3"/>
              <a:gd name="T24" fmla="*/ 5 w 6"/>
              <a:gd name="T25" fmla="*/ 2 h 3"/>
              <a:gd name="T26" fmla="*/ 4 w 6"/>
              <a:gd name="T27" fmla="*/ 2 h 3"/>
              <a:gd name="T28" fmla="*/ 5 w 6"/>
              <a:gd name="T29" fmla="*/ 2 h 3"/>
              <a:gd name="T30" fmla="*/ 5 w 6"/>
              <a:gd name="T31" fmla="*/ 3 h 3"/>
              <a:gd name="T32" fmla="*/ 4 w 6"/>
              <a:gd name="T33" fmla="*/ 3 h 3"/>
              <a:gd name="T34" fmla="*/ 4 w 6"/>
              <a:gd name="T35" fmla="*/ 3 h 3"/>
              <a:gd name="T36" fmla="*/ 4 w 6"/>
              <a:gd name="T37" fmla="*/ 2 h 3"/>
              <a:gd name="T38" fmla="*/ 3 w 6"/>
              <a:gd name="T39" fmla="*/ 2 h 3"/>
              <a:gd name="T40" fmla="*/ 4 w 6"/>
              <a:gd name="T41" fmla="*/ 2 h 3"/>
              <a:gd name="T42" fmla="*/ 3 w 6"/>
              <a:gd name="T43" fmla="*/ 3 h 3"/>
              <a:gd name="T44" fmla="*/ 3 w 6"/>
              <a:gd name="T45" fmla="*/ 2 h 3"/>
              <a:gd name="T46" fmla="*/ 2 w 6"/>
              <a:gd name="T47" fmla="*/ 2 h 3"/>
              <a:gd name="T48" fmla="*/ 1 w 6"/>
              <a:gd name="T49" fmla="*/ 2 h 3"/>
              <a:gd name="T50" fmla="*/ 1 w 6"/>
              <a:gd name="T51" fmla="*/ 2 h 3"/>
              <a:gd name="T52" fmla="*/ 1 w 6"/>
              <a:gd name="T53" fmla="*/ 2 h 3"/>
              <a:gd name="T54" fmla="*/ 3 w 6"/>
              <a:gd name="T55" fmla="*/ 2 h 3"/>
              <a:gd name="T56" fmla="*/ 1 w 6"/>
              <a:gd name="T57" fmla="*/ 1 h 3"/>
              <a:gd name="T58" fmla="*/ 0 w 6"/>
              <a:gd name="T59" fmla="*/ 1 h 3"/>
              <a:gd name="T60" fmla="*/ 0 w 6"/>
              <a:gd name="T61" fmla="*/ 1 h 3"/>
              <a:gd name="T62" fmla="*/ 1 w 6"/>
              <a:gd name="T6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</a:cxnLst>
            <a:rect l="0" t="0" r="r" b="b"/>
            <a:pathLst>
              <a:path w="6" h="3">
                <a:moveTo>
                  <a:pt x="1" y="1"/>
                </a:move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3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36" name="Freeform 2276">
            <a:extLst>
              <a:ext uri="{FF2B5EF4-FFF2-40B4-BE49-F238E27FC236}">
                <a16:creationId xmlns:a16="http://schemas.microsoft.com/office/drawing/2014/main" id="{4A710A85-D7CD-4B9C-8DA6-730B2FCDF77D}"/>
              </a:ext>
            </a:extLst>
          </xdr:cNvPr>
          <xdr:cNvSpPr>
            <a:spLocks/>
          </xdr:cNvSpPr>
        </xdr:nvSpPr>
        <xdr:spPr bwMode="auto">
          <a:xfrm>
            <a:off x="569" y="588"/>
            <a:ext cx="8" cy="6"/>
          </a:xfrm>
          <a:custGeom>
            <a:avLst/>
            <a:gdLst>
              <a:gd name="T0" fmla="*/ 1 w 8"/>
              <a:gd name="T1" fmla="*/ 0 h 6"/>
              <a:gd name="T2" fmla="*/ 2 w 8"/>
              <a:gd name="T3" fmla="*/ 0 h 6"/>
              <a:gd name="T4" fmla="*/ 2 w 8"/>
              <a:gd name="T5" fmla="*/ 0 h 6"/>
              <a:gd name="T6" fmla="*/ 3 w 8"/>
              <a:gd name="T7" fmla="*/ 0 h 6"/>
              <a:gd name="T8" fmla="*/ 3 w 8"/>
              <a:gd name="T9" fmla="*/ 1 h 6"/>
              <a:gd name="T10" fmla="*/ 4 w 8"/>
              <a:gd name="T11" fmla="*/ 1 h 6"/>
              <a:gd name="T12" fmla="*/ 4 w 8"/>
              <a:gd name="T13" fmla="*/ 2 h 6"/>
              <a:gd name="T14" fmla="*/ 4 w 8"/>
              <a:gd name="T15" fmla="*/ 2 h 6"/>
              <a:gd name="T16" fmla="*/ 4 w 8"/>
              <a:gd name="T17" fmla="*/ 2 h 6"/>
              <a:gd name="T18" fmla="*/ 5 w 8"/>
              <a:gd name="T19" fmla="*/ 2 h 6"/>
              <a:gd name="T20" fmla="*/ 6 w 8"/>
              <a:gd name="T21" fmla="*/ 3 h 6"/>
              <a:gd name="T22" fmla="*/ 6 w 8"/>
              <a:gd name="T23" fmla="*/ 3 h 6"/>
              <a:gd name="T24" fmla="*/ 5 w 8"/>
              <a:gd name="T25" fmla="*/ 3 h 6"/>
              <a:gd name="T26" fmla="*/ 6 w 8"/>
              <a:gd name="T27" fmla="*/ 3 h 6"/>
              <a:gd name="T28" fmla="*/ 7 w 8"/>
              <a:gd name="T29" fmla="*/ 4 h 6"/>
              <a:gd name="T30" fmla="*/ 7 w 8"/>
              <a:gd name="T31" fmla="*/ 4 h 6"/>
              <a:gd name="T32" fmla="*/ 7 w 8"/>
              <a:gd name="T33" fmla="*/ 4 h 6"/>
              <a:gd name="T34" fmla="*/ 6 w 8"/>
              <a:gd name="T35" fmla="*/ 4 h 6"/>
              <a:gd name="T36" fmla="*/ 6 w 8"/>
              <a:gd name="T37" fmla="*/ 4 h 6"/>
              <a:gd name="T38" fmla="*/ 8 w 8"/>
              <a:gd name="T39" fmla="*/ 4 h 6"/>
              <a:gd name="T40" fmla="*/ 8 w 8"/>
              <a:gd name="T41" fmla="*/ 5 h 6"/>
              <a:gd name="T42" fmla="*/ 8 w 8"/>
              <a:gd name="T43" fmla="*/ 5 h 6"/>
              <a:gd name="T44" fmla="*/ 8 w 8"/>
              <a:gd name="T45" fmla="*/ 5 h 6"/>
              <a:gd name="T46" fmla="*/ 8 w 8"/>
              <a:gd name="T47" fmla="*/ 5 h 6"/>
              <a:gd name="T48" fmla="*/ 8 w 8"/>
              <a:gd name="T49" fmla="*/ 6 h 6"/>
              <a:gd name="T50" fmla="*/ 8 w 8"/>
              <a:gd name="T51" fmla="*/ 6 h 6"/>
              <a:gd name="T52" fmla="*/ 8 w 8"/>
              <a:gd name="T53" fmla="*/ 6 h 6"/>
              <a:gd name="T54" fmla="*/ 8 w 8"/>
              <a:gd name="T55" fmla="*/ 6 h 6"/>
              <a:gd name="T56" fmla="*/ 7 w 8"/>
              <a:gd name="T57" fmla="*/ 6 h 6"/>
              <a:gd name="T58" fmla="*/ 7 w 8"/>
              <a:gd name="T59" fmla="*/ 6 h 6"/>
              <a:gd name="T60" fmla="*/ 6 w 8"/>
              <a:gd name="T61" fmla="*/ 5 h 6"/>
              <a:gd name="T62" fmla="*/ 5 w 8"/>
              <a:gd name="T63" fmla="*/ 5 h 6"/>
              <a:gd name="T64" fmla="*/ 4 w 8"/>
              <a:gd name="T65" fmla="*/ 4 h 6"/>
              <a:gd name="T66" fmla="*/ 4 w 8"/>
              <a:gd name="T67" fmla="*/ 4 h 6"/>
              <a:gd name="T68" fmla="*/ 3 w 8"/>
              <a:gd name="T69" fmla="*/ 3 h 6"/>
              <a:gd name="T70" fmla="*/ 2 w 8"/>
              <a:gd name="T71" fmla="*/ 3 h 6"/>
              <a:gd name="T72" fmla="*/ 2 w 8"/>
              <a:gd name="T73" fmla="*/ 3 h 6"/>
              <a:gd name="T74" fmla="*/ 2 w 8"/>
              <a:gd name="T75" fmla="*/ 2 h 6"/>
              <a:gd name="T76" fmla="*/ 2 w 8"/>
              <a:gd name="T77" fmla="*/ 2 h 6"/>
              <a:gd name="T78" fmla="*/ 1 w 8"/>
              <a:gd name="T79" fmla="*/ 3 h 6"/>
              <a:gd name="T80" fmla="*/ 1 w 8"/>
              <a:gd name="T81" fmla="*/ 3 h 6"/>
              <a:gd name="T82" fmla="*/ 0 w 8"/>
              <a:gd name="T83" fmla="*/ 2 h 6"/>
              <a:gd name="T84" fmla="*/ 0 w 8"/>
              <a:gd name="T85" fmla="*/ 2 h 6"/>
              <a:gd name="T86" fmla="*/ 0 w 8"/>
              <a:gd name="T87" fmla="*/ 2 h 6"/>
              <a:gd name="T88" fmla="*/ 0 w 8"/>
              <a:gd name="T89" fmla="*/ 1 h 6"/>
              <a:gd name="T90" fmla="*/ 1 w 8"/>
              <a:gd name="T91" fmla="*/ 1 h 6"/>
              <a:gd name="T92" fmla="*/ 1 w 8"/>
              <a:gd name="T93" fmla="*/ 1 h 6"/>
              <a:gd name="T94" fmla="*/ 0 w 8"/>
              <a:gd name="T95" fmla="*/ 0 h 6"/>
              <a:gd name="T96" fmla="*/ 1 w 8"/>
              <a:gd name="T97" fmla="*/ 0 h 6"/>
              <a:gd name="T98" fmla="*/ 1 w 8"/>
              <a:gd name="T99" fmla="*/ 0 h 6"/>
              <a:gd name="T100" fmla="*/ 1 w 8"/>
              <a:gd name="T10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8" h="6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6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6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6" y="5"/>
                </a:lnTo>
                <a:lnTo>
                  <a:pt x="5" y="5"/>
                </a:lnTo>
                <a:lnTo>
                  <a:pt x="4" y="4"/>
                </a:lnTo>
                <a:lnTo>
                  <a:pt x="4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37" name="Freeform 2277">
            <a:extLst>
              <a:ext uri="{FF2B5EF4-FFF2-40B4-BE49-F238E27FC236}">
                <a16:creationId xmlns:a16="http://schemas.microsoft.com/office/drawing/2014/main" id="{C41F6AF7-974D-48A5-955C-96F55F83F826}"/>
              </a:ext>
            </a:extLst>
          </xdr:cNvPr>
          <xdr:cNvSpPr>
            <a:spLocks/>
          </xdr:cNvSpPr>
        </xdr:nvSpPr>
        <xdr:spPr bwMode="auto">
          <a:xfrm>
            <a:off x="571" y="587"/>
            <a:ext cx="8" cy="5"/>
          </a:xfrm>
          <a:custGeom>
            <a:avLst/>
            <a:gdLst>
              <a:gd name="T0" fmla="*/ 3 w 8"/>
              <a:gd name="T1" fmla="*/ 1 h 5"/>
              <a:gd name="T2" fmla="*/ 2 w 8"/>
              <a:gd name="T3" fmla="*/ 0 h 5"/>
              <a:gd name="T4" fmla="*/ 2 w 8"/>
              <a:gd name="T5" fmla="*/ 0 h 5"/>
              <a:gd name="T6" fmla="*/ 1 w 8"/>
              <a:gd name="T7" fmla="*/ 1 h 5"/>
              <a:gd name="T8" fmla="*/ 1 w 8"/>
              <a:gd name="T9" fmla="*/ 1 h 5"/>
              <a:gd name="T10" fmla="*/ 0 w 8"/>
              <a:gd name="T11" fmla="*/ 1 h 5"/>
              <a:gd name="T12" fmla="*/ 1 w 8"/>
              <a:gd name="T13" fmla="*/ 1 h 5"/>
              <a:gd name="T14" fmla="*/ 1 w 8"/>
              <a:gd name="T15" fmla="*/ 1 h 5"/>
              <a:gd name="T16" fmla="*/ 1 w 8"/>
              <a:gd name="T17" fmla="*/ 1 h 5"/>
              <a:gd name="T18" fmla="*/ 1 w 8"/>
              <a:gd name="T19" fmla="*/ 2 h 5"/>
              <a:gd name="T20" fmla="*/ 3 w 8"/>
              <a:gd name="T21" fmla="*/ 3 h 5"/>
              <a:gd name="T22" fmla="*/ 3 w 8"/>
              <a:gd name="T23" fmla="*/ 3 h 5"/>
              <a:gd name="T24" fmla="*/ 4 w 8"/>
              <a:gd name="T25" fmla="*/ 3 h 5"/>
              <a:gd name="T26" fmla="*/ 4 w 8"/>
              <a:gd name="T27" fmla="*/ 4 h 5"/>
              <a:gd name="T28" fmla="*/ 5 w 8"/>
              <a:gd name="T29" fmla="*/ 4 h 5"/>
              <a:gd name="T30" fmla="*/ 5 w 8"/>
              <a:gd name="T31" fmla="*/ 5 h 5"/>
              <a:gd name="T32" fmla="*/ 5 w 8"/>
              <a:gd name="T33" fmla="*/ 5 h 5"/>
              <a:gd name="T34" fmla="*/ 6 w 8"/>
              <a:gd name="T35" fmla="*/ 4 h 5"/>
              <a:gd name="T36" fmla="*/ 6 w 8"/>
              <a:gd name="T37" fmla="*/ 4 h 5"/>
              <a:gd name="T38" fmla="*/ 5 w 8"/>
              <a:gd name="T39" fmla="*/ 3 h 5"/>
              <a:gd name="T40" fmla="*/ 5 w 8"/>
              <a:gd name="T41" fmla="*/ 3 h 5"/>
              <a:gd name="T42" fmla="*/ 6 w 8"/>
              <a:gd name="T43" fmla="*/ 3 h 5"/>
              <a:gd name="T44" fmla="*/ 6 w 8"/>
              <a:gd name="T45" fmla="*/ 4 h 5"/>
              <a:gd name="T46" fmla="*/ 6 w 8"/>
              <a:gd name="T47" fmla="*/ 4 h 5"/>
              <a:gd name="T48" fmla="*/ 6 w 8"/>
              <a:gd name="T49" fmla="*/ 4 h 5"/>
              <a:gd name="T50" fmla="*/ 6 w 8"/>
              <a:gd name="T51" fmla="*/ 5 h 5"/>
              <a:gd name="T52" fmla="*/ 7 w 8"/>
              <a:gd name="T53" fmla="*/ 5 h 5"/>
              <a:gd name="T54" fmla="*/ 7 w 8"/>
              <a:gd name="T55" fmla="*/ 5 h 5"/>
              <a:gd name="T56" fmla="*/ 7 w 8"/>
              <a:gd name="T57" fmla="*/ 5 h 5"/>
              <a:gd name="T58" fmla="*/ 7 w 8"/>
              <a:gd name="T59" fmla="*/ 4 h 5"/>
              <a:gd name="T60" fmla="*/ 8 w 8"/>
              <a:gd name="T61" fmla="*/ 4 h 5"/>
              <a:gd name="T62" fmla="*/ 7 w 8"/>
              <a:gd name="T63" fmla="*/ 4 h 5"/>
              <a:gd name="T64" fmla="*/ 7 w 8"/>
              <a:gd name="T65" fmla="*/ 4 h 5"/>
              <a:gd name="T66" fmla="*/ 8 w 8"/>
              <a:gd name="T67" fmla="*/ 4 h 5"/>
              <a:gd name="T68" fmla="*/ 6 w 8"/>
              <a:gd name="T69" fmla="*/ 3 h 5"/>
              <a:gd name="T70" fmla="*/ 6 w 8"/>
              <a:gd name="T71" fmla="*/ 3 h 5"/>
              <a:gd name="T72" fmla="*/ 6 w 8"/>
              <a:gd name="T73" fmla="*/ 3 h 5"/>
              <a:gd name="T74" fmla="*/ 7 w 8"/>
              <a:gd name="T75" fmla="*/ 3 h 5"/>
              <a:gd name="T76" fmla="*/ 8 w 8"/>
              <a:gd name="T77" fmla="*/ 3 h 5"/>
              <a:gd name="T78" fmla="*/ 8 w 8"/>
              <a:gd name="T79" fmla="*/ 3 h 5"/>
              <a:gd name="T80" fmla="*/ 6 w 8"/>
              <a:gd name="T81" fmla="*/ 2 h 5"/>
              <a:gd name="T82" fmla="*/ 5 w 8"/>
              <a:gd name="T83" fmla="*/ 2 h 5"/>
              <a:gd name="T84" fmla="*/ 5 w 8"/>
              <a:gd name="T85" fmla="*/ 2 h 5"/>
              <a:gd name="T86" fmla="*/ 5 w 8"/>
              <a:gd name="T87" fmla="*/ 2 h 5"/>
              <a:gd name="T88" fmla="*/ 6 w 8"/>
              <a:gd name="T89" fmla="*/ 2 h 5"/>
              <a:gd name="T90" fmla="*/ 5 w 8"/>
              <a:gd name="T91" fmla="*/ 1 h 5"/>
              <a:gd name="T92" fmla="*/ 4 w 8"/>
              <a:gd name="T93" fmla="*/ 1 h 5"/>
              <a:gd name="T94" fmla="*/ 4 w 8"/>
              <a:gd name="T95" fmla="*/ 1 h 5"/>
              <a:gd name="T96" fmla="*/ 5 w 8"/>
              <a:gd name="T97" fmla="*/ 1 h 5"/>
              <a:gd name="T98" fmla="*/ 5 w 8"/>
              <a:gd name="T99" fmla="*/ 1 h 5"/>
              <a:gd name="T100" fmla="*/ 3 w 8"/>
              <a:gd name="T101" fmla="*/ 1 h 5"/>
              <a:gd name="T102" fmla="*/ 3 w 8"/>
              <a:gd name="T103" fmla="*/ 1 h 5"/>
              <a:gd name="T104" fmla="*/ 3 w 8"/>
              <a:gd name="T105" fmla="*/ 2 h 5"/>
              <a:gd name="T106" fmla="*/ 3 w 8"/>
              <a:gd name="T107" fmla="*/ 2 h 5"/>
              <a:gd name="T108" fmla="*/ 3 w 8"/>
              <a:gd name="T109" fmla="*/ 1 h 5"/>
              <a:gd name="T110" fmla="*/ 3 w 8"/>
              <a:gd name="T111" fmla="*/ 1 h 5"/>
              <a:gd name="T112" fmla="*/ 4 w 8"/>
              <a:gd name="T113" fmla="*/ 1 h 5"/>
              <a:gd name="T114" fmla="*/ 3 w 8"/>
              <a:gd name="T11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" h="5">
                <a:moveTo>
                  <a:pt x="3" y="1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3" y="3"/>
                </a:lnTo>
                <a:lnTo>
                  <a:pt x="3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6" y="4"/>
                </a:lnTo>
                <a:lnTo>
                  <a:pt x="6" y="4"/>
                </a:lnTo>
                <a:lnTo>
                  <a:pt x="5" y="3"/>
                </a:lnTo>
                <a:lnTo>
                  <a:pt x="5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8" y="4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38" name="Freeform 2278">
            <a:extLst>
              <a:ext uri="{FF2B5EF4-FFF2-40B4-BE49-F238E27FC236}">
                <a16:creationId xmlns:a16="http://schemas.microsoft.com/office/drawing/2014/main" id="{8D1A9550-8C10-4B97-BFC3-4B3990F6303F}"/>
              </a:ext>
            </a:extLst>
          </xdr:cNvPr>
          <xdr:cNvSpPr>
            <a:spLocks/>
          </xdr:cNvSpPr>
        </xdr:nvSpPr>
        <xdr:spPr bwMode="auto">
          <a:xfrm>
            <a:off x="574" y="595"/>
            <a:ext cx="5" cy="3"/>
          </a:xfrm>
          <a:custGeom>
            <a:avLst/>
            <a:gdLst>
              <a:gd name="T0" fmla="*/ 2 w 5"/>
              <a:gd name="T1" fmla="*/ 1 h 3"/>
              <a:gd name="T2" fmla="*/ 4 w 5"/>
              <a:gd name="T3" fmla="*/ 1 h 3"/>
              <a:gd name="T4" fmla="*/ 4 w 5"/>
              <a:gd name="T5" fmla="*/ 1 h 3"/>
              <a:gd name="T6" fmla="*/ 5 w 5"/>
              <a:gd name="T7" fmla="*/ 1 h 3"/>
              <a:gd name="T8" fmla="*/ 4 w 5"/>
              <a:gd name="T9" fmla="*/ 2 h 3"/>
              <a:gd name="T10" fmla="*/ 4 w 5"/>
              <a:gd name="T11" fmla="*/ 2 h 3"/>
              <a:gd name="T12" fmla="*/ 4 w 5"/>
              <a:gd name="T13" fmla="*/ 3 h 3"/>
              <a:gd name="T14" fmla="*/ 4 w 5"/>
              <a:gd name="T15" fmla="*/ 3 h 3"/>
              <a:gd name="T16" fmla="*/ 3 w 5"/>
              <a:gd name="T17" fmla="*/ 2 h 3"/>
              <a:gd name="T18" fmla="*/ 2 w 5"/>
              <a:gd name="T19" fmla="*/ 2 h 3"/>
              <a:gd name="T20" fmla="*/ 2 w 5"/>
              <a:gd name="T21" fmla="*/ 1 h 3"/>
              <a:gd name="T22" fmla="*/ 1 w 5"/>
              <a:gd name="T23" fmla="*/ 2 h 3"/>
              <a:gd name="T24" fmla="*/ 1 w 5"/>
              <a:gd name="T25" fmla="*/ 1 h 3"/>
              <a:gd name="T26" fmla="*/ 0 w 5"/>
              <a:gd name="T27" fmla="*/ 0 h 3"/>
              <a:gd name="T28" fmla="*/ 1 w 5"/>
              <a:gd name="T29" fmla="*/ 0 h 3"/>
              <a:gd name="T30" fmla="*/ 1 w 5"/>
              <a:gd name="T31" fmla="*/ 0 h 3"/>
              <a:gd name="T32" fmla="*/ 2 w 5"/>
              <a:gd name="T33" fmla="*/ 0 h 3"/>
              <a:gd name="T34" fmla="*/ 2 w 5"/>
              <a:gd name="T3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5" h="3">
                <a:moveTo>
                  <a:pt x="2" y="1"/>
                </a:move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861" name="Group 2301">
          <a:extLst>
            <a:ext uri="{FF2B5EF4-FFF2-40B4-BE49-F238E27FC236}">
              <a16:creationId xmlns:a16="http://schemas.microsoft.com/office/drawing/2014/main" id="{5B371BA5-8E42-4BA9-9ABB-8A1947B0947F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877" y="879"/>
          <a:chExt cx="90" cy="75"/>
        </a:xfrm>
      </xdr:grpSpPr>
      <xdr:sp macro="" textlink="">
        <xdr:nvSpPr>
          <xdr:cNvPr id="68840" name="Freeform 2280">
            <a:extLst>
              <a:ext uri="{FF2B5EF4-FFF2-40B4-BE49-F238E27FC236}">
                <a16:creationId xmlns:a16="http://schemas.microsoft.com/office/drawing/2014/main" id="{705B9C76-143F-442F-8E87-DF3FEC4358D1}"/>
              </a:ext>
            </a:extLst>
          </xdr:cNvPr>
          <xdr:cNvSpPr>
            <a:spLocks noEditPoints="1"/>
          </xdr:cNvSpPr>
        </xdr:nvSpPr>
        <xdr:spPr bwMode="auto">
          <a:xfrm>
            <a:off x="877" y="879"/>
            <a:ext cx="90" cy="75"/>
          </a:xfrm>
          <a:custGeom>
            <a:avLst/>
            <a:gdLst>
              <a:gd name="T0" fmla="*/ 37 w 90"/>
              <a:gd name="T1" fmla="*/ 54 h 75"/>
              <a:gd name="T2" fmla="*/ 37 w 90"/>
              <a:gd name="T3" fmla="*/ 52 h 75"/>
              <a:gd name="T4" fmla="*/ 33 w 90"/>
              <a:gd name="T5" fmla="*/ 49 h 75"/>
              <a:gd name="T6" fmla="*/ 26 w 90"/>
              <a:gd name="T7" fmla="*/ 43 h 75"/>
              <a:gd name="T8" fmla="*/ 27 w 90"/>
              <a:gd name="T9" fmla="*/ 40 h 75"/>
              <a:gd name="T10" fmla="*/ 23 w 90"/>
              <a:gd name="T11" fmla="*/ 35 h 75"/>
              <a:gd name="T12" fmla="*/ 17 w 90"/>
              <a:gd name="T13" fmla="*/ 22 h 75"/>
              <a:gd name="T14" fmla="*/ 11 w 90"/>
              <a:gd name="T15" fmla="*/ 25 h 75"/>
              <a:gd name="T16" fmla="*/ 8 w 90"/>
              <a:gd name="T17" fmla="*/ 26 h 75"/>
              <a:gd name="T18" fmla="*/ 7 w 90"/>
              <a:gd name="T19" fmla="*/ 30 h 75"/>
              <a:gd name="T20" fmla="*/ 5 w 90"/>
              <a:gd name="T21" fmla="*/ 29 h 75"/>
              <a:gd name="T22" fmla="*/ 2 w 90"/>
              <a:gd name="T23" fmla="*/ 25 h 75"/>
              <a:gd name="T24" fmla="*/ 1 w 90"/>
              <a:gd name="T25" fmla="*/ 21 h 75"/>
              <a:gd name="T26" fmla="*/ 2 w 90"/>
              <a:gd name="T27" fmla="*/ 17 h 75"/>
              <a:gd name="T28" fmla="*/ 19 w 90"/>
              <a:gd name="T29" fmla="*/ 16 h 75"/>
              <a:gd name="T30" fmla="*/ 31 w 90"/>
              <a:gd name="T31" fmla="*/ 5 h 75"/>
              <a:gd name="T32" fmla="*/ 49 w 90"/>
              <a:gd name="T33" fmla="*/ 1 h 75"/>
              <a:gd name="T34" fmla="*/ 55 w 90"/>
              <a:gd name="T35" fmla="*/ 5 h 75"/>
              <a:gd name="T36" fmla="*/ 57 w 90"/>
              <a:gd name="T37" fmla="*/ 8 h 75"/>
              <a:gd name="T38" fmla="*/ 59 w 90"/>
              <a:gd name="T39" fmla="*/ 10 h 75"/>
              <a:gd name="T40" fmla="*/ 70 w 90"/>
              <a:gd name="T41" fmla="*/ 13 h 75"/>
              <a:gd name="T42" fmla="*/ 77 w 90"/>
              <a:gd name="T43" fmla="*/ 11 h 75"/>
              <a:gd name="T44" fmla="*/ 83 w 90"/>
              <a:gd name="T45" fmla="*/ 17 h 75"/>
              <a:gd name="T46" fmla="*/ 78 w 90"/>
              <a:gd name="T47" fmla="*/ 27 h 75"/>
              <a:gd name="T48" fmla="*/ 52 w 90"/>
              <a:gd name="T49" fmla="*/ 23 h 75"/>
              <a:gd name="T50" fmla="*/ 38 w 90"/>
              <a:gd name="T51" fmla="*/ 34 h 75"/>
              <a:gd name="T52" fmla="*/ 56 w 90"/>
              <a:gd name="T53" fmla="*/ 56 h 75"/>
              <a:gd name="T54" fmla="*/ 59 w 90"/>
              <a:gd name="T55" fmla="*/ 64 h 75"/>
              <a:gd name="T56" fmla="*/ 54 w 90"/>
              <a:gd name="T57" fmla="*/ 59 h 75"/>
              <a:gd name="T58" fmla="*/ 44 w 90"/>
              <a:gd name="T59" fmla="*/ 54 h 75"/>
              <a:gd name="T60" fmla="*/ 74 w 90"/>
              <a:gd name="T61" fmla="*/ 73 h 75"/>
              <a:gd name="T62" fmla="*/ 66 w 90"/>
              <a:gd name="T63" fmla="*/ 67 h 75"/>
              <a:gd name="T64" fmla="*/ 58 w 90"/>
              <a:gd name="T65" fmla="*/ 65 h 75"/>
              <a:gd name="T66" fmla="*/ 62 w 90"/>
              <a:gd name="T67" fmla="*/ 66 h 75"/>
              <a:gd name="T68" fmla="*/ 25 w 90"/>
              <a:gd name="T69" fmla="*/ 40 h 75"/>
              <a:gd name="T70" fmla="*/ 24 w 90"/>
              <a:gd name="T71" fmla="*/ 44 h 75"/>
              <a:gd name="T72" fmla="*/ 50 w 90"/>
              <a:gd name="T73" fmla="*/ 68 h 75"/>
              <a:gd name="T74" fmla="*/ 18 w 90"/>
              <a:gd name="T75" fmla="*/ 30 h 75"/>
              <a:gd name="T76" fmla="*/ 18 w 90"/>
              <a:gd name="T77" fmla="*/ 30 h 75"/>
              <a:gd name="T78" fmla="*/ 13 w 90"/>
              <a:gd name="T79" fmla="*/ 28 h 75"/>
              <a:gd name="T80" fmla="*/ 13 w 90"/>
              <a:gd name="T81" fmla="*/ 24 h 75"/>
              <a:gd name="T82" fmla="*/ 15 w 90"/>
              <a:gd name="T83" fmla="*/ 33 h 75"/>
              <a:gd name="T84" fmla="*/ 15 w 90"/>
              <a:gd name="T85" fmla="*/ 36 h 75"/>
              <a:gd name="T86" fmla="*/ 28 w 90"/>
              <a:gd name="T87" fmla="*/ 49 h 75"/>
              <a:gd name="T88" fmla="*/ 28 w 90"/>
              <a:gd name="T89" fmla="*/ 46 h 75"/>
              <a:gd name="T90" fmla="*/ 26 w 90"/>
              <a:gd name="T91" fmla="*/ 44 h 75"/>
              <a:gd name="T92" fmla="*/ 41 w 90"/>
              <a:gd name="T93" fmla="*/ 57 h 75"/>
              <a:gd name="T94" fmla="*/ 23 w 90"/>
              <a:gd name="T95" fmla="*/ 36 h 75"/>
              <a:gd name="T96" fmla="*/ 25 w 90"/>
              <a:gd name="T97" fmla="*/ 38 h 75"/>
              <a:gd name="T98" fmla="*/ 23 w 90"/>
              <a:gd name="T99" fmla="*/ 38 h 75"/>
              <a:gd name="T100" fmla="*/ 22 w 90"/>
              <a:gd name="T101" fmla="*/ 44 h 75"/>
              <a:gd name="T102" fmla="*/ 24 w 90"/>
              <a:gd name="T103" fmla="*/ 47 h 75"/>
              <a:gd name="T104" fmla="*/ 40 w 90"/>
              <a:gd name="T105" fmla="*/ 62 h 75"/>
              <a:gd name="T106" fmla="*/ 53 w 90"/>
              <a:gd name="T107" fmla="*/ 64 h 75"/>
              <a:gd name="T108" fmla="*/ 47 w 90"/>
              <a:gd name="T109" fmla="*/ 65 h 75"/>
              <a:gd name="T110" fmla="*/ 63 w 90"/>
              <a:gd name="T111" fmla="*/ 69 h 75"/>
              <a:gd name="T112" fmla="*/ 17 w 90"/>
              <a:gd name="T113" fmla="*/ 24 h 75"/>
              <a:gd name="T114" fmla="*/ 20 w 90"/>
              <a:gd name="T115" fmla="*/ 28 h 75"/>
              <a:gd name="T116" fmla="*/ 15 w 90"/>
              <a:gd name="T117" fmla="*/ 26 h 75"/>
              <a:gd name="T118" fmla="*/ 17 w 90"/>
              <a:gd name="T119" fmla="*/ 23 h 75"/>
              <a:gd name="T120" fmla="*/ 45 w 90"/>
              <a:gd name="T121" fmla="*/ 59 h 75"/>
              <a:gd name="T122" fmla="*/ 46 w 90"/>
              <a:gd name="T123" fmla="*/ 60 h 75"/>
              <a:gd name="T124" fmla="*/ 51 w 90"/>
              <a:gd name="T125" fmla="*/ 61 h 7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0" h="75">
                <a:moveTo>
                  <a:pt x="40" y="54"/>
                </a:moveTo>
                <a:lnTo>
                  <a:pt x="39" y="54"/>
                </a:ln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9" y="55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2"/>
                </a:lnTo>
                <a:lnTo>
                  <a:pt x="37" y="52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6" y="51"/>
                </a:lnTo>
                <a:lnTo>
                  <a:pt x="36" y="51"/>
                </a:lnTo>
                <a:lnTo>
                  <a:pt x="35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3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49"/>
                </a:lnTo>
                <a:lnTo>
                  <a:pt x="32" y="48"/>
                </a:lnTo>
                <a:lnTo>
                  <a:pt x="32" y="48"/>
                </a:lnTo>
                <a:lnTo>
                  <a:pt x="31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7" y="41"/>
                </a:lnTo>
                <a:lnTo>
                  <a:pt x="27" y="40"/>
                </a:lnTo>
                <a:lnTo>
                  <a:pt x="27" y="40"/>
                </a:lnTo>
                <a:lnTo>
                  <a:pt x="27" y="39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29" y="40"/>
                </a:lnTo>
                <a:lnTo>
                  <a:pt x="30" y="41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2"/>
                </a:lnTo>
                <a:lnTo>
                  <a:pt x="21" y="30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5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8" y="29"/>
                </a:lnTo>
                <a:lnTo>
                  <a:pt x="7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1" y="18"/>
                </a:lnTo>
                <a:lnTo>
                  <a:pt x="0" y="18"/>
                </a:lnTo>
                <a:lnTo>
                  <a:pt x="0" y="18"/>
                </a:lnTo>
                <a:lnTo>
                  <a:pt x="2" y="18"/>
                </a:lnTo>
                <a:lnTo>
                  <a:pt x="2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1" y="17"/>
                </a:lnTo>
                <a:lnTo>
                  <a:pt x="2" y="17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8" y="1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4" y="5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6" y="7"/>
                </a:lnTo>
                <a:lnTo>
                  <a:pt x="55" y="7"/>
                </a:lnTo>
                <a:lnTo>
                  <a:pt x="55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8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10"/>
                </a:lnTo>
                <a:lnTo>
                  <a:pt x="58" y="10"/>
                </a:lnTo>
                <a:lnTo>
                  <a:pt x="59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0" y="13"/>
                </a:lnTo>
                <a:lnTo>
                  <a:pt x="71" y="13"/>
                </a:lnTo>
                <a:lnTo>
                  <a:pt x="71" y="13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3"/>
                </a:lnTo>
                <a:lnTo>
                  <a:pt x="73" y="13"/>
                </a:lnTo>
                <a:lnTo>
                  <a:pt x="74" y="13"/>
                </a:lnTo>
                <a:lnTo>
                  <a:pt x="74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0"/>
                </a:lnTo>
                <a:lnTo>
                  <a:pt x="77" y="10"/>
                </a:lnTo>
                <a:lnTo>
                  <a:pt x="77" y="10"/>
                </a:lnTo>
                <a:lnTo>
                  <a:pt x="78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2" y="66"/>
                </a:lnTo>
                <a:lnTo>
                  <a:pt x="61" y="65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4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3" y="58"/>
                </a:lnTo>
                <a:lnTo>
                  <a:pt x="51" y="57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2" y="54"/>
                </a:lnTo>
                <a:lnTo>
                  <a:pt x="40" y="54"/>
                </a:lnTo>
                <a:close/>
                <a:moveTo>
                  <a:pt x="76" y="74"/>
                </a:moveTo>
                <a:lnTo>
                  <a:pt x="76" y="74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5"/>
                </a:lnTo>
                <a:lnTo>
                  <a:pt x="75" y="75"/>
                </a:lnTo>
                <a:lnTo>
                  <a:pt x="75" y="75"/>
                </a:lnTo>
                <a:lnTo>
                  <a:pt x="74" y="74"/>
                </a:lnTo>
                <a:lnTo>
                  <a:pt x="74" y="74"/>
                </a:lnTo>
                <a:lnTo>
                  <a:pt x="73" y="73"/>
                </a:lnTo>
                <a:lnTo>
                  <a:pt x="74" y="74"/>
                </a:lnTo>
                <a:lnTo>
                  <a:pt x="74" y="73"/>
                </a:lnTo>
                <a:lnTo>
                  <a:pt x="71" y="72"/>
                </a:lnTo>
                <a:lnTo>
                  <a:pt x="70" y="71"/>
                </a:lnTo>
                <a:lnTo>
                  <a:pt x="70" y="71"/>
                </a:lnTo>
                <a:lnTo>
                  <a:pt x="71" y="71"/>
                </a:lnTo>
                <a:lnTo>
                  <a:pt x="70" y="71"/>
                </a:lnTo>
                <a:lnTo>
                  <a:pt x="70" y="71"/>
                </a:lnTo>
                <a:lnTo>
                  <a:pt x="69" y="70"/>
                </a:lnTo>
                <a:lnTo>
                  <a:pt x="69" y="70"/>
                </a:lnTo>
                <a:lnTo>
                  <a:pt x="69" y="70"/>
                </a:lnTo>
                <a:lnTo>
                  <a:pt x="68" y="70"/>
                </a:lnTo>
                <a:lnTo>
                  <a:pt x="68" y="70"/>
                </a:lnTo>
                <a:lnTo>
                  <a:pt x="68" y="70"/>
                </a:lnTo>
                <a:lnTo>
                  <a:pt x="68" y="69"/>
                </a:lnTo>
                <a:lnTo>
                  <a:pt x="68" y="69"/>
                </a:lnTo>
                <a:lnTo>
                  <a:pt x="68" y="69"/>
                </a:lnTo>
                <a:lnTo>
                  <a:pt x="66" y="68"/>
                </a:lnTo>
                <a:lnTo>
                  <a:pt x="66" y="68"/>
                </a:lnTo>
                <a:lnTo>
                  <a:pt x="66" y="67"/>
                </a:lnTo>
                <a:lnTo>
                  <a:pt x="65" y="68"/>
                </a:lnTo>
                <a:lnTo>
                  <a:pt x="65" y="67"/>
                </a:lnTo>
                <a:lnTo>
                  <a:pt x="65" y="67"/>
                </a:lnTo>
                <a:lnTo>
                  <a:pt x="64" y="67"/>
                </a:lnTo>
                <a:lnTo>
                  <a:pt x="64" y="67"/>
                </a:lnTo>
                <a:lnTo>
                  <a:pt x="64" y="67"/>
                </a:lnTo>
                <a:lnTo>
                  <a:pt x="63" y="67"/>
                </a:lnTo>
                <a:lnTo>
                  <a:pt x="64" y="68"/>
                </a:lnTo>
                <a:lnTo>
                  <a:pt x="64" y="68"/>
                </a:lnTo>
                <a:lnTo>
                  <a:pt x="63" y="67"/>
                </a:lnTo>
                <a:lnTo>
                  <a:pt x="63" y="67"/>
                </a:lnTo>
                <a:lnTo>
                  <a:pt x="62" y="67"/>
                </a:lnTo>
                <a:lnTo>
                  <a:pt x="62" y="67"/>
                </a:lnTo>
                <a:lnTo>
                  <a:pt x="59" y="66"/>
                </a:lnTo>
                <a:lnTo>
                  <a:pt x="59" y="66"/>
                </a:lnTo>
                <a:lnTo>
                  <a:pt x="59" y="66"/>
                </a:lnTo>
                <a:lnTo>
                  <a:pt x="58" y="65"/>
                </a:lnTo>
                <a:lnTo>
                  <a:pt x="58" y="65"/>
                </a:lnTo>
                <a:lnTo>
                  <a:pt x="55" y="64"/>
                </a:lnTo>
                <a:lnTo>
                  <a:pt x="55" y="64"/>
                </a:lnTo>
                <a:lnTo>
                  <a:pt x="54" y="64"/>
                </a:lnTo>
                <a:lnTo>
                  <a:pt x="54" y="64"/>
                </a:lnTo>
                <a:lnTo>
                  <a:pt x="53" y="64"/>
                </a:lnTo>
                <a:lnTo>
                  <a:pt x="53" y="63"/>
                </a:lnTo>
                <a:lnTo>
                  <a:pt x="53" y="63"/>
                </a:lnTo>
                <a:lnTo>
                  <a:pt x="52" y="63"/>
                </a:lnTo>
                <a:lnTo>
                  <a:pt x="53" y="63"/>
                </a:lnTo>
                <a:lnTo>
                  <a:pt x="53" y="63"/>
                </a:lnTo>
                <a:lnTo>
                  <a:pt x="55" y="63"/>
                </a:lnTo>
                <a:lnTo>
                  <a:pt x="57" y="64"/>
                </a:lnTo>
                <a:lnTo>
                  <a:pt x="59" y="64"/>
                </a:lnTo>
                <a:lnTo>
                  <a:pt x="59" y="65"/>
                </a:lnTo>
                <a:lnTo>
                  <a:pt x="60" y="65"/>
                </a:lnTo>
                <a:lnTo>
                  <a:pt x="60" y="65"/>
                </a:lnTo>
                <a:lnTo>
                  <a:pt x="60" y="65"/>
                </a:lnTo>
                <a:lnTo>
                  <a:pt x="62" y="66"/>
                </a:lnTo>
                <a:lnTo>
                  <a:pt x="62" y="66"/>
                </a:lnTo>
                <a:lnTo>
                  <a:pt x="63" y="67"/>
                </a:lnTo>
                <a:lnTo>
                  <a:pt x="65" y="65"/>
                </a:lnTo>
                <a:lnTo>
                  <a:pt x="67" y="65"/>
                </a:lnTo>
                <a:lnTo>
                  <a:pt x="67" y="66"/>
                </a:lnTo>
                <a:lnTo>
                  <a:pt x="69" y="67"/>
                </a:lnTo>
                <a:lnTo>
                  <a:pt x="69" y="68"/>
                </a:lnTo>
                <a:lnTo>
                  <a:pt x="71" y="70"/>
                </a:lnTo>
                <a:lnTo>
                  <a:pt x="72" y="71"/>
                </a:lnTo>
                <a:lnTo>
                  <a:pt x="76" y="71"/>
                </a:lnTo>
                <a:lnTo>
                  <a:pt x="76" y="73"/>
                </a:lnTo>
                <a:lnTo>
                  <a:pt x="76" y="74"/>
                </a:lnTo>
                <a:lnTo>
                  <a:pt x="76" y="74"/>
                </a:lnTo>
                <a:close/>
                <a:moveTo>
                  <a:pt x="23" y="40"/>
                </a:moveTo>
                <a:lnTo>
                  <a:pt x="23" y="39"/>
                </a:lnTo>
                <a:lnTo>
                  <a:pt x="23" y="39"/>
                </a:lnTo>
                <a:lnTo>
                  <a:pt x="24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3" y="40"/>
                </a:lnTo>
                <a:lnTo>
                  <a:pt x="23" y="40"/>
                </a:lnTo>
                <a:close/>
                <a:moveTo>
                  <a:pt x="20" y="41"/>
                </a:moveTo>
                <a:lnTo>
                  <a:pt x="19" y="40"/>
                </a:lnTo>
                <a:lnTo>
                  <a:pt x="20" y="40"/>
                </a:lnTo>
                <a:lnTo>
                  <a:pt x="20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1" y="42"/>
                </a:lnTo>
                <a:lnTo>
                  <a:pt x="20" y="41"/>
                </a:lnTo>
                <a:lnTo>
                  <a:pt x="20" y="42"/>
                </a:lnTo>
                <a:lnTo>
                  <a:pt x="20" y="41"/>
                </a:lnTo>
                <a:close/>
                <a:moveTo>
                  <a:pt x="24" y="44"/>
                </a:moveTo>
                <a:lnTo>
                  <a:pt x="24" y="44"/>
                </a:lnTo>
                <a:lnTo>
                  <a:pt x="24" y="44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4" y="44"/>
                </a:lnTo>
                <a:lnTo>
                  <a:pt x="24" y="44"/>
                </a:lnTo>
                <a:lnTo>
                  <a:pt x="24" y="44"/>
                </a:lnTo>
                <a:close/>
                <a:moveTo>
                  <a:pt x="41" y="54"/>
                </a:moveTo>
                <a:lnTo>
                  <a:pt x="41" y="55"/>
                </a:lnTo>
                <a:lnTo>
                  <a:pt x="41" y="54"/>
                </a:lnTo>
                <a:lnTo>
                  <a:pt x="41" y="54"/>
                </a:lnTo>
                <a:lnTo>
                  <a:pt x="42" y="54"/>
                </a:lnTo>
                <a:lnTo>
                  <a:pt x="43" y="55"/>
                </a:lnTo>
                <a:lnTo>
                  <a:pt x="41" y="55"/>
                </a:lnTo>
                <a:lnTo>
                  <a:pt x="41" y="55"/>
                </a:lnTo>
                <a:lnTo>
                  <a:pt x="41" y="54"/>
                </a:lnTo>
                <a:lnTo>
                  <a:pt x="41" y="54"/>
                </a:lnTo>
                <a:close/>
                <a:moveTo>
                  <a:pt x="50" y="68"/>
                </a:moveTo>
                <a:lnTo>
                  <a:pt x="51" y="68"/>
                </a:lnTo>
                <a:lnTo>
                  <a:pt x="51" y="68"/>
                </a:lnTo>
                <a:lnTo>
                  <a:pt x="51" y="68"/>
                </a:lnTo>
                <a:lnTo>
                  <a:pt x="51" y="69"/>
                </a:lnTo>
                <a:lnTo>
                  <a:pt x="51" y="69"/>
                </a:lnTo>
                <a:lnTo>
                  <a:pt x="51" y="68"/>
                </a:lnTo>
                <a:lnTo>
                  <a:pt x="50" y="68"/>
                </a:lnTo>
                <a:lnTo>
                  <a:pt x="50" y="69"/>
                </a:lnTo>
                <a:lnTo>
                  <a:pt x="50" y="68"/>
                </a:lnTo>
                <a:lnTo>
                  <a:pt x="50" y="68"/>
                </a:lnTo>
                <a:lnTo>
                  <a:pt x="50" y="68"/>
                </a:lnTo>
                <a:lnTo>
                  <a:pt x="49" y="68"/>
                </a:lnTo>
                <a:lnTo>
                  <a:pt x="49" y="68"/>
                </a:lnTo>
                <a:lnTo>
                  <a:pt x="50" y="68"/>
                </a:lnTo>
                <a:lnTo>
                  <a:pt x="50" y="68"/>
                </a:lnTo>
                <a:lnTo>
                  <a:pt x="50" y="68"/>
                </a:lnTo>
                <a:close/>
                <a:moveTo>
                  <a:pt x="18" y="30"/>
                </a:moveTo>
                <a:lnTo>
                  <a:pt x="18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19" y="30"/>
                </a:lnTo>
                <a:lnTo>
                  <a:pt x="20" y="31"/>
                </a:lnTo>
                <a:lnTo>
                  <a:pt x="21" y="32"/>
                </a:lnTo>
                <a:lnTo>
                  <a:pt x="21" y="32"/>
                </a:lnTo>
                <a:lnTo>
                  <a:pt x="20" y="32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8" y="31"/>
                </a:lnTo>
                <a:lnTo>
                  <a:pt x="18" y="31"/>
                </a:lnTo>
                <a:lnTo>
                  <a:pt x="18" y="31"/>
                </a:lnTo>
                <a:lnTo>
                  <a:pt x="18" y="30"/>
                </a:lnTo>
                <a:lnTo>
                  <a:pt x="19" y="31"/>
                </a:lnTo>
                <a:lnTo>
                  <a:pt x="18" y="30"/>
                </a:lnTo>
                <a:close/>
                <a:moveTo>
                  <a:pt x="13" y="33"/>
                </a:moveTo>
                <a:lnTo>
                  <a:pt x="13" y="32"/>
                </a:lnTo>
                <a:lnTo>
                  <a:pt x="13" y="32"/>
                </a:lnTo>
                <a:lnTo>
                  <a:pt x="14" y="33"/>
                </a:lnTo>
                <a:lnTo>
                  <a:pt x="14" y="32"/>
                </a:lnTo>
                <a:lnTo>
                  <a:pt x="13" y="32"/>
                </a:lnTo>
                <a:lnTo>
                  <a:pt x="13" y="31"/>
                </a:lnTo>
                <a:lnTo>
                  <a:pt x="13" y="30"/>
                </a:lnTo>
                <a:lnTo>
                  <a:pt x="13" y="30"/>
                </a:lnTo>
                <a:lnTo>
                  <a:pt x="13" y="30"/>
                </a:lnTo>
                <a:lnTo>
                  <a:pt x="12" y="29"/>
                </a:lnTo>
                <a:lnTo>
                  <a:pt x="12" y="29"/>
                </a:lnTo>
                <a:lnTo>
                  <a:pt x="12" y="29"/>
                </a:lnTo>
                <a:lnTo>
                  <a:pt x="12" y="28"/>
                </a:lnTo>
                <a:lnTo>
                  <a:pt x="12" y="28"/>
                </a:lnTo>
                <a:lnTo>
                  <a:pt x="13" y="28"/>
                </a:lnTo>
                <a:lnTo>
                  <a:pt x="13" y="29"/>
                </a:lnTo>
                <a:lnTo>
                  <a:pt x="14" y="29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4" y="28"/>
                </a:lnTo>
                <a:lnTo>
                  <a:pt x="13" y="27"/>
                </a:lnTo>
                <a:lnTo>
                  <a:pt x="13" y="27"/>
                </a:lnTo>
                <a:lnTo>
                  <a:pt x="13" y="26"/>
                </a:lnTo>
                <a:lnTo>
                  <a:pt x="13" y="26"/>
                </a:lnTo>
                <a:lnTo>
                  <a:pt x="12" y="26"/>
                </a:lnTo>
                <a:lnTo>
                  <a:pt x="12" y="25"/>
                </a:lnTo>
                <a:lnTo>
                  <a:pt x="12" y="25"/>
                </a:lnTo>
                <a:lnTo>
                  <a:pt x="12" y="25"/>
                </a:lnTo>
                <a:lnTo>
                  <a:pt x="12" y="24"/>
                </a:lnTo>
                <a:lnTo>
                  <a:pt x="13" y="24"/>
                </a:lnTo>
                <a:lnTo>
                  <a:pt x="13" y="24"/>
                </a:lnTo>
                <a:lnTo>
                  <a:pt x="13" y="24"/>
                </a:lnTo>
                <a:lnTo>
                  <a:pt x="13" y="25"/>
                </a:lnTo>
                <a:lnTo>
                  <a:pt x="13" y="26"/>
                </a:lnTo>
                <a:lnTo>
                  <a:pt x="14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4" y="29"/>
                </a:lnTo>
                <a:lnTo>
                  <a:pt x="15" y="30"/>
                </a:lnTo>
                <a:lnTo>
                  <a:pt x="15" y="31"/>
                </a:lnTo>
                <a:lnTo>
                  <a:pt x="14" y="31"/>
                </a:lnTo>
                <a:lnTo>
                  <a:pt x="15" y="31"/>
                </a:lnTo>
                <a:lnTo>
                  <a:pt x="15" y="32"/>
                </a:lnTo>
                <a:lnTo>
                  <a:pt x="15" y="32"/>
                </a:lnTo>
                <a:lnTo>
                  <a:pt x="15" y="32"/>
                </a:lnTo>
                <a:lnTo>
                  <a:pt x="15" y="33"/>
                </a:lnTo>
                <a:lnTo>
                  <a:pt x="15" y="33"/>
                </a:lnTo>
                <a:lnTo>
                  <a:pt x="15" y="33"/>
                </a:lnTo>
                <a:lnTo>
                  <a:pt x="15" y="34"/>
                </a:lnTo>
                <a:lnTo>
                  <a:pt x="16" y="33"/>
                </a:lnTo>
                <a:lnTo>
                  <a:pt x="16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5" y="34"/>
                </a:lnTo>
                <a:lnTo>
                  <a:pt x="14" y="33"/>
                </a:lnTo>
                <a:lnTo>
                  <a:pt x="14" y="33"/>
                </a:lnTo>
                <a:lnTo>
                  <a:pt x="14" y="33"/>
                </a:lnTo>
                <a:lnTo>
                  <a:pt x="14" y="34"/>
                </a:lnTo>
                <a:lnTo>
                  <a:pt x="14" y="34"/>
                </a:lnTo>
                <a:lnTo>
                  <a:pt x="15" y="35"/>
                </a:lnTo>
                <a:lnTo>
                  <a:pt x="15" y="36"/>
                </a:lnTo>
                <a:lnTo>
                  <a:pt x="16" y="36"/>
                </a:lnTo>
                <a:lnTo>
                  <a:pt x="16" y="36"/>
                </a:lnTo>
                <a:lnTo>
                  <a:pt x="15" y="36"/>
                </a:lnTo>
                <a:lnTo>
                  <a:pt x="15" y="36"/>
                </a:lnTo>
                <a:lnTo>
                  <a:pt x="14" y="36"/>
                </a:lnTo>
                <a:lnTo>
                  <a:pt x="14" y="35"/>
                </a:lnTo>
                <a:lnTo>
                  <a:pt x="15" y="35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4" y="35"/>
                </a:lnTo>
                <a:lnTo>
                  <a:pt x="13" y="35"/>
                </a:lnTo>
                <a:lnTo>
                  <a:pt x="13" y="34"/>
                </a:lnTo>
                <a:lnTo>
                  <a:pt x="14" y="34"/>
                </a:lnTo>
                <a:lnTo>
                  <a:pt x="13" y="34"/>
                </a:lnTo>
                <a:lnTo>
                  <a:pt x="13" y="33"/>
                </a:lnTo>
                <a:close/>
                <a:moveTo>
                  <a:pt x="26" y="48"/>
                </a:moveTo>
                <a:lnTo>
                  <a:pt x="26" y="48"/>
                </a:lnTo>
                <a:lnTo>
                  <a:pt x="26" y="48"/>
                </a:lnTo>
                <a:lnTo>
                  <a:pt x="27" y="48"/>
                </a:lnTo>
                <a:lnTo>
                  <a:pt x="28" y="49"/>
                </a:lnTo>
                <a:lnTo>
                  <a:pt x="28" y="49"/>
                </a:lnTo>
                <a:lnTo>
                  <a:pt x="29" y="50"/>
                </a:lnTo>
                <a:lnTo>
                  <a:pt x="28" y="49"/>
                </a:lnTo>
                <a:lnTo>
                  <a:pt x="27" y="49"/>
                </a:lnTo>
                <a:lnTo>
                  <a:pt x="27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close/>
                <a:moveTo>
                  <a:pt x="24" y="43"/>
                </a:moveTo>
                <a:lnTo>
                  <a:pt x="24" y="43"/>
                </a:lnTo>
                <a:lnTo>
                  <a:pt x="25" y="43"/>
                </a:lnTo>
                <a:lnTo>
                  <a:pt x="25" y="43"/>
                </a:lnTo>
                <a:lnTo>
                  <a:pt x="26" y="44"/>
                </a:lnTo>
                <a:lnTo>
                  <a:pt x="26" y="44"/>
                </a:lnTo>
                <a:lnTo>
                  <a:pt x="26" y="45"/>
                </a:lnTo>
                <a:lnTo>
                  <a:pt x="27" y="45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8" y="46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9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7" y="46"/>
                </a:lnTo>
                <a:lnTo>
                  <a:pt x="27" y="46"/>
                </a:lnTo>
                <a:lnTo>
                  <a:pt x="26" y="45"/>
                </a:lnTo>
                <a:lnTo>
                  <a:pt x="26" y="44"/>
                </a:lnTo>
                <a:lnTo>
                  <a:pt x="26" y="44"/>
                </a:lnTo>
                <a:lnTo>
                  <a:pt x="26" y="45"/>
                </a:lnTo>
                <a:lnTo>
                  <a:pt x="26" y="44"/>
                </a:lnTo>
                <a:lnTo>
                  <a:pt x="26" y="45"/>
                </a:lnTo>
                <a:lnTo>
                  <a:pt x="26" y="45"/>
                </a:lnTo>
                <a:lnTo>
                  <a:pt x="25" y="44"/>
                </a:lnTo>
                <a:lnTo>
                  <a:pt x="24" y="43"/>
                </a:lnTo>
                <a:lnTo>
                  <a:pt x="24" y="43"/>
                </a:lnTo>
                <a:lnTo>
                  <a:pt x="24" y="42"/>
                </a:lnTo>
                <a:lnTo>
                  <a:pt x="24" y="43"/>
                </a:lnTo>
                <a:close/>
                <a:moveTo>
                  <a:pt x="41" y="56"/>
                </a:moveTo>
                <a:lnTo>
                  <a:pt x="42" y="56"/>
                </a:lnTo>
                <a:lnTo>
                  <a:pt x="42" y="56"/>
                </a:lnTo>
                <a:lnTo>
                  <a:pt x="42" y="57"/>
                </a:lnTo>
                <a:lnTo>
                  <a:pt x="42" y="56"/>
                </a:lnTo>
                <a:lnTo>
                  <a:pt x="42" y="56"/>
                </a:lnTo>
                <a:lnTo>
                  <a:pt x="43" y="58"/>
                </a:lnTo>
                <a:lnTo>
                  <a:pt x="43" y="58"/>
                </a:lnTo>
                <a:lnTo>
                  <a:pt x="42" y="57"/>
                </a:lnTo>
                <a:lnTo>
                  <a:pt x="42" y="57"/>
                </a:lnTo>
                <a:lnTo>
                  <a:pt x="41" y="57"/>
                </a:lnTo>
                <a:lnTo>
                  <a:pt x="41" y="56"/>
                </a:lnTo>
                <a:lnTo>
                  <a:pt x="40" y="56"/>
                </a:lnTo>
                <a:lnTo>
                  <a:pt x="40" y="56"/>
                </a:lnTo>
                <a:lnTo>
                  <a:pt x="41" y="56"/>
                </a:lnTo>
                <a:close/>
                <a:moveTo>
                  <a:pt x="19" y="33"/>
                </a:moveTo>
                <a:lnTo>
                  <a:pt x="21" y="35"/>
                </a:lnTo>
                <a:lnTo>
                  <a:pt x="21" y="35"/>
                </a:lnTo>
                <a:lnTo>
                  <a:pt x="21" y="34"/>
                </a:lnTo>
                <a:lnTo>
                  <a:pt x="21" y="34"/>
                </a:lnTo>
                <a:lnTo>
                  <a:pt x="22" y="35"/>
                </a:lnTo>
                <a:lnTo>
                  <a:pt x="22" y="35"/>
                </a:lnTo>
                <a:lnTo>
                  <a:pt x="22" y="35"/>
                </a:lnTo>
                <a:lnTo>
                  <a:pt x="23" y="36"/>
                </a:lnTo>
                <a:lnTo>
                  <a:pt x="24" y="36"/>
                </a:lnTo>
                <a:lnTo>
                  <a:pt x="23" y="36"/>
                </a:lnTo>
                <a:lnTo>
                  <a:pt x="23" y="36"/>
                </a:lnTo>
                <a:lnTo>
                  <a:pt x="23" y="36"/>
                </a:lnTo>
                <a:lnTo>
                  <a:pt x="23" y="36"/>
                </a:lnTo>
                <a:lnTo>
                  <a:pt x="22" y="36"/>
                </a:lnTo>
                <a:lnTo>
                  <a:pt x="22" y="35"/>
                </a:lnTo>
                <a:lnTo>
                  <a:pt x="21" y="35"/>
                </a:lnTo>
                <a:lnTo>
                  <a:pt x="21" y="35"/>
                </a:lnTo>
                <a:lnTo>
                  <a:pt x="22" y="36"/>
                </a:lnTo>
                <a:lnTo>
                  <a:pt x="24" y="37"/>
                </a:lnTo>
                <a:lnTo>
                  <a:pt x="24" y="38"/>
                </a:lnTo>
                <a:lnTo>
                  <a:pt x="23" y="37"/>
                </a:lnTo>
                <a:lnTo>
                  <a:pt x="23" y="36"/>
                </a:lnTo>
                <a:lnTo>
                  <a:pt x="24" y="37"/>
                </a:lnTo>
                <a:lnTo>
                  <a:pt x="25" y="37"/>
                </a:lnTo>
                <a:lnTo>
                  <a:pt x="25" y="38"/>
                </a:lnTo>
                <a:lnTo>
                  <a:pt x="25" y="38"/>
                </a:lnTo>
                <a:lnTo>
                  <a:pt x="26" y="38"/>
                </a:lnTo>
                <a:lnTo>
                  <a:pt x="26" y="39"/>
                </a:lnTo>
                <a:lnTo>
                  <a:pt x="26" y="39"/>
                </a:lnTo>
                <a:lnTo>
                  <a:pt x="26" y="39"/>
                </a:lnTo>
                <a:lnTo>
                  <a:pt x="25" y="38"/>
                </a:lnTo>
                <a:lnTo>
                  <a:pt x="25" y="38"/>
                </a:lnTo>
                <a:lnTo>
                  <a:pt x="26" y="39"/>
                </a:lnTo>
                <a:lnTo>
                  <a:pt x="26" y="39"/>
                </a:lnTo>
                <a:lnTo>
                  <a:pt x="26" y="40"/>
                </a:lnTo>
                <a:lnTo>
                  <a:pt x="25" y="39"/>
                </a:lnTo>
                <a:lnTo>
                  <a:pt x="25" y="39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4" y="39"/>
                </a:lnTo>
                <a:lnTo>
                  <a:pt x="24" y="39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8"/>
                </a:lnTo>
                <a:lnTo>
                  <a:pt x="23" y="38"/>
                </a:lnTo>
                <a:lnTo>
                  <a:pt x="22" y="37"/>
                </a:lnTo>
                <a:lnTo>
                  <a:pt x="21" y="36"/>
                </a:lnTo>
                <a:lnTo>
                  <a:pt x="21" y="36"/>
                </a:lnTo>
                <a:lnTo>
                  <a:pt x="21" y="36"/>
                </a:lnTo>
                <a:lnTo>
                  <a:pt x="21" y="36"/>
                </a:lnTo>
                <a:lnTo>
                  <a:pt x="21" y="35"/>
                </a:lnTo>
                <a:lnTo>
                  <a:pt x="21" y="35"/>
                </a:lnTo>
                <a:lnTo>
                  <a:pt x="21" y="35"/>
                </a:lnTo>
                <a:lnTo>
                  <a:pt x="20" y="34"/>
                </a:lnTo>
                <a:lnTo>
                  <a:pt x="19" y="33"/>
                </a:lnTo>
                <a:lnTo>
                  <a:pt x="19" y="32"/>
                </a:lnTo>
                <a:lnTo>
                  <a:pt x="19" y="33"/>
                </a:lnTo>
                <a:close/>
                <a:moveTo>
                  <a:pt x="21" y="42"/>
                </a:moveTo>
                <a:lnTo>
                  <a:pt x="21" y="42"/>
                </a:lnTo>
                <a:lnTo>
                  <a:pt x="21" y="43"/>
                </a:lnTo>
                <a:lnTo>
                  <a:pt x="22" y="43"/>
                </a:lnTo>
                <a:lnTo>
                  <a:pt x="22" y="43"/>
                </a:lnTo>
                <a:lnTo>
                  <a:pt x="22" y="44"/>
                </a:lnTo>
                <a:lnTo>
                  <a:pt x="23" y="44"/>
                </a:lnTo>
                <a:lnTo>
                  <a:pt x="23" y="44"/>
                </a:lnTo>
                <a:lnTo>
                  <a:pt x="23" y="45"/>
                </a:lnTo>
                <a:lnTo>
                  <a:pt x="24" y="46"/>
                </a:lnTo>
                <a:lnTo>
                  <a:pt x="24" y="46"/>
                </a:lnTo>
                <a:lnTo>
                  <a:pt x="24" y="46"/>
                </a:lnTo>
                <a:lnTo>
                  <a:pt x="25" y="46"/>
                </a:lnTo>
                <a:lnTo>
                  <a:pt x="26" y="47"/>
                </a:lnTo>
                <a:lnTo>
                  <a:pt x="26" y="47"/>
                </a:lnTo>
                <a:lnTo>
                  <a:pt x="26" y="47"/>
                </a:lnTo>
                <a:lnTo>
                  <a:pt x="25" y="47"/>
                </a:lnTo>
                <a:lnTo>
                  <a:pt x="25" y="47"/>
                </a:lnTo>
                <a:lnTo>
                  <a:pt x="25" y="47"/>
                </a:lnTo>
                <a:lnTo>
                  <a:pt x="25" y="47"/>
                </a:lnTo>
                <a:lnTo>
                  <a:pt x="26" y="47"/>
                </a:lnTo>
                <a:lnTo>
                  <a:pt x="26" y="48"/>
                </a:lnTo>
                <a:lnTo>
                  <a:pt x="26" y="48"/>
                </a:lnTo>
                <a:lnTo>
                  <a:pt x="24" y="47"/>
                </a:lnTo>
                <a:lnTo>
                  <a:pt x="22" y="44"/>
                </a:lnTo>
                <a:lnTo>
                  <a:pt x="21" y="43"/>
                </a:lnTo>
                <a:lnTo>
                  <a:pt x="21" y="43"/>
                </a:lnTo>
                <a:lnTo>
                  <a:pt x="21" y="43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2"/>
                </a:lnTo>
                <a:lnTo>
                  <a:pt x="20" y="43"/>
                </a:lnTo>
                <a:lnTo>
                  <a:pt x="20" y="42"/>
                </a:lnTo>
                <a:lnTo>
                  <a:pt x="21" y="43"/>
                </a:lnTo>
                <a:lnTo>
                  <a:pt x="20" y="42"/>
                </a:lnTo>
                <a:lnTo>
                  <a:pt x="21" y="42"/>
                </a:lnTo>
                <a:close/>
                <a:moveTo>
                  <a:pt x="38" y="62"/>
                </a:move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3"/>
                </a:lnTo>
                <a:lnTo>
                  <a:pt x="41" y="62"/>
                </a:lnTo>
                <a:lnTo>
                  <a:pt x="41" y="62"/>
                </a:lnTo>
                <a:lnTo>
                  <a:pt x="41" y="62"/>
                </a:lnTo>
                <a:lnTo>
                  <a:pt x="41" y="63"/>
                </a:lnTo>
                <a:lnTo>
                  <a:pt x="41" y="63"/>
                </a:lnTo>
                <a:lnTo>
                  <a:pt x="41" y="63"/>
                </a:lnTo>
                <a:lnTo>
                  <a:pt x="38" y="63"/>
                </a:lnTo>
                <a:lnTo>
                  <a:pt x="39" y="63"/>
                </a:lnTo>
                <a:lnTo>
                  <a:pt x="39" y="63"/>
                </a:lnTo>
                <a:lnTo>
                  <a:pt x="38" y="63"/>
                </a:lnTo>
                <a:lnTo>
                  <a:pt x="38" y="63"/>
                </a:lnTo>
                <a:lnTo>
                  <a:pt x="38" y="62"/>
                </a:lnTo>
                <a:close/>
                <a:moveTo>
                  <a:pt x="48" y="64"/>
                </a:moveTo>
                <a:lnTo>
                  <a:pt x="49" y="64"/>
                </a:lnTo>
                <a:lnTo>
                  <a:pt x="50" y="64"/>
                </a:lnTo>
                <a:lnTo>
                  <a:pt x="51" y="64"/>
                </a:lnTo>
                <a:lnTo>
                  <a:pt x="53" y="64"/>
                </a:lnTo>
                <a:lnTo>
                  <a:pt x="53" y="64"/>
                </a:lnTo>
                <a:lnTo>
                  <a:pt x="54" y="64"/>
                </a:lnTo>
                <a:lnTo>
                  <a:pt x="55" y="65"/>
                </a:lnTo>
                <a:lnTo>
                  <a:pt x="55" y="65"/>
                </a:lnTo>
                <a:lnTo>
                  <a:pt x="55" y="65"/>
                </a:lnTo>
                <a:lnTo>
                  <a:pt x="54" y="65"/>
                </a:lnTo>
                <a:lnTo>
                  <a:pt x="52" y="65"/>
                </a:lnTo>
                <a:lnTo>
                  <a:pt x="51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49" y="65"/>
                </a:lnTo>
                <a:lnTo>
                  <a:pt x="48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7" y="65"/>
                </a:lnTo>
                <a:lnTo>
                  <a:pt x="48" y="64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8" y="64"/>
                </a:lnTo>
                <a:lnTo>
                  <a:pt x="48" y="64"/>
                </a:lnTo>
                <a:close/>
                <a:moveTo>
                  <a:pt x="58" y="68"/>
                </a:moveTo>
                <a:lnTo>
                  <a:pt x="59" y="68"/>
                </a:lnTo>
                <a:lnTo>
                  <a:pt x="61" y="68"/>
                </a:lnTo>
                <a:lnTo>
                  <a:pt x="61" y="68"/>
                </a:lnTo>
                <a:lnTo>
                  <a:pt x="61" y="68"/>
                </a:lnTo>
                <a:lnTo>
                  <a:pt x="62" y="68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3" y="69"/>
                </a:lnTo>
                <a:lnTo>
                  <a:pt x="62" y="69"/>
                </a:lnTo>
                <a:lnTo>
                  <a:pt x="60" y="68"/>
                </a:lnTo>
                <a:lnTo>
                  <a:pt x="59" y="68"/>
                </a:lnTo>
                <a:lnTo>
                  <a:pt x="59" y="68"/>
                </a:lnTo>
                <a:lnTo>
                  <a:pt x="58" y="68"/>
                </a:lnTo>
                <a:lnTo>
                  <a:pt x="58" y="68"/>
                </a:lnTo>
                <a:lnTo>
                  <a:pt x="58" y="68"/>
                </a:lnTo>
                <a:lnTo>
                  <a:pt x="57" y="68"/>
                </a:lnTo>
                <a:lnTo>
                  <a:pt x="57" y="67"/>
                </a:lnTo>
                <a:lnTo>
                  <a:pt x="58" y="67"/>
                </a:lnTo>
                <a:lnTo>
                  <a:pt x="58" y="67"/>
                </a:lnTo>
                <a:lnTo>
                  <a:pt x="58" y="67"/>
                </a:lnTo>
                <a:lnTo>
                  <a:pt x="58" y="68"/>
                </a:lnTo>
                <a:close/>
                <a:moveTo>
                  <a:pt x="17" y="23"/>
                </a:move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5"/>
                </a:lnTo>
                <a:lnTo>
                  <a:pt x="18" y="25"/>
                </a:lnTo>
                <a:lnTo>
                  <a:pt x="18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6"/>
                </a:lnTo>
                <a:lnTo>
                  <a:pt x="19" y="27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8" y="28"/>
                </a:lnTo>
                <a:lnTo>
                  <a:pt x="18" y="28"/>
                </a:lnTo>
                <a:lnTo>
                  <a:pt x="17" y="28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6"/>
                </a:lnTo>
                <a:lnTo>
                  <a:pt x="15" y="26"/>
                </a:lnTo>
                <a:lnTo>
                  <a:pt x="14" y="25"/>
                </a:lnTo>
                <a:lnTo>
                  <a:pt x="14" y="25"/>
                </a:lnTo>
                <a:lnTo>
                  <a:pt x="15" y="25"/>
                </a:lnTo>
                <a:lnTo>
                  <a:pt x="15" y="25"/>
                </a:lnTo>
                <a:lnTo>
                  <a:pt x="15" y="25"/>
                </a:lnTo>
                <a:lnTo>
                  <a:pt x="15" y="25"/>
                </a:lnTo>
                <a:lnTo>
                  <a:pt x="16" y="25"/>
                </a:lnTo>
                <a:lnTo>
                  <a:pt x="16" y="24"/>
                </a:lnTo>
                <a:lnTo>
                  <a:pt x="16" y="24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3"/>
                </a:lnTo>
                <a:lnTo>
                  <a:pt x="16" y="22"/>
                </a:lnTo>
                <a:lnTo>
                  <a:pt x="17" y="22"/>
                </a:lnTo>
                <a:lnTo>
                  <a:pt x="17" y="23"/>
                </a:lnTo>
                <a:lnTo>
                  <a:pt x="16" y="23"/>
                </a:lnTo>
                <a:lnTo>
                  <a:pt x="17" y="23"/>
                </a:lnTo>
                <a:close/>
                <a:moveTo>
                  <a:pt x="44" y="57"/>
                </a:moveTo>
                <a:lnTo>
                  <a:pt x="48" y="57"/>
                </a:lnTo>
                <a:lnTo>
                  <a:pt x="48" y="57"/>
                </a:lnTo>
                <a:lnTo>
                  <a:pt x="48" y="57"/>
                </a:lnTo>
                <a:lnTo>
                  <a:pt x="49" y="57"/>
                </a:lnTo>
                <a:lnTo>
                  <a:pt x="49" y="57"/>
                </a:lnTo>
                <a:lnTo>
                  <a:pt x="50" y="57"/>
                </a:lnTo>
                <a:lnTo>
                  <a:pt x="49" y="57"/>
                </a:lnTo>
                <a:lnTo>
                  <a:pt x="50" y="57"/>
                </a:lnTo>
                <a:lnTo>
                  <a:pt x="50" y="58"/>
                </a:lnTo>
                <a:lnTo>
                  <a:pt x="50" y="58"/>
                </a:lnTo>
                <a:lnTo>
                  <a:pt x="51" y="58"/>
                </a:lnTo>
                <a:lnTo>
                  <a:pt x="51" y="58"/>
                </a:lnTo>
                <a:lnTo>
                  <a:pt x="50" y="59"/>
                </a:lnTo>
                <a:lnTo>
                  <a:pt x="47" y="59"/>
                </a:lnTo>
                <a:lnTo>
                  <a:pt x="45" y="59"/>
                </a:lnTo>
                <a:lnTo>
                  <a:pt x="44" y="58"/>
                </a:lnTo>
                <a:lnTo>
                  <a:pt x="44" y="58"/>
                </a:lnTo>
                <a:lnTo>
                  <a:pt x="44" y="58"/>
                </a:lnTo>
                <a:lnTo>
                  <a:pt x="44" y="58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lnTo>
                  <a:pt x="44" y="57"/>
                </a:lnTo>
                <a:close/>
                <a:moveTo>
                  <a:pt x="43" y="60"/>
                </a:moveTo>
                <a:lnTo>
                  <a:pt x="44" y="60"/>
                </a:lnTo>
                <a:lnTo>
                  <a:pt x="44" y="60"/>
                </a:lnTo>
                <a:lnTo>
                  <a:pt x="45" y="60"/>
                </a:lnTo>
                <a:lnTo>
                  <a:pt x="45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6" y="60"/>
                </a:lnTo>
                <a:lnTo>
                  <a:pt x="45" y="60"/>
                </a:lnTo>
                <a:lnTo>
                  <a:pt x="45" y="59"/>
                </a:lnTo>
                <a:lnTo>
                  <a:pt x="46" y="60"/>
                </a:lnTo>
                <a:lnTo>
                  <a:pt x="46" y="59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7" y="60"/>
                </a:lnTo>
                <a:lnTo>
                  <a:pt x="48" y="60"/>
                </a:lnTo>
                <a:lnTo>
                  <a:pt x="48" y="60"/>
                </a:lnTo>
                <a:lnTo>
                  <a:pt x="48" y="61"/>
                </a:lnTo>
                <a:lnTo>
                  <a:pt x="49" y="61"/>
                </a:lnTo>
                <a:lnTo>
                  <a:pt x="50" y="61"/>
                </a:lnTo>
                <a:lnTo>
                  <a:pt x="50" y="61"/>
                </a:lnTo>
                <a:lnTo>
                  <a:pt x="50" y="61"/>
                </a:lnTo>
                <a:lnTo>
                  <a:pt x="51" y="61"/>
                </a:lnTo>
                <a:lnTo>
                  <a:pt x="51" y="61"/>
                </a:lnTo>
                <a:lnTo>
                  <a:pt x="53" y="61"/>
                </a:lnTo>
                <a:lnTo>
                  <a:pt x="55" y="61"/>
                </a:lnTo>
                <a:lnTo>
                  <a:pt x="55" y="61"/>
                </a:lnTo>
                <a:lnTo>
                  <a:pt x="53" y="61"/>
                </a:lnTo>
                <a:lnTo>
                  <a:pt x="49" y="61"/>
                </a:lnTo>
                <a:lnTo>
                  <a:pt x="47" y="61"/>
                </a:lnTo>
                <a:lnTo>
                  <a:pt x="46" y="61"/>
                </a:lnTo>
                <a:lnTo>
                  <a:pt x="46" y="61"/>
                </a:lnTo>
                <a:lnTo>
                  <a:pt x="45" y="61"/>
                </a:lnTo>
                <a:lnTo>
                  <a:pt x="44" y="61"/>
                </a:lnTo>
                <a:lnTo>
                  <a:pt x="43" y="60"/>
                </a:lnTo>
                <a:lnTo>
                  <a:pt x="43" y="6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41" name="Freeform 2281">
            <a:extLst>
              <a:ext uri="{FF2B5EF4-FFF2-40B4-BE49-F238E27FC236}">
                <a16:creationId xmlns:a16="http://schemas.microsoft.com/office/drawing/2014/main" id="{EAA5BA39-739B-4ABB-9167-5D75FC1B0285}"/>
              </a:ext>
            </a:extLst>
          </xdr:cNvPr>
          <xdr:cNvSpPr>
            <a:spLocks/>
          </xdr:cNvSpPr>
        </xdr:nvSpPr>
        <xdr:spPr bwMode="auto">
          <a:xfrm>
            <a:off x="877" y="879"/>
            <a:ext cx="90" cy="66"/>
          </a:xfrm>
          <a:custGeom>
            <a:avLst/>
            <a:gdLst>
              <a:gd name="T0" fmla="*/ 38 w 90"/>
              <a:gd name="T1" fmla="*/ 55 h 66"/>
              <a:gd name="T2" fmla="*/ 37 w 90"/>
              <a:gd name="T3" fmla="*/ 54 h 66"/>
              <a:gd name="T4" fmla="*/ 37 w 90"/>
              <a:gd name="T5" fmla="*/ 53 h 66"/>
              <a:gd name="T6" fmla="*/ 37 w 90"/>
              <a:gd name="T7" fmla="*/ 52 h 66"/>
              <a:gd name="T8" fmla="*/ 35 w 90"/>
              <a:gd name="T9" fmla="*/ 50 h 66"/>
              <a:gd name="T10" fmla="*/ 33 w 90"/>
              <a:gd name="T11" fmla="*/ 49 h 66"/>
              <a:gd name="T12" fmla="*/ 29 w 90"/>
              <a:gd name="T13" fmla="*/ 46 h 66"/>
              <a:gd name="T14" fmla="*/ 26 w 90"/>
              <a:gd name="T15" fmla="*/ 43 h 66"/>
              <a:gd name="T16" fmla="*/ 25 w 90"/>
              <a:gd name="T17" fmla="*/ 41 h 66"/>
              <a:gd name="T18" fmla="*/ 27 w 90"/>
              <a:gd name="T19" fmla="*/ 40 h 66"/>
              <a:gd name="T20" fmla="*/ 30 w 90"/>
              <a:gd name="T21" fmla="*/ 40 h 66"/>
              <a:gd name="T22" fmla="*/ 23 w 90"/>
              <a:gd name="T23" fmla="*/ 35 h 66"/>
              <a:gd name="T24" fmla="*/ 21 w 90"/>
              <a:gd name="T25" fmla="*/ 28 h 66"/>
              <a:gd name="T26" fmla="*/ 17 w 90"/>
              <a:gd name="T27" fmla="*/ 22 h 66"/>
              <a:gd name="T28" fmla="*/ 13 w 90"/>
              <a:gd name="T29" fmla="*/ 21 h 66"/>
              <a:gd name="T30" fmla="*/ 11 w 90"/>
              <a:gd name="T31" fmla="*/ 25 h 66"/>
              <a:gd name="T32" fmla="*/ 10 w 90"/>
              <a:gd name="T33" fmla="*/ 28 h 66"/>
              <a:gd name="T34" fmla="*/ 8 w 90"/>
              <a:gd name="T35" fmla="*/ 26 h 66"/>
              <a:gd name="T36" fmla="*/ 8 w 90"/>
              <a:gd name="T37" fmla="*/ 28 h 66"/>
              <a:gd name="T38" fmla="*/ 7 w 90"/>
              <a:gd name="T39" fmla="*/ 30 h 66"/>
              <a:gd name="T40" fmla="*/ 6 w 90"/>
              <a:gd name="T41" fmla="*/ 30 h 66"/>
              <a:gd name="T42" fmla="*/ 5 w 90"/>
              <a:gd name="T43" fmla="*/ 29 h 66"/>
              <a:gd name="T44" fmla="*/ 4 w 90"/>
              <a:gd name="T45" fmla="*/ 27 h 66"/>
              <a:gd name="T46" fmla="*/ 2 w 90"/>
              <a:gd name="T47" fmla="*/ 25 h 66"/>
              <a:gd name="T48" fmla="*/ 2 w 90"/>
              <a:gd name="T49" fmla="*/ 23 h 66"/>
              <a:gd name="T50" fmla="*/ 1 w 90"/>
              <a:gd name="T51" fmla="*/ 21 h 66"/>
              <a:gd name="T52" fmla="*/ 1 w 90"/>
              <a:gd name="T53" fmla="*/ 18 h 66"/>
              <a:gd name="T54" fmla="*/ 2 w 90"/>
              <a:gd name="T55" fmla="*/ 17 h 66"/>
              <a:gd name="T56" fmla="*/ 10 w 90"/>
              <a:gd name="T57" fmla="*/ 18 h 66"/>
              <a:gd name="T58" fmla="*/ 19 w 90"/>
              <a:gd name="T59" fmla="*/ 16 h 66"/>
              <a:gd name="T60" fmla="*/ 29 w 90"/>
              <a:gd name="T61" fmla="*/ 15 h 66"/>
              <a:gd name="T62" fmla="*/ 31 w 90"/>
              <a:gd name="T63" fmla="*/ 5 h 66"/>
              <a:gd name="T64" fmla="*/ 43 w 90"/>
              <a:gd name="T65" fmla="*/ 0 h 66"/>
              <a:gd name="T66" fmla="*/ 49 w 90"/>
              <a:gd name="T67" fmla="*/ 1 h 66"/>
              <a:gd name="T68" fmla="*/ 50 w 90"/>
              <a:gd name="T69" fmla="*/ 2 h 66"/>
              <a:gd name="T70" fmla="*/ 55 w 90"/>
              <a:gd name="T71" fmla="*/ 5 h 66"/>
              <a:gd name="T72" fmla="*/ 55 w 90"/>
              <a:gd name="T73" fmla="*/ 7 h 66"/>
              <a:gd name="T74" fmla="*/ 57 w 90"/>
              <a:gd name="T75" fmla="*/ 8 h 66"/>
              <a:gd name="T76" fmla="*/ 58 w 90"/>
              <a:gd name="T77" fmla="*/ 9 h 66"/>
              <a:gd name="T78" fmla="*/ 59 w 90"/>
              <a:gd name="T79" fmla="*/ 10 h 66"/>
              <a:gd name="T80" fmla="*/ 65 w 90"/>
              <a:gd name="T81" fmla="*/ 12 h 66"/>
              <a:gd name="T82" fmla="*/ 70 w 90"/>
              <a:gd name="T83" fmla="*/ 13 h 66"/>
              <a:gd name="T84" fmla="*/ 74 w 90"/>
              <a:gd name="T85" fmla="*/ 13 h 66"/>
              <a:gd name="T86" fmla="*/ 77 w 90"/>
              <a:gd name="T87" fmla="*/ 11 h 66"/>
              <a:gd name="T88" fmla="*/ 80 w 90"/>
              <a:gd name="T89" fmla="*/ 10 h 66"/>
              <a:gd name="T90" fmla="*/ 83 w 90"/>
              <a:gd name="T91" fmla="*/ 17 h 66"/>
              <a:gd name="T92" fmla="*/ 86 w 90"/>
              <a:gd name="T93" fmla="*/ 25 h 66"/>
              <a:gd name="T94" fmla="*/ 78 w 90"/>
              <a:gd name="T95" fmla="*/ 27 h 66"/>
              <a:gd name="T96" fmla="*/ 68 w 90"/>
              <a:gd name="T97" fmla="*/ 26 h 66"/>
              <a:gd name="T98" fmla="*/ 52 w 90"/>
              <a:gd name="T99" fmla="*/ 23 h 66"/>
              <a:gd name="T100" fmla="*/ 39 w 90"/>
              <a:gd name="T101" fmla="*/ 23 h 66"/>
              <a:gd name="T102" fmla="*/ 38 w 90"/>
              <a:gd name="T103" fmla="*/ 34 h 66"/>
              <a:gd name="T104" fmla="*/ 46 w 90"/>
              <a:gd name="T105" fmla="*/ 44 h 66"/>
              <a:gd name="T106" fmla="*/ 56 w 90"/>
              <a:gd name="T107" fmla="*/ 56 h 66"/>
              <a:gd name="T108" fmla="*/ 64 w 90"/>
              <a:gd name="T109" fmla="*/ 64 h 66"/>
              <a:gd name="T110" fmla="*/ 59 w 90"/>
              <a:gd name="T111" fmla="*/ 64 h 66"/>
              <a:gd name="T112" fmla="*/ 59 w 90"/>
              <a:gd name="T113" fmla="*/ 63 h 66"/>
              <a:gd name="T114" fmla="*/ 54 w 90"/>
              <a:gd name="T115" fmla="*/ 59 h 66"/>
              <a:gd name="T116" fmla="*/ 48 w 90"/>
              <a:gd name="T117" fmla="*/ 56 h 66"/>
              <a:gd name="T118" fmla="*/ 44 w 90"/>
              <a:gd name="T119" fmla="*/ 54 h 6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90" h="66">
                <a:moveTo>
                  <a:pt x="40" y="54"/>
                </a:moveTo>
                <a:lnTo>
                  <a:pt x="39" y="54"/>
                </a:lnTo>
                <a:lnTo>
                  <a:pt x="39" y="54"/>
                </a:lnTo>
                <a:lnTo>
                  <a:pt x="40" y="54"/>
                </a:lnTo>
                <a:lnTo>
                  <a:pt x="40" y="55"/>
                </a:lnTo>
                <a:lnTo>
                  <a:pt x="39" y="55"/>
                </a:lnTo>
                <a:lnTo>
                  <a:pt x="39" y="55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5"/>
                </a:lnTo>
                <a:lnTo>
                  <a:pt x="37" y="54"/>
                </a:lnTo>
                <a:lnTo>
                  <a:pt x="37" y="55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4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7" y="53"/>
                </a:lnTo>
                <a:lnTo>
                  <a:pt x="36" y="53"/>
                </a:lnTo>
                <a:lnTo>
                  <a:pt x="36" y="52"/>
                </a:lnTo>
                <a:lnTo>
                  <a:pt x="36" y="52"/>
                </a:lnTo>
                <a:lnTo>
                  <a:pt x="37" y="52"/>
                </a:lnTo>
                <a:lnTo>
                  <a:pt x="36" y="52"/>
                </a:lnTo>
                <a:lnTo>
                  <a:pt x="37" y="52"/>
                </a:lnTo>
                <a:lnTo>
                  <a:pt x="37" y="52"/>
                </a:lnTo>
                <a:lnTo>
                  <a:pt x="37" y="52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6" y="51"/>
                </a:lnTo>
                <a:lnTo>
                  <a:pt x="36" y="51"/>
                </a:lnTo>
                <a:lnTo>
                  <a:pt x="35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3" y="49"/>
                </a:lnTo>
                <a:lnTo>
                  <a:pt x="33" y="49"/>
                </a:lnTo>
                <a:lnTo>
                  <a:pt x="32" y="49"/>
                </a:lnTo>
                <a:lnTo>
                  <a:pt x="32" y="49"/>
                </a:lnTo>
                <a:lnTo>
                  <a:pt x="33" y="49"/>
                </a:lnTo>
                <a:lnTo>
                  <a:pt x="33" y="49"/>
                </a:lnTo>
                <a:lnTo>
                  <a:pt x="32" y="48"/>
                </a:lnTo>
                <a:lnTo>
                  <a:pt x="32" y="48"/>
                </a:lnTo>
                <a:lnTo>
                  <a:pt x="31" y="48"/>
                </a:lnTo>
                <a:lnTo>
                  <a:pt x="31" y="48"/>
                </a:lnTo>
                <a:lnTo>
                  <a:pt x="30" y="47"/>
                </a:lnTo>
                <a:lnTo>
                  <a:pt x="29" y="47"/>
                </a:lnTo>
                <a:lnTo>
                  <a:pt x="29" y="46"/>
                </a:lnTo>
                <a:lnTo>
                  <a:pt x="29" y="46"/>
                </a:lnTo>
                <a:lnTo>
                  <a:pt x="28" y="45"/>
                </a:lnTo>
                <a:lnTo>
                  <a:pt x="27" y="44"/>
                </a:lnTo>
                <a:lnTo>
                  <a:pt x="27" y="44"/>
                </a:lnTo>
                <a:lnTo>
                  <a:pt x="27" y="44"/>
                </a:lnTo>
                <a:lnTo>
                  <a:pt x="26" y="44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3"/>
                </a:lnTo>
                <a:lnTo>
                  <a:pt x="26" y="42"/>
                </a:lnTo>
                <a:lnTo>
                  <a:pt x="25" y="42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1"/>
                </a:lnTo>
                <a:lnTo>
                  <a:pt x="26" y="41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7" y="41"/>
                </a:lnTo>
                <a:lnTo>
                  <a:pt x="27" y="40"/>
                </a:lnTo>
                <a:lnTo>
                  <a:pt x="27" y="40"/>
                </a:lnTo>
                <a:lnTo>
                  <a:pt x="27" y="39"/>
                </a:lnTo>
                <a:lnTo>
                  <a:pt x="27" y="39"/>
                </a:lnTo>
                <a:lnTo>
                  <a:pt x="28" y="40"/>
                </a:lnTo>
                <a:lnTo>
                  <a:pt x="29" y="40"/>
                </a:lnTo>
                <a:lnTo>
                  <a:pt x="29" y="40"/>
                </a:lnTo>
                <a:lnTo>
                  <a:pt x="30" y="41"/>
                </a:lnTo>
                <a:lnTo>
                  <a:pt x="30" y="41"/>
                </a:lnTo>
                <a:lnTo>
                  <a:pt x="30" y="40"/>
                </a:lnTo>
                <a:lnTo>
                  <a:pt x="29" y="40"/>
                </a:lnTo>
                <a:lnTo>
                  <a:pt x="29" y="39"/>
                </a:lnTo>
                <a:lnTo>
                  <a:pt x="28" y="39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6"/>
                </a:lnTo>
                <a:lnTo>
                  <a:pt x="24" y="36"/>
                </a:lnTo>
                <a:lnTo>
                  <a:pt x="23" y="35"/>
                </a:lnTo>
                <a:lnTo>
                  <a:pt x="22" y="35"/>
                </a:lnTo>
                <a:lnTo>
                  <a:pt x="22" y="34"/>
                </a:lnTo>
                <a:lnTo>
                  <a:pt x="22" y="34"/>
                </a:lnTo>
                <a:lnTo>
                  <a:pt x="21" y="33"/>
                </a:lnTo>
                <a:lnTo>
                  <a:pt x="21" y="32"/>
                </a:lnTo>
                <a:lnTo>
                  <a:pt x="21" y="32"/>
                </a:lnTo>
                <a:lnTo>
                  <a:pt x="21" y="30"/>
                </a:lnTo>
                <a:lnTo>
                  <a:pt x="21" y="30"/>
                </a:lnTo>
                <a:lnTo>
                  <a:pt x="21" y="28"/>
                </a:lnTo>
                <a:lnTo>
                  <a:pt x="22" y="28"/>
                </a:lnTo>
                <a:lnTo>
                  <a:pt x="21" y="26"/>
                </a:lnTo>
                <a:lnTo>
                  <a:pt x="20" y="25"/>
                </a:lnTo>
                <a:lnTo>
                  <a:pt x="20" y="25"/>
                </a:lnTo>
                <a:lnTo>
                  <a:pt x="19" y="24"/>
                </a:lnTo>
                <a:lnTo>
                  <a:pt x="18" y="24"/>
                </a:lnTo>
                <a:lnTo>
                  <a:pt x="18" y="24"/>
                </a:lnTo>
                <a:lnTo>
                  <a:pt x="17" y="23"/>
                </a:lnTo>
                <a:lnTo>
                  <a:pt x="17" y="22"/>
                </a:lnTo>
                <a:lnTo>
                  <a:pt x="16" y="22"/>
                </a:lnTo>
                <a:lnTo>
                  <a:pt x="16" y="22"/>
                </a:lnTo>
                <a:lnTo>
                  <a:pt x="16" y="21"/>
                </a:lnTo>
                <a:lnTo>
                  <a:pt x="16" y="22"/>
                </a:lnTo>
                <a:lnTo>
                  <a:pt x="16" y="22"/>
                </a:lnTo>
                <a:lnTo>
                  <a:pt x="15" y="21"/>
                </a:lnTo>
                <a:lnTo>
                  <a:pt x="15" y="21"/>
                </a:lnTo>
                <a:lnTo>
                  <a:pt x="13" y="20"/>
                </a:lnTo>
                <a:lnTo>
                  <a:pt x="13" y="21"/>
                </a:lnTo>
                <a:lnTo>
                  <a:pt x="12" y="21"/>
                </a:lnTo>
                <a:lnTo>
                  <a:pt x="12" y="23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5"/>
                </a:lnTo>
                <a:lnTo>
                  <a:pt x="11" y="25"/>
                </a:lnTo>
                <a:lnTo>
                  <a:pt x="10" y="24"/>
                </a:lnTo>
                <a:lnTo>
                  <a:pt x="11" y="25"/>
                </a:lnTo>
                <a:lnTo>
                  <a:pt x="10" y="25"/>
                </a:lnTo>
                <a:lnTo>
                  <a:pt x="10" y="25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8" y="29"/>
                </a:lnTo>
                <a:lnTo>
                  <a:pt x="7" y="29"/>
                </a:lnTo>
                <a:lnTo>
                  <a:pt x="8" y="29"/>
                </a:lnTo>
                <a:lnTo>
                  <a:pt x="8" y="29"/>
                </a:lnTo>
                <a:lnTo>
                  <a:pt x="7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6" y="30"/>
                </a:lnTo>
                <a:lnTo>
                  <a:pt x="7" y="30"/>
                </a:lnTo>
                <a:lnTo>
                  <a:pt x="6" y="31"/>
                </a:lnTo>
                <a:lnTo>
                  <a:pt x="7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30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4" y="28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3" y="27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2" y="26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4" y="24"/>
                </a:lnTo>
                <a:lnTo>
                  <a:pt x="3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1" y="18"/>
                </a:lnTo>
                <a:lnTo>
                  <a:pt x="1" y="18"/>
                </a:lnTo>
                <a:lnTo>
                  <a:pt x="0" y="18"/>
                </a:lnTo>
                <a:lnTo>
                  <a:pt x="0" y="18"/>
                </a:lnTo>
                <a:lnTo>
                  <a:pt x="2" y="18"/>
                </a:lnTo>
                <a:lnTo>
                  <a:pt x="2" y="18"/>
                </a:lnTo>
                <a:lnTo>
                  <a:pt x="2" y="18"/>
                </a:lnTo>
                <a:lnTo>
                  <a:pt x="2" y="17"/>
                </a:lnTo>
                <a:lnTo>
                  <a:pt x="1" y="17"/>
                </a:lnTo>
                <a:lnTo>
                  <a:pt x="1" y="17"/>
                </a:lnTo>
                <a:lnTo>
                  <a:pt x="2" y="17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7"/>
                </a:lnTo>
                <a:lnTo>
                  <a:pt x="5" y="17"/>
                </a:lnTo>
                <a:lnTo>
                  <a:pt x="6" y="18"/>
                </a:lnTo>
                <a:lnTo>
                  <a:pt x="7" y="19"/>
                </a:lnTo>
                <a:lnTo>
                  <a:pt x="9" y="19"/>
                </a:lnTo>
                <a:lnTo>
                  <a:pt x="10" y="18"/>
                </a:lnTo>
                <a:lnTo>
                  <a:pt x="11" y="18"/>
                </a:lnTo>
                <a:lnTo>
                  <a:pt x="13" y="18"/>
                </a:lnTo>
                <a:lnTo>
                  <a:pt x="14" y="18"/>
                </a:lnTo>
                <a:lnTo>
                  <a:pt x="15" y="17"/>
                </a:lnTo>
                <a:lnTo>
                  <a:pt x="15" y="16"/>
                </a:lnTo>
                <a:lnTo>
                  <a:pt x="16" y="15"/>
                </a:lnTo>
                <a:lnTo>
                  <a:pt x="17" y="14"/>
                </a:lnTo>
                <a:lnTo>
                  <a:pt x="18" y="15"/>
                </a:lnTo>
                <a:lnTo>
                  <a:pt x="19" y="16"/>
                </a:lnTo>
                <a:lnTo>
                  <a:pt x="19" y="17"/>
                </a:lnTo>
                <a:lnTo>
                  <a:pt x="21" y="17"/>
                </a:lnTo>
                <a:lnTo>
                  <a:pt x="23" y="18"/>
                </a:lnTo>
                <a:lnTo>
                  <a:pt x="25" y="17"/>
                </a:lnTo>
                <a:lnTo>
                  <a:pt x="27" y="18"/>
                </a:lnTo>
                <a:lnTo>
                  <a:pt x="28" y="18"/>
                </a:lnTo>
                <a:lnTo>
                  <a:pt x="28" y="17"/>
                </a:lnTo>
                <a:lnTo>
                  <a:pt x="28" y="16"/>
                </a:lnTo>
                <a:lnTo>
                  <a:pt x="29" y="15"/>
                </a:lnTo>
                <a:lnTo>
                  <a:pt x="30" y="14"/>
                </a:lnTo>
                <a:lnTo>
                  <a:pt x="31" y="13"/>
                </a:lnTo>
                <a:lnTo>
                  <a:pt x="32" y="13"/>
                </a:lnTo>
                <a:lnTo>
                  <a:pt x="33" y="12"/>
                </a:lnTo>
                <a:lnTo>
                  <a:pt x="33" y="11"/>
                </a:lnTo>
                <a:lnTo>
                  <a:pt x="34" y="9"/>
                </a:lnTo>
                <a:lnTo>
                  <a:pt x="33" y="8"/>
                </a:lnTo>
                <a:lnTo>
                  <a:pt x="31" y="7"/>
                </a:lnTo>
                <a:lnTo>
                  <a:pt x="31" y="5"/>
                </a:lnTo>
                <a:lnTo>
                  <a:pt x="32" y="5"/>
                </a:lnTo>
                <a:lnTo>
                  <a:pt x="33" y="4"/>
                </a:lnTo>
                <a:lnTo>
                  <a:pt x="34" y="4"/>
                </a:lnTo>
                <a:lnTo>
                  <a:pt x="36" y="3"/>
                </a:lnTo>
                <a:lnTo>
                  <a:pt x="38" y="3"/>
                </a:lnTo>
                <a:lnTo>
                  <a:pt x="41" y="2"/>
                </a:lnTo>
                <a:lnTo>
                  <a:pt x="42" y="2"/>
                </a:lnTo>
                <a:lnTo>
                  <a:pt x="42" y="1"/>
                </a:lnTo>
                <a:lnTo>
                  <a:pt x="43" y="0"/>
                </a:lnTo>
                <a:lnTo>
                  <a:pt x="45" y="0"/>
                </a:lnTo>
                <a:lnTo>
                  <a:pt x="46" y="0"/>
                </a:lnTo>
                <a:lnTo>
                  <a:pt x="47" y="0"/>
                </a:lnTo>
                <a:lnTo>
                  <a:pt x="47" y="0"/>
                </a:lnTo>
                <a:lnTo>
                  <a:pt x="48" y="0"/>
                </a:lnTo>
                <a:lnTo>
                  <a:pt x="48" y="1"/>
                </a:lnTo>
                <a:lnTo>
                  <a:pt x="48" y="1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2"/>
                </a:lnTo>
                <a:lnTo>
                  <a:pt x="50" y="3"/>
                </a:lnTo>
                <a:lnTo>
                  <a:pt x="51" y="3"/>
                </a:lnTo>
                <a:lnTo>
                  <a:pt x="51" y="4"/>
                </a:lnTo>
                <a:lnTo>
                  <a:pt x="54" y="5"/>
                </a:lnTo>
                <a:lnTo>
                  <a:pt x="54" y="5"/>
                </a:lnTo>
                <a:lnTo>
                  <a:pt x="54" y="5"/>
                </a:lnTo>
                <a:lnTo>
                  <a:pt x="55" y="5"/>
                </a:lnTo>
                <a:lnTo>
                  <a:pt x="55" y="5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5" y="6"/>
                </a:lnTo>
                <a:lnTo>
                  <a:pt x="56" y="6"/>
                </a:lnTo>
                <a:lnTo>
                  <a:pt x="56" y="7"/>
                </a:lnTo>
                <a:lnTo>
                  <a:pt x="56" y="7"/>
                </a:lnTo>
                <a:lnTo>
                  <a:pt x="55" y="7"/>
                </a:lnTo>
                <a:lnTo>
                  <a:pt x="55" y="7"/>
                </a:lnTo>
                <a:lnTo>
                  <a:pt x="56" y="7"/>
                </a:lnTo>
                <a:lnTo>
                  <a:pt x="56" y="7"/>
                </a:lnTo>
                <a:lnTo>
                  <a:pt x="56" y="8"/>
                </a:lnTo>
                <a:lnTo>
                  <a:pt x="56" y="8"/>
                </a:lnTo>
                <a:lnTo>
                  <a:pt x="56" y="8"/>
                </a:lnTo>
                <a:lnTo>
                  <a:pt x="57" y="8"/>
                </a:lnTo>
                <a:lnTo>
                  <a:pt x="56" y="8"/>
                </a:lnTo>
                <a:lnTo>
                  <a:pt x="57" y="8"/>
                </a:lnTo>
                <a:lnTo>
                  <a:pt x="57" y="8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7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9"/>
                </a:lnTo>
                <a:lnTo>
                  <a:pt x="58" y="10"/>
                </a:lnTo>
                <a:lnTo>
                  <a:pt x="58" y="10"/>
                </a:lnTo>
                <a:lnTo>
                  <a:pt x="59" y="10"/>
                </a:lnTo>
                <a:lnTo>
                  <a:pt x="59" y="10"/>
                </a:lnTo>
                <a:lnTo>
                  <a:pt x="59" y="9"/>
                </a:lnTo>
                <a:lnTo>
                  <a:pt x="61" y="10"/>
                </a:lnTo>
                <a:lnTo>
                  <a:pt x="62" y="10"/>
                </a:lnTo>
                <a:lnTo>
                  <a:pt x="62" y="11"/>
                </a:lnTo>
                <a:lnTo>
                  <a:pt x="63" y="12"/>
                </a:lnTo>
                <a:lnTo>
                  <a:pt x="64" y="12"/>
                </a:lnTo>
                <a:lnTo>
                  <a:pt x="65" y="12"/>
                </a:lnTo>
                <a:lnTo>
                  <a:pt x="65" y="12"/>
                </a:lnTo>
                <a:lnTo>
                  <a:pt x="65" y="12"/>
                </a:lnTo>
                <a:lnTo>
                  <a:pt x="65" y="13"/>
                </a:lnTo>
                <a:lnTo>
                  <a:pt x="66" y="12"/>
                </a:lnTo>
                <a:lnTo>
                  <a:pt x="66" y="12"/>
                </a:lnTo>
                <a:lnTo>
                  <a:pt x="67" y="12"/>
                </a:lnTo>
                <a:lnTo>
                  <a:pt x="68" y="13"/>
                </a:lnTo>
                <a:lnTo>
                  <a:pt x="69" y="13"/>
                </a:lnTo>
                <a:lnTo>
                  <a:pt x="69" y="13"/>
                </a:lnTo>
                <a:lnTo>
                  <a:pt x="70" y="12"/>
                </a:lnTo>
                <a:lnTo>
                  <a:pt x="70" y="13"/>
                </a:lnTo>
                <a:lnTo>
                  <a:pt x="70" y="13"/>
                </a:lnTo>
                <a:lnTo>
                  <a:pt x="71" y="13"/>
                </a:lnTo>
                <a:lnTo>
                  <a:pt x="71" y="13"/>
                </a:lnTo>
                <a:lnTo>
                  <a:pt x="72" y="13"/>
                </a:lnTo>
                <a:lnTo>
                  <a:pt x="72" y="13"/>
                </a:lnTo>
                <a:lnTo>
                  <a:pt x="73" y="13"/>
                </a:lnTo>
                <a:lnTo>
                  <a:pt x="73" y="13"/>
                </a:lnTo>
                <a:lnTo>
                  <a:pt x="73" y="13"/>
                </a:lnTo>
                <a:lnTo>
                  <a:pt x="74" y="13"/>
                </a:lnTo>
                <a:lnTo>
                  <a:pt x="74" y="13"/>
                </a:lnTo>
                <a:lnTo>
                  <a:pt x="74" y="13"/>
                </a:lnTo>
                <a:lnTo>
                  <a:pt x="74" y="12"/>
                </a:lnTo>
                <a:lnTo>
                  <a:pt x="75" y="12"/>
                </a:lnTo>
                <a:lnTo>
                  <a:pt x="76" y="12"/>
                </a:lnTo>
                <a:lnTo>
                  <a:pt x="76" y="12"/>
                </a:lnTo>
                <a:lnTo>
                  <a:pt x="77" y="11"/>
                </a:lnTo>
                <a:lnTo>
                  <a:pt x="77" y="11"/>
                </a:lnTo>
                <a:lnTo>
                  <a:pt x="77" y="11"/>
                </a:lnTo>
                <a:lnTo>
                  <a:pt x="77" y="10"/>
                </a:lnTo>
                <a:lnTo>
                  <a:pt x="77" y="10"/>
                </a:lnTo>
                <a:lnTo>
                  <a:pt x="77" y="10"/>
                </a:lnTo>
                <a:lnTo>
                  <a:pt x="78" y="10"/>
                </a:lnTo>
                <a:lnTo>
                  <a:pt x="78" y="10"/>
                </a:lnTo>
                <a:lnTo>
                  <a:pt x="79" y="11"/>
                </a:lnTo>
                <a:lnTo>
                  <a:pt x="79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0" y="10"/>
                </a:lnTo>
                <a:lnTo>
                  <a:pt x="81" y="11"/>
                </a:lnTo>
                <a:lnTo>
                  <a:pt x="81" y="12"/>
                </a:lnTo>
                <a:lnTo>
                  <a:pt x="81" y="13"/>
                </a:lnTo>
                <a:lnTo>
                  <a:pt x="82" y="14"/>
                </a:lnTo>
                <a:lnTo>
                  <a:pt x="82" y="16"/>
                </a:lnTo>
                <a:lnTo>
                  <a:pt x="82" y="17"/>
                </a:lnTo>
                <a:lnTo>
                  <a:pt x="83" y="17"/>
                </a:lnTo>
                <a:lnTo>
                  <a:pt x="83" y="19"/>
                </a:lnTo>
                <a:lnTo>
                  <a:pt x="84" y="20"/>
                </a:lnTo>
                <a:lnTo>
                  <a:pt x="84" y="21"/>
                </a:lnTo>
                <a:lnTo>
                  <a:pt x="86" y="22"/>
                </a:lnTo>
                <a:lnTo>
                  <a:pt x="88" y="23"/>
                </a:lnTo>
                <a:lnTo>
                  <a:pt x="89" y="23"/>
                </a:lnTo>
                <a:lnTo>
                  <a:pt x="90" y="24"/>
                </a:lnTo>
                <a:lnTo>
                  <a:pt x="87" y="24"/>
                </a:lnTo>
                <a:lnTo>
                  <a:pt x="86" y="25"/>
                </a:lnTo>
                <a:lnTo>
                  <a:pt x="85" y="29"/>
                </a:lnTo>
                <a:lnTo>
                  <a:pt x="85" y="30"/>
                </a:lnTo>
                <a:lnTo>
                  <a:pt x="84" y="30"/>
                </a:lnTo>
                <a:lnTo>
                  <a:pt x="83" y="30"/>
                </a:lnTo>
                <a:lnTo>
                  <a:pt x="81" y="30"/>
                </a:lnTo>
                <a:lnTo>
                  <a:pt x="80" y="30"/>
                </a:lnTo>
                <a:lnTo>
                  <a:pt x="80" y="29"/>
                </a:lnTo>
                <a:lnTo>
                  <a:pt x="80" y="28"/>
                </a:lnTo>
                <a:lnTo>
                  <a:pt x="78" y="27"/>
                </a:lnTo>
                <a:lnTo>
                  <a:pt x="78" y="26"/>
                </a:lnTo>
                <a:lnTo>
                  <a:pt x="76" y="26"/>
                </a:lnTo>
                <a:lnTo>
                  <a:pt x="75" y="26"/>
                </a:lnTo>
                <a:lnTo>
                  <a:pt x="74" y="26"/>
                </a:lnTo>
                <a:lnTo>
                  <a:pt x="72" y="26"/>
                </a:lnTo>
                <a:lnTo>
                  <a:pt x="71" y="26"/>
                </a:lnTo>
                <a:lnTo>
                  <a:pt x="70" y="26"/>
                </a:lnTo>
                <a:lnTo>
                  <a:pt x="69" y="25"/>
                </a:lnTo>
                <a:lnTo>
                  <a:pt x="68" y="26"/>
                </a:lnTo>
                <a:lnTo>
                  <a:pt x="66" y="26"/>
                </a:lnTo>
                <a:lnTo>
                  <a:pt x="65" y="26"/>
                </a:lnTo>
                <a:lnTo>
                  <a:pt x="64" y="25"/>
                </a:lnTo>
                <a:lnTo>
                  <a:pt x="61" y="25"/>
                </a:lnTo>
                <a:lnTo>
                  <a:pt x="60" y="24"/>
                </a:lnTo>
                <a:lnTo>
                  <a:pt x="59" y="24"/>
                </a:lnTo>
                <a:lnTo>
                  <a:pt x="56" y="25"/>
                </a:lnTo>
                <a:lnTo>
                  <a:pt x="54" y="25"/>
                </a:lnTo>
                <a:lnTo>
                  <a:pt x="52" y="23"/>
                </a:lnTo>
                <a:lnTo>
                  <a:pt x="51" y="24"/>
                </a:lnTo>
                <a:lnTo>
                  <a:pt x="50" y="24"/>
                </a:lnTo>
                <a:lnTo>
                  <a:pt x="48" y="23"/>
                </a:lnTo>
                <a:lnTo>
                  <a:pt x="46" y="24"/>
                </a:lnTo>
                <a:lnTo>
                  <a:pt x="44" y="26"/>
                </a:lnTo>
                <a:lnTo>
                  <a:pt x="43" y="27"/>
                </a:lnTo>
                <a:lnTo>
                  <a:pt x="42" y="26"/>
                </a:lnTo>
                <a:lnTo>
                  <a:pt x="42" y="25"/>
                </a:lnTo>
                <a:lnTo>
                  <a:pt x="39" y="23"/>
                </a:lnTo>
                <a:lnTo>
                  <a:pt x="38" y="23"/>
                </a:lnTo>
                <a:lnTo>
                  <a:pt x="36" y="24"/>
                </a:lnTo>
                <a:lnTo>
                  <a:pt x="36" y="25"/>
                </a:lnTo>
                <a:lnTo>
                  <a:pt x="36" y="26"/>
                </a:lnTo>
                <a:lnTo>
                  <a:pt x="36" y="29"/>
                </a:lnTo>
                <a:lnTo>
                  <a:pt x="35" y="31"/>
                </a:lnTo>
                <a:lnTo>
                  <a:pt x="35" y="32"/>
                </a:lnTo>
                <a:lnTo>
                  <a:pt x="37" y="34"/>
                </a:lnTo>
                <a:lnTo>
                  <a:pt x="38" y="34"/>
                </a:lnTo>
                <a:lnTo>
                  <a:pt x="39" y="35"/>
                </a:lnTo>
                <a:lnTo>
                  <a:pt x="40" y="36"/>
                </a:lnTo>
                <a:lnTo>
                  <a:pt x="40" y="37"/>
                </a:lnTo>
                <a:lnTo>
                  <a:pt x="41" y="38"/>
                </a:lnTo>
                <a:lnTo>
                  <a:pt x="41" y="40"/>
                </a:lnTo>
                <a:lnTo>
                  <a:pt x="41" y="41"/>
                </a:lnTo>
                <a:lnTo>
                  <a:pt x="42" y="42"/>
                </a:lnTo>
                <a:lnTo>
                  <a:pt x="46" y="44"/>
                </a:lnTo>
                <a:lnTo>
                  <a:pt x="46" y="44"/>
                </a:lnTo>
                <a:lnTo>
                  <a:pt x="47" y="46"/>
                </a:lnTo>
                <a:lnTo>
                  <a:pt x="47" y="47"/>
                </a:lnTo>
                <a:lnTo>
                  <a:pt x="50" y="50"/>
                </a:lnTo>
                <a:lnTo>
                  <a:pt x="52" y="51"/>
                </a:lnTo>
                <a:lnTo>
                  <a:pt x="53" y="52"/>
                </a:lnTo>
                <a:lnTo>
                  <a:pt x="54" y="52"/>
                </a:lnTo>
                <a:lnTo>
                  <a:pt x="55" y="53"/>
                </a:lnTo>
                <a:lnTo>
                  <a:pt x="55" y="54"/>
                </a:lnTo>
                <a:lnTo>
                  <a:pt x="56" y="56"/>
                </a:lnTo>
                <a:lnTo>
                  <a:pt x="57" y="57"/>
                </a:lnTo>
                <a:lnTo>
                  <a:pt x="58" y="57"/>
                </a:lnTo>
                <a:lnTo>
                  <a:pt x="59" y="58"/>
                </a:lnTo>
                <a:lnTo>
                  <a:pt x="60" y="59"/>
                </a:lnTo>
                <a:lnTo>
                  <a:pt x="62" y="60"/>
                </a:lnTo>
                <a:lnTo>
                  <a:pt x="63" y="61"/>
                </a:lnTo>
                <a:lnTo>
                  <a:pt x="64" y="62"/>
                </a:lnTo>
                <a:lnTo>
                  <a:pt x="64" y="63"/>
                </a:lnTo>
                <a:lnTo>
                  <a:pt x="64" y="64"/>
                </a:lnTo>
                <a:lnTo>
                  <a:pt x="62" y="66"/>
                </a:lnTo>
                <a:lnTo>
                  <a:pt x="62" y="66"/>
                </a:lnTo>
                <a:lnTo>
                  <a:pt x="61" y="65"/>
                </a:lnTo>
                <a:lnTo>
                  <a:pt x="61" y="65"/>
                </a:lnTo>
                <a:lnTo>
                  <a:pt x="62" y="65"/>
                </a:lnTo>
                <a:lnTo>
                  <a:pt x="61" y="65"/>
                </a:lnTo>
                <a:lnTo>
                  <a:pt x="61" y="65"/>
                </a:lnTo>
                <a:lnTo>
                  <a:pt x="60" y="65"/>
                </a:lnTo>
                <a:lnTo>
                  <a:pt x="59" y="64"/>
                </a:lnTo>
                <a:lnTo>
                  <a:pt x="59" y="64"/>
                </a:lnTo>
                <a:lnTo>
                  <a:pt x="59" y="64"/>
                </a:lnTo>
                <a:lnTo>
                  <a:pt x="59" y="63"/>
                </a:lnTo>
                <a:lnTo>
                  <a:pt x="60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9" y="63"/>
                </a:lnTo>
                <a:lnTo>
                  <a:pt x="58" y="63"/>
                </a:lnTo>
                <a:lnTo>
                  <a:pt x="57" y="61"/>
                </a:lnTo>
                <a:lnTo>
                  <a:pt x="57" y="61"/>
                </a:lnTo>
                <a:lnTo>
                  <a:pt x="56" y="61"/>
                </a:lnTo>
                <a:lnTo>
                  <a:pt x="55" y="60"/>
                </a:lnTo>
                <a:lnTo>
                  <a:pt x="55" y="60"/>
                </a:lnTo>
                <a:lnTo>
                  <a:pt x="54" y="60"/>
                </a:lnTo>
                <a:lnTo>
                  <a:pt x="54" y="59"/>
                </a:lnTo>
                <a:lnTo>
                  <a:pt x="54" y="59"/>
                </a:lnTo>
                <a:lnTo>
                  <a:pt x="53" y="59"/>
                </a:lnTo>
                <a:lnTo>
                  <a:pt x="53" y="58"/>
                </a:lnTo>
                <a:lnTo>
                  <a:pt x="53" y="58"/>
                </a:lnTo>
                <a:lnTo>
                  <a:pt x="51" y="57"/>
                </a:lnTo>
                <a:lnTo>
                  <a:pt x="51" y="57"/>
                </a:lnTo>
                <a:lnTo>
                  <a:pt x="51" y="56"/>
                </a:lnTo>
                <a:lnTo>
                  <a:pt x="49" y="56"/>
                </a:lnTo>
                <a:lnTo>
                  <a:pt x="48" y="56"/>
                </a:lnTo>
                <a:lnTo>
                  <a:pt x="48" y="56"/>
                </a:lnTo>
                <a:lnTo>
                  <a:pt x="47" y="56"/>
                </a:lnTo>
                <a:lnTo>
                  <a:pt x="46" y="55"/>
                </a:lnTo>
                <a:lnTo>
                  <a:pt x="45" y="54"/>
                </a:lnTo>
                <a:lnTo>
                  <a:pt x="45" y="54"/>
                </a:lnTo>
                <a:lnTo>
                  <a:pt x="43" y="54"/>
                </a:lnTo>
                <a:lnTo>
                  <a:pt x="44" y="54"/>
                </a:lnTo>
                <a:lnTo>
                  <a:pt x="44" y="54"/>
                </a:lnTo>
                <a:lnTo>
                  <a:pt x="45" y="54"/>
                </a:lnTo>
                <a:lnTo>
                  <a:pt x="44" y="54"/>
                </a:lnTo>
                <a:lnTo>
                  <a:pt x="43" y="53"/>
                </a:lnTo>
                <a:lnTo>
                  <a:pt x="42" y="54"/>
                </a:lnTo>
                <a:lnTo>
                  <a:pt x="42" y="54"/>
                </a:lnTo>
                <a:lnTo>
                  <a:pt x="40" y="5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2" name="Freeform 2282">
            <a:extLst>
              <a:ext uri="{FF2B5EF4-FFF2-40B4-BE49-F238E27FC236}">
                <a16:creationId xmlns:a16="http://schemas.microsoft.com/office/drawing/2014/main" id="{8EA114CE-0B4F-43F9-8662-731C5C022A18}"/>
              </a:ext>
            </a:extLst>
          </xdr:cNvPr>
          <xdr:cNvSpPr>
            <a:spLocks/>
          </xdr:cNvSpPr>
        </xdr:nvSpPr>
        <xdr:spPr bwMode="auto">
          <a:xfrm>
            <a:off x="929" y="942"/>
            <a:ext cx="24" cy="12"/>
          </a:xfrm>
          <a:custGeom>
            <a:avLst/>
            <a:gdLst>
              <a:gd name="T0" fmla="*/ 24 w 24"/>
              <a:gd name="T1" fmla="*/ 11 h 12"/>
              <a:gd name="T2" fmla="*/ 23 w 24"/>
              <a:gd name="T3" fmla="*/ 11 h 12"/>
              <a:gd name="T4" fmla="*/ 23 w 24"/>
              <a:gd name="T5" fmla="*/ 11 h 12"/>
              <a:gd name="T6" fmla="*/ 23 w 24"/>
              <a:gd name="T7" fmla="*/ 12 h 12"/>
              <a:gd name="T8" fmla="*/ 22 w 24"/>
              <a:gd name="T9" fmla="*/ 11 h 12"/>
              <a:gd name="T10" fmla="*/ 21 w 24"/>
              <a:gd name="T11" fmla="*/ 10 h 12"/>
              <a:gd name="T12" fmla="*/ 22 w 24"/>
              <a:gd name="T13" fmla="*/ 10 h 12"/>
              <a:gd name="T14" fmla="*/ 18 w 24"/>
              <a:gd name="T15" fmla="*/ 8 h 12"/>
              <a:gd name="T16" fmla="*/ 19 w 24"/>
              <a:gd name="T17" fmla="*/ 8 h 12"/>
              <a:gd name="T18" fmla="*/ 18 w 24"/>
              <a:gd name="T19" fmla="*/ 8 h 12"/>
              <a:gd name="T20" fmla="*/ 17 w 24"/>
              <a:gd name="T21" fmla="*/ 7 h 12"/>
              <a:gd name="T22" fmla="*/ 16 w 24"/>
              <a:gd name="T23" fmla="*/ 7 h 12"/>
              <a:gd name="T24" fmla="*/ 16 w 24"/>
              <a:gd name="T25" fmla="*/ 7 h 12"/>
              <a:gd name="T26" fmla="*/ 16 w 24"/>
              <a:gd name="T27" fmla="*/ 6 h 12"/>
              <a:gd name="T28" fmla="*/ 14 w 24"/>
              <a:gd name="T29" fmla="*/ 5 h 12"/>
              <a:gd name="T30" fmla="*/ 14 w 24"/>
              <a:gd name="T31" fmla="*/ 4 h 12"/>
              <a:gd name="T32" fmla="*/ 13 w 24"/>
              <a:gd name="T33" fmla="*/ 4 h 12"/>
              <a:gd name="T34" fmla="*/ 12 w 24"/>
              <a:gd name="T35" fmla="*/ 4 h 12"/>
              <a:gd name="T36" fmla="*/ 12 w 24"/>
              <a:gd name="T37" fmla="*/ 4 h 12"/>
              <a:gd name="T38" fmla="*/ 12 w 24"/>
              <a:gd name="T39" fmla="*/ 5 h 12"/>
              <a:gd name="T40" fmla="*/ 11 w 24"/>
              <a:gd name="T41" fmla="*/ 4 h 12"/>
              <a:gd name="T42" fmla="*/ 10 w 24"/>
              <a:gd name="T43" fmla="*/ 4 h 12"/>
              <a:gd name="T44" fmla="*/ 7 w 24"/>
              <a:gd name="T45" fmla="*/ 3 h 12"/>
              <a:gd name="T46" fmla="*/ 7 w 24"/>
              <a:gd name="T47" fmla="*/ 3 h 12"/>
              <a:gd name="T48" fmla="*/ 6 w 24"/>
              <a:gd name="T49" fmla="*/ 2 h 12"/>
              <a:gd name="T50" fmla="*/ 3 w 24"/>
              <a:gd name="T51" fmla="*/ 1 h 12"/>
              <a:gd name="T52" fmla="*/ 2 w 24"/>
              <a:gd name="T53" fmla="*/ 1 h 12"/>
              <a:gd name="T54" fmla="*/ 1 w 24"/>
              <a:gd name="T55" fmla="*/ 0 h 12"/>
              <a:gd name="T56" fmla="*/ 0 w 24"/>
              <a:gd name="T57" fmla="*/ 0 h 12"/>
              <a:gd name="T58" fmla="*/ 1 w 24"/>
              <a:gd name="T59" fmla="*/ 0 h 12"/>
              <a:gd name="T60" fmla="*/ 5 w 24"/>
              <a:gd name="T61" fmla="*/ 1 h 12"/>
              <a:gd name="T62" fmla="*/ 7 w 24"/>
              <a:gd name="T63" fmla="*/ 2 h 12"/>
              <a:gd name="T64" fmla="*/ 8 w 24"/>
              <a:gd name="T65" fmla="*/ 2 h 12"/>
              <a:gd name="T66" fmla="*/ 10 w 24"/>
              <a:gd name="T67" fmla="*/ 3 h 12"/>
              <a:gd name="T68" fmla="*/ 11 w 24"/>
              <a:gd name="T69" fmla="*/ 4 h 12"/>
              <a:gd name="T70" fmla="*/ 15 w 24"/>
              <a:gd name="T71" fmla="*/ 2 h 12"/>
              <a:gd name="T72" fmla="*/ 17 w 24"/>
              <a:gd name="T73" fmla="*/ 4 h 12"/>
              <a:gd name="T74" fmla="*/ 19 w 24"/>
              <a:gd name="T75" fmla="*/ 7 h 12"/>
              <a:gd name="T76" fmla="*/ 24 w 24"/>
              <a:gd name="T77" fmla="*/ 8 h 12"/>
              <a:gd name="T78" fmla="*/ 24 w 24"/>
              <a:gd name="T79" fmla="*/ 11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24" h="12">
                <a:moveTo>
                  <a:pt x="24" y="11"/>
                </a:moveTo>
                <a:lnTo>
                  <a:pt x="24" y="11"/>
                </a:lnTo>
                <a:lnTo>
                  <a:pt x="23" y="11"/>
                </a:lnTo>
                <a:lnTo>
                  <a:pt x="23" y="11"/>
                </a:lnTo>
                <a:lnTo>
                  <a:pt x="23" y="11"/>
                </a:lnTo>
                <a:lnTo>
                  <a:pt x="23" y="11"/>
                </a:lnTo>
                <a:lnTo>
                  <a:pt x="23" y="12"/>
                </a:lnTo>
                <a:lnTo>
                  <a:pt x="23" y="12"/>
                </a:lnTo>
                <a:lnTo>
                  <a:pt x="23" y="12"/>
                </a:lnTo>
                <a:lnTo>
                  <a:pt x="22" y="11"/>
                </a:lnTo>
                <a:lnTo>
                  <a:pt x="22" y="11"/>
                </a:lnTo>
                <a:lnTo>
                  <a:pt x="21" y="10"/>
                </a:lnTo>
                <a:lnTo>
                  <a:pt x="22" y="11"/>
                </a:lnTo>
                <a:lnTo>
                  <a:pt x="22" y="10"/>
                </a:lnTo>
                <a:lnTo>
                  <a:pt x="19" y="9"/>
                </a:lnTo>
                <a:lnTo>
                  <a:pt x="18" y="8"/>
                </a:lnTo>
                <a:lnTo>
                  <a:pt x="18" y="8"/>
                </a:lnTo>
                <a:lnTo>
                  <a:pt x="19" y="8"/>
                </a:lnTo>
                <a:lnTo>
                  <a:pt x="18" y="8"/>
                </a:lnTo>
                <a:lnTo>
                  <a:pt x="18" y="8"/>
                </a:lnTo>
                <a:lnTo>
                  <a:pt x="17" y="7"/>
                </a:lnTo>
                <a:lnTo>
                  <a:pt x="17" y="7"/>
                </a:lnTo>
                <a:lnTo>
                  <a:pt x="17" y="7"/>
                </a:lnTo>
                <a:lnTo>
                  <a:pt x="16" y="7"/>
                </a:lnTo>
                <a:lnTo>
                  <a:pt x="16" y="7"/>
                </a:lnTo>
                <a:lnTo>
                  <a:pt x="16" y="7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4" y="5"/>
                </a:lnTo>
                <a:lnTo>
                  <a:pt x="14" y="5"/>
                </a:lnTo>
                <a:lnTo>
                  <a:pt x="14" y="4"/>
                </a:lnTo>
                <a:lnTo>
                  <a:pt x="13" y="5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2" y="4"/>
                </a:lnTo>
                <a:lnTo>
                  <a:pt x="11" y="4"/>
                </a:lnTo>
                <a:lnTo>
                  <a:pt x="12" y="5"/>
                </a:lnTo>
                <a:lnTo>
                  <a:pt x="12" y="5"/>
                </a:lnTo>
                <a:lnTo>
                  <a:pt x="11" y="4"/>
                </a:lnTo>
                <a:lnTo>
                  <a:pt x="11" y="4"/>
                </a:lnTo>
                <a:lnTo>
                  <a:pt x="10" y="4"/>
                </a:lnTo>
                <a:lnTo>
                  <a:pt x="10" y="4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6" y="2"/>
                </a:lnTo>
                <a:lnTo>
                  <a:pt x="6" y="2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5" y="1"/>
                </a:lnTo>
                <a:lnTo>
                  <a:pt x="7" y="1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10" y="3"/>
                </a:lnTo>
                <a:lnTo>
                  <a:pt x="10" y="3"/>
                </a:lnTo>
                <a:lnTo>
                  <a:pt x="11" y="4"/>
                </a:lnTo>
                <a:lnTo>
                  <a:pt x="13" y="2"/>
                </a:lnTo>
                <a:lnTo>
                  <a:pt x="15" y="2"/>
                </a:lnTo>
                <a:lnTo>
                  <a:pt x="15" y="3"/>
                </a:lnTo>
                <a:lnTo>
                  <a:pt x="17" y="4"/>
                </a:lnTo>
                <a:lnTo>
                  <a:pt x="17" y="5"/>
                </a:lnTo>
                <a:lnTo>
                  <a:pt x="19" y="7"/>
                </a:lnTo>
                <a:lnTo>
                  <a:pt x="20" y="8"/>
                </a:lnTo>
                <a:lnTo>
                  <a:pt x="24" y="8"/>
                </a:lnTo>
                <a:lnTo>
                  <a:pt x="24" y="10"/>
                </a:lnTo>
                <a:lnTo>
                  <a:pt x="24" y="11"/>
                </a:lnTo>
                <a:lnTo>
                  <a:pt x="24" y="1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3" name="Freeform 2283">
            <a:extLst>
              <a:ext uri="{FF2B5EF4-FFF2-40B4-BE49-F238E27FC236}">
                <a16:creationId xmlns:a16="http://schemas.microsoft.com/office/drawing/2014/main" id="{5C0452F5-9DD9-48FD-8692-6F6A630A3B45}"/>
              </a:ext>
            </a:extLst>
          </xdr:cNvPr>
          <xdr:cNvSpPr>
            <a:spLocks/>
          </xdr:cNvSpPr>
        </xdr:nvSpPr>
        <xdr:spPr bwMode="auto">
          <a:xfrm>
            <a:off x="900" y="918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0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4" name="Freeform 2284">
            <a:extLst>
              <a:ext uri="{FF2B5EF4-FFF2-40B4-BE49-F238E27FC236}">
                <a16:creationId xmlns:a16="http://schemas.microsoft.com/office/drawing/2014/main" id="{913A0CEE-47F5-48AB-8210-44573475794A}"/>
              </a:ext>
            </a:extLst>
          </xdr:cNvPr>
          <xdr:cNvSpPr>
            <a:spLocks/>
          </xdr:cNvSpPr>
        </xdr:nvSpPr>
        <xdr:spPr bwMode="auto">
          <a:xfrm>
            <a:off x="896" y="919"/>
            <a:ext cx="2" cy="2"/>
          </a:xfrm>
          <a:custGeom>
            <a:avLst/>
            <a:gdLst>
              <a:gd name="T0" fmla="*/ 1 w 2"/>
              <a:gd name="T1" fmla="*/ 1 h 2"/>
              <a:gd name="T2" fmla="*/ 0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1 h 2"/>
              <a:gd name="T14" fmla="*/ 2 w 2"/>
              <a:gd name="T15" fmla="*/ 2 h 2"/>
              <a:gd name="T16" fmla="*/ 1 w 2"/>
              <a:gd name="T17" fmla="*/ 1 h 2"/>
              <a:gd name="T18" fmla="*/ 1 w 2"/>
              <a:gd name="T19" fmla="*/ 2 h 2"/>
              <a:gd name="T20" fmla="*/ 1 w 2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5" name="Freeform 2285">
            <a:extLst>
              <a:ext uri="{FF2B5EF4-FFF2-40B4-BE49-F238E27FC236}">
                <a16:creationId xmlns:a16="http://schemas.microsoft.com/office/drawing/2014/main" id="{D11CE06C-A723-46D3-B2EB-062A3657F58B}"/>
              </a:ext>
            </a:extLst>
          </xdr:cNvPr>
          <xdr:cNvSpPr>
            <a:spLocks/>
          </xdr:cNvSpPr>
        </xdr:nvSpPr>
        <xdr:spPr bwMode="auto">
          <a:xfrm>
            <a:off x="901" y="923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6" name="Freeform 2286">
            <a:extLst>
              <a:ext uri="{FF2B5EF4-FFF2-40B4-BE49-F238E27FC236}">
                <a16:creationId xmlns:a16="http://schemas.microsoft.com/office/drawing/2014/main" id="{3228A377-D87D-456D-A153-617058BEBE08}"/>
              </a:ext>
            </a:extLst>
          </xdr:cNvPr>
          <xdr:cNvSpPr>
            <a:spLocks/>
          </xdr:cNvSpPr>
        </xdr:nvSpPr>
        <xdr:spPr bwMode="auto">
          <a:xfrm>
            <a:off x="918" y="933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1 h 1"/>
              <a:gd name="T4" fmla="*/ 0 w 2"/>
              <a:gd name="T5" fmla="*/ 0 h 1"/>
              <a:gd name="T6" fmla="*/ 0 w 2"/>
              <a:gd name="T7" fmla="*/ 0 h 1"/>
              <a:gd name="T8" fmla="*/ 1 w 2"/>
              <a:gd name="T9" fmla="*/ 0 h 1"/>
              <a:gd name="T10" fmla="*/ 2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0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7" name="Freeform 2287">
            <a:extLst>
              <a:ext uri="{FF2B5EF4-FFF2-40B4-BE49-F238E27FC236}">
                <a16:creationId xmlns:a16="http://schemas.microsoft.com/office/drawing/2014/main" id="{5387E677-BDB0-45A9-B460-C469212F7C0C}"/>
              </a:ext>
            </a:extLst>
          </xdr:cNvPr>
          <xdr:cNvSpPr>
            <a:spLocks/>
          </xdr:cNvSpPr>
        </xdr:nvSpPr>
        <xdr:spPr bwMode="auto">
          <a:xfrm>
            <a:off x="926" y="94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8" name="Freeform 2288">
            <a:extLst>
              <a:ext uri="{FF2B5EF4-FFF2-40B4-BE49-F238E27FC236}">
                <a16:creationId xmlns:a16="http://schemas.microsoft.com/office/drawing/2014/main" id="{4F91667E-E11D-4840-9FF3-8EA0BA8BB711}"/>
              </a:ext>
            </a:extLst>
          </xdr:cNvPr>
          <xdr:cNvSpPr>
            <a:spLocks/>
          </xdr:cNvSpPr>
        </xdr:nvSpPr>
        <xdr:spPr bwMode="auto">
          <a:xfrm>
            <a:off x="895" y="909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1 w 3"/>
              <a:gd name="T5" fmla="*/ 0 h 2"/>
              <a:gd name="T6" fmla="*/ 1 w 3"/>
              <a:gd name="T7" fmla="*/ 0 h 2"/>
              <a:gd name="T8" fmla="*/ 1 w 3"/>
              <a:gd name="T9" fmla="*/ 0 h 2"/>
              <a:gd name="T10" fmla="*/ 1 w 3"/>
              <a:gd name="T11" fmla="*/ 0 h 2"/>
              <a:gd name="T12" fmla="*/ 1 w 3"/>
              <a:gd name="T13" fmla="*/ 0 h 2"/>
              <a:gd name="T14" fmla="*/ 1 w 3"/>
              <a:gd name="T15" fmla="*/ 0 h 2"/>
              <a:gd name="T16" fmla="*/ 2 w 3"/>
              <a:gd name="T17" fmla="*/ 1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1 h 2"/>
              <a:gd name="T38" fmla="*/ 0 w 3"/>
              <a:gd name="T39" fmla="*/ 0 h 2"/>
              <a:gd name="T40" fmla="*/ 1 w 3"/>
              <a:gd name="T41" fmla="*/ 1 h 2"/>
              <a:gd name="T42" fmla="*/ 0 w 3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49" name="Freeform 2289">
            <a:extLst>
              <a:ext uri="{FF2B5EF4-FFF2-40B4-BE49-F238E27FC236}">
                <a16:creationId xmlns:a16="http://schemas.microsoft.com/office/drawing/2014/main" id="{E6F873E5-2BD3-43AA-9A24-A0AC325F3AC6}"/>
              </a:ext>
            </a:extLst>
          </xdr:cNvPr>
          <xdr:cNvSpPr>
            <a:spLocks/>
          </xdr:cNvSpPr>
        </xdr:nvSpPr>
        <xdr:spPr bwMode="auto">
          <a:xfrm>
            <a:off x="889" y="903"/>
            <a:ext cx="4" cy="12"/>
          </a:xfrm>
          <a:custGeom>
            <a:avLst/>
            <a:gdLst>
              <a:gd name="T0" fmla="*/ 1 w 4"/>
              <a:gd name="T1" fmla="*/ 8 h 12"/>
              <a:gd name="T2" fmla="*/ 2 w 4"/>
              <a:gd name="T3" fmla="*/ 9 h 12"/>
              <a:gd name="T4" fmla="*/ 1 w 4"/>
              <a:gd name="T5" fmla="*/ 8 h 12"/>
              <a:gd name="T6" fmla="*/ 1 w 4"/>
              <a:gd name="T7" fmla="*/ 6 h 12"/>
              <a:gd name="T8" fmla="*/ 1 w 4"/>
              <a:gd name="T9" fmla="*/ 6 h 12"/>
              <a:gd name="T10" fmla="*/ 0 w 4"/>
              <a:gd name="T11" fmla="*/ 5 h 12"/>
              <a:gd name="T12" fmla="*/ 0 w 4"/>
              <a:gd name="T13" fmla="*/ 4 h 12"/>
              <a:gd name="T14" fmla="*/ 1 w 4"/>
              <a:gd name="T15" fmla="*/ 4 h 12"/>
              <a:gd name="T16" fmla="*/ 2 w 4"/>
              <a:gd name="T17" fmla="*/ 5 h 12"/>
              <a:gd name="T18" fmla="*/ 2 w 4"/>
              <a:gd name="T19" fmla="*/ 4 h 12"/>
              <a:gd name="T20" fmla="*/ 2 w 4"/>
              <a:gd name="T21" fmla="*/ 4 h 12"/>
              <a:gd name="T22" fmla="*/ 1 w 4"/>
              <a:gd name="T23" fmla="*/ 3 h 12"/>
              <a:gd name="T24" fmla="*/ 1 w 4"/>
              <a:gd name="T25" fmla="*/ 2 h 12"/>
              <a:gd name="T26" fmla="*/ 0 w 4"/>
              <a:gd name="T27" fmla="*/ 2 h 12"/>
              <a:gd name="T28" fmla="*/ 0 w 4"/>
              <a:gd name="T29" fmla="*/ 1 h 12"/>
              <a:gd name="T30" fmla="*/ 0 w 4"/>
              <a:gd name="T31" fmla="*/ 0 h 12"/>
              <a:gd name="T32" fmla="*/ 1 w 4"/>
              <a:gd name="T33" fmla="*/ 0 h 12"/>
              <a:gd name="T34" fmla="*/ 1 w 4"/>
              <a:gd name="T35" fmla="*/ 1 h 12"/>
              <a:gd name="T36" fmla="*/ 2 w 4"/>
              <a:gd name="T37" fmla="*/ 3 h 12"/>
              <a:gd name="T38" fmla="*/ 3 w 4"/>
              <a:gd name="T39" fmla="*/ 4 h 12"/>
              <a:gd name="T40" fmla="*/ 2 w 4"/>
              <a:gd name="T41" fmla="*/ 5 h 12"/>
              <a:gd name="T42" fmla="*/ 3 w 4"/>
              <a:gd name="T43" fmla="*/ 7 h 12"/>
              <a:gd name="T44" fmla="*/ 3 w 4"/>
              <a:gd name="T45" fmla="*/ 7 h 12"/>
              <a:gd name="T46" fmla="*/ 3 w 4"/>
              <a:gd name="T47" fmla="*/ 8 h 12"/>
              <a:gd name="T48" fmla="*/ 3 w 4"/>
              <a:gd name="T49" fmla="*/ 9 h 12"/>
              <a:gd name="T50" fmla="*/ 3 w 4"/>
              <a:gd name="T51" fmla="*/ 9 h 12"/>
              <a:gd name="T52" fmla="*/ 4 w 4"/>
              <a:gd name="T53" fmla="*/ 9 h 12"/>
              <a:gd name="T54" fmla="*/ 3 w 4"/>
              <a:gd name="T55" fmla="*/ 10 h 12"/>
              <a:gd name="T56" fmla="*/ 3 w 4"/>
              <a:gd name="T57" fmla="*/ 10 h 12"/>
              <a:gd name="T58" fmla="*/ 3 w 4"/>
              <a:gd name="T59" fmla="*/ 10 h 12"/>
              <a:gd name="T60" fmla="*/ 2 w 4"/>
              <a:gd name="T61" fmla="*/ 9 h 12"/>
              <a:gd name="T62" fmla="*/ 2 w 4"/>
              <a:gd name="T63" fmla="*/ 10 h 12"/>
              <a:gd name="T64" fmla="*/ 3 w 4"/>
              <a:gd name="T65" fmla="*/ 11 h 12"/>
              <a:gd name="T66" fmla="*/ 4 w 4"/>
              <a:gd name="T67" fmla="*/ 12 h 12"/>
              <a:gd name="T68" fmla="*/ 3 w 4"/>
              <a:gd name="T69" fmla="*/ 12 h 12"/>
              <a:gd name="T70" fmla="*/ 2 w 4"/>
              <a:gd name="T71" fmla="*/ 12 h 12"/>
              <a:gd name="T72" fmla="*/ 3 w 4"/>
              <a:gd name="T73" fmla="*/ 11 h 12"/>
              <a:gd name="T74" fmla="*/ 2 w 4"/>
              <a:gd name="T75" fmla="*/ 11 h 12"/>
              <a:gd name="T76" fmla="*/ 2 w 4"/>
              <a:gd name="T77" fmla="*/ 11 h 12"/>
              <a:gd name="T78" fmla="*/ 1 w 4"/>
              <a:gd name="T79" fmla="*/ 10 h 12"/>
              <a:gd name="T80" fmla="*/ 1 w 4"/>
              <a:gd name="T81" fmla="*/ 10 h 1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4" h="12">
                <a:moveTo>
                  <a:pt x="1" y="9"/>
                </a:moveTo>
                <a:lnTo>
                  <a:pt x="1" y="8"/>
                </a:lnTo>
                <a:lnTo>
                  <a:pt x="1" y="8"/>
                </a:lnTo>
                <a:lnTo>
                  <a:pt x="2" y="9"/>
                </a:lnTo>
                <a:lnTo>
                  <a:pt x="2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2" y="5"/>
                </a:lnTo>
                <a:lnTo>
                  <a:pt x="3" y="6"/>
                </a:lnTo>
                <a:lnTo>
                  <a:pt x="3" y="7"/>
                </a:lnTo>
                <a:lnTo>
                  <a:pt x="2" y="7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3" y="10"/>
                </a:lnTo>
                <a:lnTo>
                  <a:pt x="4" y="9"/>
                </a:lnTo>
                <a:lnTo>
                  <a:pt x="4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3" y="10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10"/>
                </a:lnTo>
                <a:lnTo>
                  <a:pt x="2" y="10"/>
                </a:lnTo>
                <a:lnTo>
                  <a:pt x="3" y="11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3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1" y="10"/>
                </a:lnTo>
                <a:lnTo>
                  <a:pt x="1" y="9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0" name="Freeform 2290">
            <a:extLst>
              <a:ext uri="{FF2B5EF4-FFF2-40B4-BE49-F238E27FC236}">
                <a16:creationId xmlns:a16="http://schemas.microsoft.com/office/drawing/2014/main" id="{43716AA5-0DCA-493D-B47D-FA5D79064F5F}"/>
              </a:ext>
            </a:extLst>
          </xdr:cNvPr>
          <xdr:cNvSpPr>
            <a:spLocks/>
          </xdr:cNvSpPr>
        </xdr:nvSpPr>
        <xdr:spPr bwMode="auto">
          <a:xfrm>
            <a:off x="903" y="927"/>
            <a:ext cx="3" cy="2"/>
          </a:xfrm>
          <a:custGeom>
            <a:avLst/>
            <a:gdLst>
              <a:gd name="T0" fmla="*/ 0 w 3"/>
              <a:gd name="T1" fmla="*/ 0 h 2"/>
              <a:gd name="T2" fmla="*/ 0 w 3"/>
              <a:gd name="T3" fmla="*/ 0 h 2"/>
              <a:gd name="T4" fmla="*/ 0 w 3"/>
              <a:gd name="T5" fmla="*/ 0 h 2"/>
              <a:gd name="T6" fmla="*/ 1 w 3"/>
              <a:gd name="T7" fmla="*/ 0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2 h 2"/>
              <a:gd name="T14" fmla="*/ 2 w 3"/>
              <a:gd name="T15" fmla="*/ 1 h 2"/>
              <a:gd name="T16" fmla="*/ 1 w 3"/>
              <a:gd name="T17" fmla="*/ 1 h 2"/>
              <a:gd name="T18" fmla="*/ 1 w 3"/>
              <a:gd name="T19" fmla="*/ 0 h 2"/>
              <a:gd name="T20" fmla="*/ 0 w 3"/>
              <a:gd name="T21" fmla="*/ 0 h 2"/>
              <a:gd name="T22" fmla="*/ 0 w 3"/>
              <a:gd name="T23" fmla="*/ 0 h 2"/>
              <a:gd name="T24" fmla="*/ 0 w 3"/>
              <a:gd name="T2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1" name="Freeform 2291">
            <a:extLst>
              <a:ext uri="{FF2B5EF4-FFF2-40B4-BE49-F238E27FC236}">
                <a16:creationId xmlns:a16="http://schemas.microsoft.com/office/drawing/2014/main" id="{4A826D50-09BE-44A3-BFCF-F54E054F4C5A}"/>
              </a:ext>
            </a:extLst>
          </xdr:cNvPr>
          <xdr:cNvSpPr>
            <a:spLocks/>
          </xdr:cNvSpPr>
        </xdr:nvSpPr>
        <xdr:spPr bwMode="auto">
          <a:xfrm>
            <a:off x="901" y="921"/>
            <a:ext cx="5" cy="5"/>
          </a:xfrm>
          <a:custGeom>
            <a:avLst/>
            <a:gdLst>
              <a:gd name="T0" fmla="*/ 0 w 5"/>
              <a:gd name="T1" fmla="*/ 1 h 5"/>
              <a:gd name="T2" fmla="*/ 0 w 5"/>
              <a:gd name="T3" fmla="*/ 1 h 5"/>
              <a:gd name="T4" fmla="*/ 1 w 5"/>
              <a:gd name="T5" fmla="*/ 1 h 5"/>
              <a:gd name="T6" fmla="*/ 1 w 5"/>
              <a:gd name="T7" fmla="*/ 1 h 5"/>
              <a:gd name="T8" fmla="*/ 2 w 5"/>
              <a:gd name="T9" fmla="*/ 2 h 5"/>
              <a:gd name="T10" fmla="*/ 2 w 5"/>
              <a:gd name="T11" fmla="*/ 2 h 5"/>
              <a:gd name="T12" fmla="*/ 2 w 5"/>
              <a:gd name="T13" fmla="*/ 3 h 5"/>
              <a:gd name="T14" fmla="*/ 3 w 5"/>
              <a:gd name="T15" fmla="*/ 3 h 5"/>
              <a:gd name="T16" fmla="*/ 4 w 5"/>
              <a:gd name="T17" fmla="*/ 4 h 5"/>
              <a:gd name="T18" fmla="*/ 4 w 5"/>
              <a:gd name="T19" fmla="*/ 4 h 5"/>
              <a:gd name="T20" fmla="*/ 4 w 5"/>
              <a:gd name="T21" fmla="*/ 4 h 5"/>
              <a:gd name="T22" fmla="*/ 4 w 5"/>
              <a:gd name="T23" fmla="*/ 4 h 5"/>
              <a:gd name="T24" fmla="*/ 4 w 5"/>
              <a:gd name="T25" fmla="*/ 4 h 5"/>
              <a:gd name="T26" fmla="*/ 5 w 5"/>
              <a:gd name="T27" fmla="*/ 5 h 5"/>
              <a:gd name="T28" fmla="*/ 5 w 5"/>
              <a:gd name="T29" fmla="*/ 5 h 5"/>
              <a:gd name="T30" fmla="*/ 5 w 5"/>
              <a:gd name="T31" fmla="*/ 5 h 5"/>
              <a:gd name="T32" fmla="*/ 5 w 5"/>
              <a:gd name="T33" fmla="*/ 5 h 5"/>
              <a:gd name="T34" fmla="*/ 4 w 5"/>
              <a:gd name="T35" fmla="*/ 5 h 5"/>
              <a:gd name="T36" fmla="*/ 4 w 5"/>
              <a:gd name="T37" fmla="*/ 5 h 5"/>
              <a:gd name="T38" fmla="*/ 4 w 5"/>
              <a:gd name="T39" fmla="*/ 5 h 5"/>
              <a:gd name="T40" fmla="*/ 4 w 5"/>
              <a:gd name="T41" fmla="*/ 5 h 5"/>
              <a:gd name="T42" fmla="*/ 3 w 5"/>
              <a:gd name="T43" fmla="*/ 4 h 5"/>
              <a:gd name="T44" fmla="*/ 3 w 5"/>
              <a:gd name="T45" fmla="*/ 4 h 5"/>
              <a:gd name="T46" fmla="*/ 2 w 5"/>
              <a:gd name="T47" fmla="*/ 3 h 5"/>
              <a:gd name="T48" fmla="*/ 2 w 5"/>
              <a:gd name="T49" fmla="*/ 2 h 5"/>
              <a:gd name="T50" fmla="*/ 2 w 5"/>
              <a:gd name="T51" fmla="*/ 2 h 5"/>
              <a:gd name="T52" fmla="*/ 2 w 5"/>
              <a:gd name="T53" fmla="*/ 3 h 5"/>
              <a:gd name="T54" fmla="*/ 2 w 5"/>
              <a:gd name="T55" fmla="*/ 2 h 5"/>
              <a:gd name="T56" fmla="*/ 2 w 5"/>
              <a:gd name="T57" fmla="*/ 3 h 5"/>
              <a:gd name="T58" fmla="*/ 2 w 5"/>
              <a:gd name="T59" fmla="*/ 3 h 5"/>
              <a:gd name="T60" fmla="*/ 1 w 5"/>
              <a:gd name="T61" fmla="*/ 2 h 5"/>
              <a:gd name="T62" fmla="*/ 0 w 5"/>
              <a:gd name="T63" fmla="*/ 1 h 5"/>
              <a:gd name="T64" fmla="*/ 0 w 5"/>
              <a:gd name="T65" fmla="*/ 1 h 5"/>
              <a:gd name="T66" fmla="*/ 0 w 5"/>
              <a:gd name="T67" fmla="*/ 0 h 5"/>
              <a:gd name="T68" fmla="*/ 0 w 5"/>
              <a:gd name="T6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5" h="5">
                <a:moveTo>
                  <a:pt x="0" y="1"/>
                </a:move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3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2" name="Freeform 2292">
            <a:extLst>
              <a:ext uri="{FF2B5EF4-FFF2-40B4-BE49-F238E27FC236}">
                <a16:creationId xmlns:a16="http://schemas.microsoft.com/office/drawing/2014/main" id="{25EBBB8C-0053-4700-9391-E84D921BA664}"/>
              </a:ext>
            </a:extLst>
          </xdr:cNvPr>
          <xdr:cNvSpPr>
            <a:spLocks/>
          </xdr:cNvSpPr>
        </xdr:nvSpPr>
        <xdr:spPr bwMode="auto">
          <a:xfrm>
            <a:off x="917" y="935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2 w 3"/>
              <a:gd name="T7" fmla="*/ 1 h 2"/>
              <a:gd name="T8" fmla="*/ 2 w 3"/>
              <a:gd name="T9" fmla="*/ 0 h 2"/>
              <a:gd name="T10" fmla="*/ 2 w 3"/>
              <a:gd name="T11" fmla="*/ 0 h 2"/>
              <a:gd name="T12" fmla="*/ 3 w 3"/>
              <a:gd name="T13" fmla="*/ 2 h 2"/>
              <a:gd name="T14" fmla="*/ 3 w 3"/>
              <a:gd name="T15" fmla="*/ 2 h 2"/>
              <a:gd name="T16" fmla="*/ 2 w 3"/>
              <a:gd name="T17" fmla="*/ 1 h 2"/>
              <a:gd name="T18" fmla="*/ 2 w 3"/>
              <a:gd name="T19" fmla="*/ 1 h 2"/>
              <a:gd name="T20" fmla="*/ 1 w 3"/>
              <a:gd name="T21" fmla="*/ 1 h 2"/>
              <a:gd name="T22" fmla="*/ 1 w 3"/>
              <a:gd name="T23" fmla="*/ 0 h 2"/>
              <a:gd name="T24" fmla="*/ 0 w 3"/>
              <a:gd name="T25" fmla="*/ 0 h 2"/>
              <a:gd name="T26" fmla="*/ 0 w 3"/>
              <a:gd name="T27" fmla="*/ 0 h 2"/>
              <a:gd name="T28" fmla="*/ 1 w 3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3" name="Freeform 2293">
            <a:extLst>
              <a:ext uri="{FF2B5EF4-FFF2-40B4-BE49-F238E27FC236}">
                <a16:creationId xmlns:a16="http://schemas.microsoft.com/office/drawing/2014/main" id="{9D2F6C21-9CE4-4FBB-90EB-782F89FD706A}"/>
              </a:ext>
            </a:extLst>
          </xdr:cNvPr>
          <xdr:cNvSpPr>
            <a:spLocks/>
          </xdr:cNvSpPr>
        </xdr:nvSpPr>
        <xdr:spPr bwMode="auto">
          <a:xfrm>
            <a:off x="896" y="911"/>
            <a:ext cx="7" cy="8"/>
          </a:xfrm>
          <a:custGeom>
            <a:avLst/>
            <a:gdLst>
              <a:gd name="T0" fmla="*/ 0 w 7"/>
              <a:gd name="T1" fmla="*/ 1 h 8"/>
              <a:gd name="T2" fmla="*/ 2 w 7"/>
              <a:gd name="T3" fmla="*/ 3 h 8"/>
              <a:gd name="T4" fmla="*/ 2 w 7"/>
              <a:gd name="T5" fmla="*/ 3 h 8"/>
              <a:gd name="T6" fmla="*/ 2 w 7"/>
              <a:gd name="T7" fmla="*/ 2 h 8"/>
              <a:gd name="T8" fmla="*/ 2 w 7"/>
              <a:gd name="T9" fmla="*/ 2 h 8"/>
              <a:gd name="T10" fmla="*/ 3 w 7"/>
              <a:gd name="T11" fmla="*/ 3 h 8"/>
              <a:gd name="T12" fmla="*/ 3 w 7"/>
              <a:gd name="T13" fmla="*/ 3 h 8"/>
              <a:gd name="T14" fmla="*/ 3 w 7"/>
              <a:gd name="T15" fmla="*/ 3 h 8"/>
              <a:gd name="T16" fmla="*/ 4 w 7"/>
              <a:gd name="T17" fmla="*/ 4 h 8"/>
              <a:gd name="T18" fmla="*/ 5 w 7"/>
              <a:gd name="T19" fmla="*/ 4 h 8"/>
              <a:gd name="T20" fmla="*/ 4 w 7"/>
              <a:gd name="T21" fmla="*/ 4 h 8"/>
              <a:gd name="T22" fmla="*/ 4 w 7"/>
              <a:gd name="T23" fmla="*/ 4 h 8"/>
              <a:gd name="T24" fmla="*/ 4 w 7"/>
              <a:gd name="T25" fmla="*/ 4 h 8"/>
              <a:gd name="T26" fmla="*/ 4 w 7"/>
              <a:gd name="T27" fmla="*/ 4 h 8"/>
              <a:gd name="T28" fmla="*/ 3 w 7"/>
              <a:gd name="T29" fmla="*/ 4 h 8"/>
              <a:gd name="T30" fmla="*/ 3 w 7"/>
              <a:gd name="T31" fmla="*/ 3 h 8"/>
              <a:gd name="T32" fmla="*/ 2 w 7"/>
              <a:gd name="T33" fmla="*/ 3 h 8"/>
              <a:gd name="T34" fmla="*/ 2 w 7"/>
              <a:gd name="T35" fmla="*/ 3 h 8"/>
              <a:gd name="T36" fmla="*/ 3 w 7"/>
              <a:gd name="T37" fmla="*/ 4 h 8"/>
              <a:gd name="T38" fmla="*/ 5 w 7"/>
              <a:gd name="T39" fmla="*/ 5 h 8"/>
              <a:gd name="T40" fmla="*/ 5 w 7"/>
              <a:gd name="T41" fmla="*/ 6 h 8"/>
              <a:gd name="T42" fmla="*/ 4 w 7"/>
              <a:gd name="T43" fmla="*/ 5 h 8"/>
              <a:gd name="T44" fmla="*/ 4 w 7"/>
              <a:gd name="T45" fmla="*/ 4 h 8"/>
              <a:gd name="T46" fmla="*/ 5 w 7"/>
              <a:gd name="T47" fmla="*/ 5 h 8"/>
              <a:gd name="T48" fmla="*/ 6 w 7"/>
              <a:gd name="T49" fmla="*/ 5 h 8"/>
              <a:gd name="T50" fmla="*/ 6 w 7"/>
              <a:gd name="T51" fmla="*/ 6 h 8"/>
              <a:gd name="T52" fmla="*/ 6 w 7"/>
              <a:gd name="T53" fmla="*/ 6 h 8"/>
              <a:gd name="T54" fmla="*/ 7 w 7"/>
              <a:gd name="T55" fmla="*/ 6 h 8"/>
              <a:gd name="T56" fmla="*/ 7 w 7"/>
              <a:gd name="T57" fmla="*/ 7 h 8"/>
              <a:gd name="T58" fmla="*/ 7 w 7"/>
              <a:gd name="T59" fmla="*/ 7 h 8"/>
              <a:gd name="T60" fmla="*/ 7 w 7"/>
              <a:gd name="T61" fmla="*/ 7 h 8"/>
              <a:gd name="T62" fmla="*/ 6 w 7"/>
              <a:gd name="T63" fmla="*/ 6 h 8"/>
              <a:gd name="T64" fmla="*/ 6 w 7"/>
              <a:gd name="T65" fmla="*/ 6 h 8"/>
              <a:gd name="T66" fmla="*/ 7 w 7"/>
              <a:gd name="T67" fmla="*/ 7 h 8"/>
              <a:gd name="T68" fmla="*/ 7 w 7"/>
              <a:gd name="T69" fmla="*/ 7 h 8"/>
              <a:gd name="T70" fmla="*/ 7 w 7"/>
              <a:gd name="T71" fmla="*/ 8 h 8"/>
              <a:gd name="T72" fmla="*/ 6 w 7"/>
              <a:gd name="T73" fmla="*/ 7 h 8"/>
              <a:gd name="T74" fmla="*/ 6 w 7"/>
              <a:gd name="T75" fmla="*/ 7 h 8"/>
              <a:gd name="T76" fmla="*/ 6 w 7"/>
              <a:gd name="T77" fmla="*/ 8 h 8"/>
              <a:gd name="T78" fmla="*/ 6 w 7"/>
              <a:gd name="T79" fmla="*/ 8 h 8"/>
              <a:gd name="T80" fmla="*/ 6 w 7"/>
              <a:gd name="T81" fmla="*/ 8 h 8"/>
              <a:gd name="T82" fmla="*/ 5 w 7"/>
              <a:gd name="T83" fmla="*/ 7 h 8"/>
              <a:gd name="T84" fmla="*/ 5 w 7"/>
              <a:gd name="T85" fmla="*/ 7 h 8"/>
              <a:gd name="T86" fmla="*/ 5 w 7"/>
              <a:gd name="T87" fmla="*/ 6 h 8"/>
              <a:gd name="T88" fmla="*/ 5 w 7"/>
              <a:gd name="T89" fmla="*/ 6 h 8"/>
              <a:gd name="T90" fmla="*/ 5 w 7"/>
              <a:gd name="T91" fmla="*/ 6 h 8"/>
              <a:gd name="T92" fmla="*/ 5 w 7"/>
              <a:gd name="T93" fmla="*/ 6 h 8"/>
              <a:gd name="T94" fmla="*/ 5 w 7"/>
              <a:gd name="T95" fmla="*/ 6 h 8"/>
              <a:gd name="T96" fmla="*/ 4 w 7"/>
              <a:gd name="T97" fmla="*/ 6 h 8"/>
              <a:gd name="T98" fmla="*/ 4 w 7"/>
              <a:gd name="T99" fmla="*/ 6 h 8"/>
              <a:gd name="T100" fmla="*/ 3 w 7"/>
              <a:gd name="T101" fmla="*/ 5 h 8"/>
              <a:gd name="T102" fmla="*/ 2 w 7"/>
              <a:gd name="T103" fmla="*/ 4 h 8"/>
              <a:gd name="T104" fmla="*/ 2 w 7"/>
              <a:gd name="T105" fmla="*/ 4 h 8"/>
              <a:gd name="T106" fmla="*/ 2 w 7"/>
              <a:gd name="T107" fmla="*/ 4 h 8"/>
              <a:gd name="T108" fmla="*/ 2 w 7"/>
              <a:gd name="T109" fmla="*/ 4 h 8"/>
              <a:gd name="T110" fmla="*/ 2 w 7"/>
              <a:gd name="T111" fmla="*/ 3 h 8"/>
              <a:gd name="T112" fmla="*/ 2 w 7"/>
              <a:gd name="T113" fmla="*/ 3 h 8"/>
              <a:gd name="T114" fmla="*/ 2 w 7"/>
              <a:gd name="T115" fmla="*/ 3 h 8"/>
              <a:gd name="T116" fmla="*/ 1 w 7"/>
              <a:gd name="T117" fmla="*/ 2 h 8"/>
              <a:gd name="T118" fmla="*/ 0 w 7"/>
              <a:gd name="T119" fmla="*/ 1 h 8"/>
              <a:gd name="T120" fmla="*/ 0 w 7"/>
              <a:gd name="T121" fmla="*/ 0 h 8"/>
              <a:gd name="T122" fmla="*/ 0 w 7"/>
              <a:gd name="T123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7" h="8">
                <a:moveTo>
                  <a:pt x="0" y="1"/>
                </a:move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7" y="6"/>
                </a:lnTo>
                <a:lnTo>
                  <a:pt x="7" y="7"/>
                </a:lnTo>
                <a:lnTo>
                  <a:pt x="7" y="7"/>
                </a:lnTo>
                <a:lnTo>
                  <a:pt x="7" y="7"/>
                </a:lnTo>
                <a:lnTo>
                  <a:pt x="6" y="6"/>
                </a:lnTo>
                <a:lnTo>
                  <a:pt x="6" y="6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3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4" name="Freeform 2294">
            <a:extLst>
              <a:ext uri="{FF2B5EF4-FFF2-40B4-BE49-F238E27FC236}">
                <a16:creationId xmlns:a16="http://schemas.microsoft.com/office/drawing/2014/main" id="{E6B10927-E72C-4E6E-856D-298CD1EB1433}"/>
              </a:ext>
            </a:extLst>
          </xdr:cNvPr>
          <xdr:cNvSpPr>
            <a:spLocks/>
          </xdr:cNvSpPr>
        </xdr:nvSpPr>
        <xdr:spPr bwMode="auto">
          <a:xfrm>
            <a:off x="897" y="921"/>
            <a:ext cx="6" cy="6"/>
          </a:xfrm>
          <a:custGeom>
            <a:avLst/>
            <a:gdLst>
              <a:gd name="T0" fmla="*/ 1 w 6"/>
              <a:gd name="T1" fmla="*/ 0 h 6"/>
              <a:gd name="T2" fmla="*/ 1 w 6"/>
              <a:gd name="T3" fmla="*/ 0 h 6"/>
              <a:gd name="T4" fmla="*/ 1 w 6"/>
              <a:gd name="T5" fmla="*/ 1 h 6"/>
              <a:gd name="T6" fmla="*/ 2 w 6"/>
              <a:gd name="T7" fmla="*/ 1 h 6"/>
              <a:gd name="T8" fmla="*/ 2 w 6"/>
              <a:gd name="T9" fmla="*/ 1 h 6"/>
              <a:gd name="T10" fmla="*/ 2 w 6"/>
              <a:gd name="T11" fmla="*/ 2 h 6"/>
              <a:gd name="T12" fmla="*/ 3 w 6"/>
              <a:gd name="T13" fmla="*/ 2 h 6"/>
              <a:gd name="T14" fmla="*/ 3 w 6"/>
              <a:gd name="T15" fmla="*/ 2 h 6"/>
              <a:gd name="T16" fmla="*/ 3 w 6"/>
              <a:gd name="T17" fmla="*/ 3 h 6"/>
              <a:gd name="T18" fmla="*/ 4 w 6"/>
              <a:gd name="T19" fmla="*/ 4 h 6"/>
              <a:gd name="T20" fmla="*/ 4 w 6"/>
              <a:gd name="T21" fmla="*/ 4 h 6"/>
              <a:gd name="T22" fmla="*/ 4 w 6"/>
              <a:gd name="T23" fmla="*/ 4 h 6"/>
              <a:gd name="T24" fmla="*/ 5 w 6"/>
              <a:gd name="T25" fmla="*/ 4 h 6"/>
              <a:gd name="T26" fmla="*/ 6 w 6"/>
              <a:gd name="T27" fmla="*/ 5 h 6"/>
              <a:gd name="T28" fmla="*/ 6 w 6"/>
              <a:gd name="T29" fmla="*/ 5 h 6"/>
              <a:gd name="T30" fmla="*/ 6 w 6"/>
              <a:gd name="T31" fmla="*/ 5 h 6"/>
              <a:gd name="T32" fmla="*/ 5 w 6"/>
              <a:gd name="T33" fmla="*/ 5 h 6"/>
              <a:gd name="T34" fmla="*/ 5 w 6"/>
              <a:gd name="T35" fmla="*/ 5 h 6"/>
              <a:gd name="T36" fmla="*/ 5 w 6"/>
              <a:gd name="T37" fmla="*/ 5 h 6"/>
              <a:gd name="T38" fmla="*/ 5 w 6"/>
              <a:gd name="T39" fmla="*/ 5 h 6"/>
              <a:gd name="T40" fmla="*/ 6 w 6"/>
              <a:gd name="T41" fmla="*/ 5 h 6"/>
              <a:gd name="T42" fmla="*/ 6 w 6"/>
              <a:gd name="T43" fmla="*/ 6 h 6"/>
              <a:gd name="T44" fmla="*/ 6 w 6"/>
              <a:gd name="T45" fmla="*/ 6 h 6"/>
              <a:gd name="T46" fmla="*/ 4 w 6"/>
              <a:gd name="T47" fmla="*/ 5 h 6"/>
              <a:gd name="T48" fmla="*/ 2 w 6"/>
              <a:gd name="T49" fmla="*/ 2 h 6"/>
              <a:gd name="T50" fmla="*/ 1 w 6"/>
              <a:gd name="T51" fmla="*/ 1 h 6"/>
              <a:gd name="T52" fmla="*/ 1 w 6"/>
              <a:gd name="T53" fmla="*/ 1 h 6"/>
              <a:gd name="T54" fmla="*/ 1 w 6"/>
              <a:gd name="T55" fmla="*/ 1 h 6"/>
              <a:gd name="T56" fmla="*/ 0 w 6"/>
              <a:gd name="T57" fmla="*/ 0 h 6"/>
              <a:gd name="T58" fmla="*/ 0 w 6"/>
              <a:gd name="T59" fmla="*/ 0 h 6"/>
              <a:gd name="T60" fmla="*/ 0 w 6"/>
              <a:gd name="T61" fmla="*/ 0 h 6"/>
              <a:gd name="T62" fmla="*/ 0 w 6"/>
              <a:gd name="T63" fmla="*/ 0 h 6"/>
              <a:gd name="T64" fmla="*/ 0 w 6"/>
              <a:gd name="T65" fmla="*/ 0 h 6"/>
              <a:gd name="T66" fmla="*/ 0 w 6"/>
              <a:gd name="T67" fmla="*/ 1 h 6"/>
              <a:gd name="T68" fmla="*/ 0 w 6"/>
              <a:gd name="T69" fmla="*/ 0 h 6"/>
              <a:gd name="T70" fmla="*/ 1 w 6"/>
              <a:gd name="T71" fmla="*/ 1 h 6"/>
              <a:gd name="T72" fmla="*/ 0 w 6"/>
              <a:gd name="T73" fmla="*/ 0 h 6"/>
              <a:gd name="T74" fmla="*/ 1 w 6"/>
              <a:gd name="T7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6" h="6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4" y="5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5" name="Freeform 2295">
            <a:extLst>
              <a:ext uri="{FF2B5EF4-FFF2-40B4-BE49-F238E27FC236}">
                <a16:creationId xmlns:a16="http://schemas.microsoft.com/office/drawing/2014/main" id="{1A28D724-AD29-41A9-9C49-8EFE83F414F1}"/>
              </a:ext>
            </a:extLst>
          </xdr:cNvPr>
          <xdr:cNvSpPr>
            <a:spLocks/>
          </xdr:cNvSpPr>
        </xdr:nvSpPr>
        <xdr:spPr bwMode="auto">
          <a:xfrm>
            <a:off x="915" y="941"/>
            <a:ext cx="3" cy="1"/>
          </a:xfrm>
          <a:custGeom>
            <a:avLst/>
            <a:gdLst>
              <a:gd name="T0" fmla="*/ 0 w 3"/>
              <a:gd name="T1" fmla="*/ 0 h 1"/>
              <a:gd name="T2" fmla="*/ 1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3 w 3"/>
              <a:gd name="T11" fmla="*/ 0 h 1"/>
              <a:gd name="T12" fmla="*/ 3 w 3"/>
              <a:gd name="T13" fmla="*/ 0 h 1"/>
              <a:gd name="T14" fmla="*/ 3 w 3"/>
              <a:gd name="T15" fmla="*/ 0 h 1"/>
              <a:gd name="T16" fmla="*/ 3 w 3"/>
              <a:gd name="T17" fmla="*/ 1 h 1"/>
              <a:gd name="T18" fmla="*/ 3 w 3"/>
              <a:gd name="T19" fmla="*/ 1 h 1"/>
              <a:gd name="T20" fmla="*/ 3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1 h 1"/>
              <a:gd name="T28" fmla="*/ 0 w 3"/>
              <a:gd name="T29" fmla="*/ 1 h 1"/>
              <a:gd name="T30" fmla="*/ 0 w 3"/>
              <a:gd name="T31" fmla="*/ 1 h 1"/>
              <a:gd name="T32" fmla="*/ 0 w 3"/>
              <a:gd name="T3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1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6" name="Freeform 2296">
            <a:extLst>
              <a:ext uri="{FF2B5EF4-FFF2-40B4-BE49-F238E27FC236}">
                <a16:creationId xmlns:a16="http://schemas.microsoft.com/office/drawing/2014/main" id="{34CF8EC3-2D95-43F0-96AD-07431847AC52}"/>
              </a:ext>
            </a:extLst>
          </xdr:cNvPr>
          <xdr:cNvSpPr>
            <a:spLocks/>
          </xdr:cNvSpPr>
        </xdr:nvSpPr>
        <xdr:spPr bwMode="auto">
          <a:xfrm>
            <a:off x="924" y="943"/>
            <a:ext cx="8" cy="1"/>
          </a:xfrm>
          <a:custGeom>
            <a:avLst/>
            <a:gdLst>
              <a:gd name="T0" fmla="*/ 1 w 8"/>
              <a:gd name="T1" fmla="*/ 0 h 1"/>
              <a:gd name="T2" fmla="*/ 2 w 8"/>
              <a:gd name="T3" fmla="*/ 0 h 1"/>
              <a:gd name="T4" fmla="*/ 3 w 8"/>
              <a:gd name="T5" fmla="*/ 0 h 1"/>
              <a:gd name="T6" fmla="*/ 4 w 8"/>
              <a:gd name="T7" fmla="*/ 0 h 1"/>
              <a:gd name="T8" fmla="*/ 6 w 8"/>
              <a:gd name="T9" fmla="*/ 0 h 1"/>
              <a:gd name="T10" fmla="*/ 6 w 8"/>
              <a:gd name="T11" fmla="*/ 0 h 1"/>
              <a:gd name="T12" fmla="*/ 7 w 8"/>
              <a:gd name="T13" fmla="*/ 0 h 1"/>
              <a:gd name="T14" fmla="*/ 8 w 8"/>
              <a:gd name="T15" fmla="*/ 1 h 1"/>
              <a:gd name="T16" fmla="*/ 8 w 8"/>
              <a:gd name="T17" fmla="*/ 1 h 1"/>
              <a:gd name="T18" fmla="*/ 8 w 8"/>
              <a:gd name="T19" fmla="*/ 1 h 1"/>
              <a:gd name="T20" fmla="*/ 7 w 8"/>
              <a:gd name="T21" fmla="*/ 1 h 1"/>
              <a:gd name="T22" fmla="*/ 5 w 8"/>
              <a:gd name="T23" fmla="*/ 1 h 1"/>
              <a:gd name="T24" fmla="*/ 4 w 8"/>
              <a:gd name="T25" fmla="*/ 1 h 1"/>
              <a:gd name="T26" fmla="*/ 3 w 8"/>
              <a:gd name="T27" fmla="*/ 1 h 1"/>
              <a:gd name="T28" fmla="*/ 3 w 8"/>
              <a:gd name="T29" fmla="*/ 1 h 1"/>
              <a:gd name="T30" fmla="*/ 3 w 8"/>
              <a:gd name="T31" fmla="*/ 1 h 1"/>
              <a:gd name="T32" fmla="*/ 2 w 8"/>
              <a:gd name="T33" fmla="*/ 1 h 1"/>
              <a:gd name="T34" fmla="*/ 1 w 8"/>
              <a:gd name="T35" fmla="*/ 1 h 1"/>
              <a:gd name="T36" fmla="*/ 0 w 8"/>
              <a:gd name="T37" fmla="*/ 1 h 1"/>
              <a:gd name="T38" fmla="*/ 0 w 8"/>
              <a:gd name="T39" fmla="*/ 1 h 1"/>
              <a:gd name="T40" fmla="*/ 0 w 8"/>
              <a:gd name="T41" fmla="*/ 1 h 1"/>
              <a:gd name="T42" fmla="*/ 0 w 8"/>
              <a:gd name="T43" fmla="*/ 1 h 1"/>
              <a:gd name="T44" fmla="*/ 0 w 8"/>
              <a:gd name="T45" fmla="*/ 1 h 1"/>
              <a:gd name="T46" fmla="*/ 1 w 8"/>
              <a:gd name="T47" fmla="*/ 0 h 1"/>
              <a:gd name="T48" fmla="*/ 0 w 8"/>
              <a:gd name="T49" fmla="*/ 0 h 1"/>
              <a:gd name="T50" fmla="*/ 0 w 8"/>
              <a:gd name="T51" fmla="*/ 0 h 1"/>
              <a:gd name="T52" fmla="*/ 0 w 8"/>
              <a:gd name="T53" fmla="*/ 0 h 1"/>
              <a:gd name="T54" fmla="*/ 1 w 8"/>
              <a:gd name="T55" fmla="*/ 0 h 1"/>
              <a:gd name="T56" fmla="*/ 1 w 8"/>
              <a:gd name="T5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8" h="1">
                <a:moveTo>
                  <a:pt x="1" y="0"/>
                </a:move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7" y="1"/>
                </a:ln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7" name="Freeform 2297">
            <a:extLst>
              <a:ext uri="{FF2B5EF4-FFF2-40B4-BE49-F238E27FC236}">
                <a16:creationId xmlns:a16="http://schemas.microsoft.com/office/drawing/2014/main" id="{B33D24F3-510F-4A1F-8820-8FA2046F99C8}"/>
              </a:ext>
            </a:extLst>
          </xdr:cNvPr>
          <xdr:cNvSpPr>
            <a:spLocks/>
          </xdr:cNvSpPr>
        </xdr:nvSpPr>
        <xdr:spPr bwMode="auto">
          <a:xfrm>
            <a:off x="934" y="946"/>
            <a:ext cx="6" cy="2"/>
          </a:xfrm>
          <a:custGeom>
            <a:avLst/>
            <a:gdLst>
              <a:gd name="T0" fmla="*/ 1 w 6"/>
              <a:gd name="T1" fmla="*/ 1 h 2"/>
              <a:gd name="T2" fmla="*/ 2 w 6"/>
              <a:gd name="T3" fmla="*/ 1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5 w 6"/>
              <a:gd name="T11" fmla="*/ 1 h 2"/>
              <a:gd name="T12" fmla="*/ 6 w 6"/>
              <a:gd name="T13" fmla="*/ 2 h 2"/>
              <a:gd name="T14" fmla="*/ 6 w 6"/>
              <a:gd name="T15" fmla="*/ 2 h 2"/>
              <a:gd name="T16" fmla="*/ 6 w 6"/>
              <a:gd name="T17" fmla="*/ 2 h 2"/>
              <a:gd name="T18" fmla="*/ 6 w 6"/>
              <a:gd name="T19" fmla="*/ 2 h 2"/>
              <a:gd name="T20" fmla="*/ 6 w 6"/>
              <a:gd name="T21" fmla="*/ 2 h 2"/>
              <a:gd name="T22" fmla="*/ 6 w 6"/>
              <a:gd name="T23" fmla="*/ 2 h 2"/>
              <a:gd name="T24" fmla="*/ 5 w 6"/>
              <a:gd name="T25" fmla="*/ 2 h 2"/>
              <a:gd name="T26" fmla="*/ 3 w 6"/>
              <a:gd name="T27" fmla="*/ 1 h 2"/>
              <a:gd name="T28" fmla="*/ 2 w 6"/>
              <a:gd name="T29" fmla="*/ 1 h 2"/>
              <a:gd name="T30" fmla="*/ 2 w 6"/>
              <a:gd name="T31" fmla="*/ 1 h 2"/>
              <a:gd name="T32" fmla="*/ 1 w 6"/>
              <a:gd name="T33" fmla="*/ 1 h 2"/>
              <a:gd name="T34" fmla="*/ 1 w 6"/>
              <a:gd name="T35" fmla="*/ 1 h 2"/>
              <a:gd name="T36" fmla="*/ 1 w 6"/>
              <a:gd name="T37" fmla="*/ 1 h 2"/>
              <a:gd name="T38" fmla="*/ 0 w 6"/>
              <a:gd name="T39" fmla="*/ 1 h 2"/>
              <a:gd name="T40" fmla="*/ 0 w 6"/>
              <a:gd name="T41" fmla="*/ 0 h 2"/>
              <a:gd name="T42" fmla="*/ 1 w 6"/>
              <a:gd name="T43" fmla="*/ 0 h 2"/>
              <a:gd name="T44" fmla="*/ 1 w 6"/>
              <a:gd name="T45" fmla="*/ 0 h 2"/>
              <a:gd name="T46" fmla="*/ 1 w 6"/>
              <a:gd name="T47" fmla="*/ 0 h 2"/>
              <a:gd name="T48" fmla="*/ 1 w 6"/>
              <a:gd name="T4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6" h="2">
                <a:moveTo>
                  <a:pt x="1" y="1"/>
                </a:moveTo>
                <a:lnTo>
                  <a:pt x="2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8" name="Freeform 2298">
            <a:extLst>
              <a:ext uri="{FF2B5EF4-FFF2-40B4-BE49-F238E27FC236}">
                <a16:creationId xmlns:a16="http://schemas.microsoft.com/office/drawing/2014/main" id="{5F2FB148-1B2C-4D4A-9BEB-A321C0E02904}"/>
              </a:ext>
            </a:extLst>
          </xdr:cNvPr>
          <xdr:cNvSpPr>
            <a:spLocks/>
          </xdr:cNvSpPr>
        </xdr:nvSpPr>
        <xdr:spPr bwMode="auto">
          <a:xfrm>
            <a:off x="891" y="901"/>
            <a:ext cx="6" cy="6"/>
          </a:xfrm>
          <a:custGeom>
            <a:avLst/>
            <a:gdLst>
              <a:gd name="T0" fmla="*/ 3 w 6"/>
              <a:gd name="T1" fmla="*/ 1 h 6"/>
              <a:gd name="T2" fmla="*/ 3 w 6"/>
              <a:gd name="T3" fmla="*/ 2 h 6"/>
              <a:gd name="T4" fmla="*/ 3 w 6"/>
              <a:gd name="T5" fmla="*/ 2 h 6"/>
              <a:gd name="T6" fmla="*/ 3 w 6"/>
              <a:gd name="T7" fmla="*/ 2 h 6"/>
              <a:gd name="T8" fmla="*/ 3 w 6"/>
              <a:gd name="T9" fmla="*/ 2 h 6"/>
              <a:gd name="T10" fmla="*/ 3 w 6"/>
              <a:gd name="T11" fmla="*/ 2 h 6"/>
              <a:gd name="T12" fmla="*/ 4 w 6"/>
              <a:gd name="T13" fmla="*/ 2 h 6"/>
              <a:gd name="T14" fmla="*/ 4 w 6"/>
              <a:gd name="T15" fmla="*/ 2 h 6"/>
              <a:gd name="T16" fmla="*/ 4 w 6"/>
              <a:gd name="T17" fmla="*/ 2 h 6"/>
              <a:gd name="T18" fmla="*/ 4 w 6"/>
              <a:gd name="T19" fmla="*/ 3 h 6"/>
              <a:gd name="T20" fmla="*/ 4 w 6"/>
              <a:gd name="T21" fmla="*/ 3 h 6"/>
              <a:gd name="T22" fmla="*/ 4 w 6"/>
              <a:gd name="T23" fmla="*/ 4 h 6"/>
              <a:gd name="T24" fmla="*/ 5 w 6"/>
              <a:gd name="T25" fmla="*/ 4 h 6"/>
              <a:gd name="T26" fmla="*/ 5 w 6"/>
              <a:gd name="T27" fmla="*/ 4 h 6"/>
              <a:gd name="T28" fmla="*/ 5 w 6"/>
              <a:gd name="T29" fmla="*/ 4 h 6"/>
              <a:gd name="T30" fmla="*/ 5 w 6"/>
              <a:gd name="T31" fmla="*/ 4 h 6"/>
              <a:gd name="T32" fmla="*/ 5 w 6"/>
              <a:gd name="T33" fmla="*/ 4 h 6"/>
              <a:gd name="T34" fmla="*/ 5 w 6"/>
              <a:gd name="T35" fmla="*/ 5 h 6"/>
              <a:gd name="T36" fmla="*/ 6 w 6"/>
              <a:gd name="T37" fmla="*/ 5 h 6"/>
              <a:gd name="T38" fmla="*/ 6 w 6"/>
              <a:gd name="T39" fmla="*/ 5 h 6"/>
              <a:gd name="T40" fmla="*/ 6 w 6"/>
              <a:gd name="T41" fmla="*/ 5 h 6"/>
              <a:gd name="T42" fmla="*/ 6 w 6"/>
              <a:gd name="T43" fmla="*/ 5 h 6"/>
              <a:gd name="T44" fmla="*/ 6 w 6"/>
              <a:gd name="T45" fmla="*/ 6 h 6"/>
              <a:gd name="T46" fmla="*/ 5 w 6"/>
              <a:gd name="T47" fmla="*/ 6 h 6"/>
              <a:gd name="T48" fmla="*/ 5 w 6"/>
              <a:gd name="T49" fmla="*/ 6 h 6"/>
              <a:gd name="T50" fmla="*/ 5 w 6"/>
              <a:gd name="T51" fmla="*/ 6 h 6"/>
              <a:gd name="T52" fmla="*/ 5 w 6"/>
              <a:gd name="T53" fmla="*/ 6 h 6"/>
              <a:gd name="T54" fmla="*/ 4 w 6"/>
              <a:gd name="T55" fmla="*/ 6 h 6"/>
              <a:gd name="T56" fmla="*/ 4 w 6"/>
              <a:gd name="T57" fmla="*/ 6 h 6"/>
              <a:gd name="T58" fmla="*/ 3 w 6"/>
              <a:gd name="T59" fmla="*/ 6 h 6"/>
              <a:gd name="T60" fmla="*/ 3 w 6"/>
              <a:gd name="T61" fmla="*/ 5 h 6"/>
              <a:gd name="T62" fmla="*/ 3 w 6"/>
              <a:gd name="T63" fmla="*/ 5 h 6"/>
              <a:gd name="T64" fmla="*/ 3 w 6"/>
              <a:gd name="T65" fmla="*/ 5 h 6"/>
              <a:gd name="T66" fmla="*/ 3 w 6"/>
              <a:gd name="T67" fmla="*/ 4 h 6"/>
              <a:gd name="T68" fmla="*/ 3 w 6"/>
              <a:gd name="T69" fmla="*/ 4 h 6"/>
              <a:gd name="T70" fmla="*/ 3 w 6"/>
              <a:gd name="T71" fmla="*/ 4 h 6"/>
              <a:gd name="T72" fmla="*/ 3 w 6"/>
              <a:gd name="T73" fmla="*/ 4 h 6"/>
              <a:gd name="T74" fmla="*/ 2 w 6"/>
              <a:gd name="T75" fmla="*/ 4 h 6"/>
              <a:gd name="T76" fmla="*/ 2 w 6"/>
              <a:gd name="T77" fmla="*/ 4 h 6"/>
              <a:gd name="T78" fmla="*/ 2 w 6"/>
              <a:gd name="T79" fmla="*/ 4 h 6"/>
              <a:gd name="T80" fmla="*/ 1 w 6"/>
              <a:gd name="T81" fmla="*/ 4 h 6"/>
              <a:gd name="T82" fmla="*/ 0 w 6"/>
              <a:gd name="T83" fmla="*/ 3 h 6"/>
              <a:gd name="T84" fmla="*/ 0 w 6"/>
              <a:gd name="T85" fmla="*/ 3 h 6"/>
              <a:gd name="T86" fmla="*/ 1 w 6"/>
              <a:gd name="T87" fmla="*/ 3 h 6"/>
              <a:gd name="T88" fmla="*/ 1 w 6"/>
              <a:gd name="T89" fmla="*/ 3 h 6"/>
              <a:gd name="T90" fmla="*/ 1 w 6"/>
              <a:gd name="T91" fmla="*/ 3 h 6"/>
              <a:gd name="T92" fmla="*/ 1 w 6"/>
              <a:gd name="T93" fmla="*/ 3 h 6"/>
              <a:gd name="T94" fmla="*/ 2 w 6"/>
              <a:gd name="T95" fmla="*/ 3 h 6"/>
              <a:gd name="T96" fmla="*/ 2 w 6"/>
              <a:gd name="T97" fmla="*/ 2 h 6"/>
              <a:gd name="T98" fmla="*/ 2 w 6"/>
              <a:gd name="T99" fmla="*/ 2 h 6"/>
              <a:gd name="T100" fmla="*/ 2 w 6"/>
              <a:gd name="T101" fmla="*/ 1 h 6"/>
              <a:gd name="T102" fmla="*/ 2 w 6"/>
              <a:gd name="T103" fmla="*/ 1 h 6"/>
              <a:gd name="T104" fmla="*/ 2 w 6"/>
              <a:gd name="T105" fmla="*/ 1 h 6"/>
              <a:gd name="T106" fmla="*/ 2 w 6"/>
              <a:gd name="T107" fmla="*/ 1 h 6"/>
              <a:gd name="T108" fmla="*/ 2 w 6"/>
              <a:gd name="T109" fmla="*/ 1 h 6"/>
              <a:gd name="T110" fmla="*/ 2 w 6"/>
              <a:gd name="T111" fmla="*/ 1 h 6"/>
              <a:gd name="T112" fmla="*/ 2 w 6"/>
              <a:gd name="T113" fmla="*/ 0 h 6"/>
              <a:gd name="T114" fmla="*/ 3 w 6"/>
              <a:gd name="T115" fmla="*/ 0 h 6"/>
              <a:gd name="T116" fmla="*/ 3 w 6"/>
              <a:gd name="T117" fmla="*/ 1 h 6"/>
              <a:gd name="T118" fmla="*/ 2 w 6"/>
              <a:gd name="T119" fmla="*/ 1 h 6"/>
              <a:gd name="T120" fmla="*/ 3 w 6"/>
              <a:gd name="T121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" h="6">
                <a:moveTo>
                  <a:pt x="3" y="1"/>
                </a:move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59" name="Freeform 2299">
            <a:extLst>
              <a:ext uri="{FF2B5EF4-FFF2-40B4-BE49-F238E27FC236}">
                <a16:creationId xmlns:a16="http://schemas.microsoft.com/office/drawing/2014/main" id="{14E7F971-3A2A-4640-947F-E060DEDF28FD}"/>
              </a:ext>
            </a:extLst>
          </xdr:cNvPr>
          <xdr:cNvSpPr>
            <a:spLocks/>
          </xdr:cNvSpPr>
        </xdr:nvSpPr>
        <xdr:spPr bwMode="auto">
          <a:xfrm>
            <a:off x="921" y="936"/>
            <a:ext cx="7" cy="2"/>
          </a:xfrm>
          <a:custGeom>
            <a:avLst/>
            <a:gdLst>
              <a:gd name="T0" fmla="*/ 0 w 7"/>
              <a:gd name="T1" fmla="*/ 0 h 2"/>
              <a:gd name="T2" fmla="*/ 4 w 7"/>
              <a:gd name="T3" fmla="*/ 0 h 2"/>
              <a:gd name="T4" fmla="*/ 4 w 7"/>
              <a:gd name="T5" fmla="*/ 0 h 2"/>
              <a:gd name="T6" fmla="*/ 4 w 7"/>
              <a:gd name="T7" fmla="*/ 0 h 2"/>
              <a:gd name="T8" fmla="*/ 5 w 7"/>
              <a:gd name="T9" fmla="*/ 0 h 2"/>
              <a:gd name="T10" fmla="*/ 5 w 7"/>
              <a:gd name="T11" fmla="*/ 0 h 2"/>
              <a:gd name="T12" fmla="*/ 6 w 7"/>
              <a:gd name="T13" fmla="*/ 0 h 2"/>
              <a:gd name="T14" fmla="*/ 5 w 7"/>
              <a:gd name="T15" fmla="*/ 0 h 2"/>
              <a:gd name="T16" fmla="*/ 6 w 7"/>
              <a:gd name="T17" fmla="*/ 0 h 2"/>
              <a:gd name="T18" fmla="*/ 6 w 7"/>
              <a:gd name="T19" fmla="*/ 1 h 2"/>
              <a:gd name="T20" fmla="*/ 6 w 7"/>
              <a:gd name="T21" fmla="*/ 1 h 2"/>
              <a:gd name="T22" fmla="*/ 7 w 7"/>
              <a:gd name="T23" fmla="*/ 1 h 2"/>
              <a:gd name="T24" fmla="*/ 7 w 7"/>
              <a:gd name="T25" fmla="*/ 1 h 2"/>
              <a:gd name="T26" fmla="*/ 6 w 7"/>
              <a:gd name="T27" fmla="*/ 2 h 2"/>
              <a:gd name="T28" fmla="*/ 3 w 7"/>
              <a:gd name="T29" fmla="*/ 2 h 2"/>
              <a:gd name="T30" fmla="*/ 1 w 7"/>
              <a:gd name="T31" fmla="*/ 2 h 2"/>
              <a:gd name="T32" fmla="*/ 0 w 7"/>
              <a:gd name="T33" fmla="*/ 1 h 2"/>
              <a:gd name="T34" fmla="*/ 0 w 7"/>
              <a:gd name="T35" fmla="*/ 1 h 2"/>
              <a:gd name="T36" fmla="*/ 0 w 7"/>
              <a:gd name="T37" fmla="*/ 1 h 2"/>
              <a:gd name="T38" fmla="*/ 0 w 7"/>
              <a:gd name="T39" fmla="*/ 1 h 2"/>
              <a:gd name="T40" fmla="*/ 0 w 7"/>
              <a:gd name="T41" fmla="*/ 0 h 2"/>
              <a:gd name="T42" fmla="*/ 0 w 7"/>
              <a:gd name="T43" fmla="*/ 0 h 2"/>
              <a:gd name="T44" fmla="*/ 0 w 7"/>
              <a:gd name="T45" fmla="*/ 0 h 2"/>
              <a:gd name="T46" fmla="*/ 0 w 7"/>
              <a:gd name="T47" fmla="*/ 0 h 2"/>
              <a:gd name="T48" fmla="*/ 0 w 7"/>
              <a:gd name="T4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7" h="2">
                <a:moveTo>
                  <a:pt x="0" y="0"/>
                </a:move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5" y="0"/>
                </a:lnTo>
                <a:lnTo>
                  <a:pt x="6" y="0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  <a:lnTo>
                  <a:pt x="6" y="2"/>
                </a:lnTo>
                <a:lnTo>
                  <a:pt x="3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0" name="Freeform 2300">
            <a:extLst>
              <a:ext uri="{FF2B5EF4-FFF2-40B4-BE49-F238E27FC236}">
                <a16:creationId xmlns:a16="http://schemas.microsoft.com/office/drawing/2014/main" id="{AD6F39A9-2F3A-48D1-B54D-892C41CE86D1}"/>
              </a:ext>
            </a:extLst>
          </xdr:cNvPr>
          <xdr:cNvSpPr>
            <a:spLocks/>
          </xdr:cNvSpPr>
        </xdr:nvSpPr>
        <xdr:spPr bwMode="auto">
          <a:xfrm>
            <a:off x="920" y="938"/>
            <a:ext cx="12" cy="2"/>
          </a:xfrm>
          <a:custGeom>
            <a:avLst/>
            <a:gdLst>
              <a:gd name="T0" fmla="*/ 0 w 12"/>
              <a:gd name="T1" fmla="*/ 1 h 2"/>
              <a:gd name="T2" fmla="*/ 1 w 12"/>
              <a:gd name="T3" fmla="*/ 1 h 2"/>
              <a:gd name="T4" fmla="*/ 1 w 12"/>
              <a:gd name="T5" fmla="*/ 1 h 2"/>
              <a:gd name="T6" fmla="*/ 2 w 12"/>
              <a:gd name="T7" fmla="*/ 1 h 2"/>
              <a:gd name="T8" fmla="*/ 2 w 12"/>
              <a:gd name="T9" fmla="*/ 1 h 2"/>
              <a:gd name="T10" fmla="*/ 3 w 12"/>
              <a:gd name="T11" fmla="*/ 1 h 2"/>
              <a:gd name="T12" fmla="*/ 3 w 12"/>
              <a:gd name="T13" fmla="*/ 1 h 2"/>
              <a:gd name="T14" fmla="*/ 3 w 12"/>
              <a:gd name="T15" fmla="*/ 1 h 2"/>
              <a:gd name="T16" fmla="*/ 3 w 12"/>
              <a:gd name="T17" fmla="*/ 1 h 2"/>
              <a:gd name="T18" fmla="*/ 3 w 12"/>
              <a:gd name="T19" fmla="*/ 1 h 2"/>
              <a:gd name="T20" fmla="*/ 2 w 12"/>
              <a:gd name="T21" fmla="*/ 1 h 2"/>
              <a:gd name="T22" fmla="*/ 2 w 12"/>
              <a:gd name="T23" fmla="*/ 0 h 2"/>
              <a:gd name="T24" fmla="*/ 3 w 12"/>
              <a:gd name="T25" fmla="*/ 1 h 2"/>
              <a:gd name="T26" fmla="*/ 3 w 12"/>
              <a:gd name="T27" fmla="*/ 0 h 2"/>
              <a:gd name="T28" fmla="*/ 3 w 12"/>
              <a:gd name="T29" fmla="*/ 1 h 2"/>
              <a:gd name="T30" fmla="*/ 3 w 12"/>
              <a:gd name="T31" fmla="*/ 1 h 2"/>
              <a:gd name="T32" fmla="*/ 4 w 12"/>
              <a:gd name="T33" fmla="*/ 1 h 2"/>
              <a:gd name="T34" fmla="*/ 4 w 12"/>
              <a:gd name="T35" fmla="*/ 1 h 2"/>
              <a:gd name="T36" fmla="*/ 5 w 12"/>
              <a:gd name="T37" fmla="*/ 1 h 2"/>
              <a:gd name="T38" fmla="*/ 5 w 12"/>
              <a:gd name="T39" fmla="*/ 1 h 2"/>
              <a:gd name="T40" fmla="*/ 5 w 12"/>
              <a:gd name="T41" fmla="*/ 2 h 2"/>
              <a:gd name="T42" fmla="*/ 6 w 12"/>
              <a:gd name="T43" fmla="*/ 2 h 2"/>
              <a:gd name="T44" fmla="*/ 7 w 12"/>
              <a:gd name="T45" fmla="*/ 2 h 2"/>
              <a:gd name="T46" fmla="*/ 7 w 12"/>
              <a:gd name="T47" fmla="*/ 2 h 2"/>
              <a:gd name="T48" fmla="*/ 7 w 12"/>
              <a:gd name="T49" fmla="*/ 2 h 2"/>
              <a:gd name="T50" fmla="*/ 8 w 12"/>
              <a:gd name="T51" fmla="*/ 2 h 2"/>
              <a:gd name="T52" fmla="*/ 8 w 12"/>
              <a:gd name="T53" fmla="*/ 2 h 2"/>
              <a:gd name="T54" fmla="*/ 10 w 12"/>
              <a:gd name="T55" fmla="*/ 2 h 2"/>
              <a:gd name="T56" fmla="*/ 12 w 12"/>
              <a:gd name="T57" fmla="*/ 2 h 2"/>
              <a:gd name="T58" fmla="*/ 12 w 12"/>
              <a:gd name="T59" fmla="*/ 2 h 2"/>
              <a:gd name="T60" fmla="*/ 10 w 12"/>
              <a:gd name="T61" fmla="*/ 2 h 2"/>
              <a:gd name="T62" fmla="*/ 6 w 12"/>
              <a:gd name="T63" fmla="*/ 2 h 2"/>
              <a:gd name="T64" fmla="*/ 4 w 12"/>
              <a:gd name="T65" fmla="*/ 2 h 2"/>
              <a:gd name="T66" fmla="*/ 3 w 12"/>
              <a:gd name="T67" fmla="*/ 2 h 2"/>
              <a:gd name="T68" fmla="*/ 3 w 12"/>
              <a:gd name="T69" fmla="*/ 2 h 2"/>
              <a:gd name="T70" fmla="*/ 2 w 12"/>
              <a:gd name="T71" fmla="*/ 2 h 2"/>
              <a:gd name="T72" fmla="*/ 1 w 12"/>
              <a:gd name="T73" fmla="*/ 2 h 2"/>
              <a:gd name="T74" fmla="*/ 0 w 12"/>
              <a:gd name="T75" fmla="*/ 1 h 2"/>
              <a:gd name="T76" fmla="*/ 0 w 12"/>
              <a:gd name="T7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12" h="2">
                <a:moveTo>
                  <a:pt x="0" y="1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10" y="2"/>
                </a:lnTo>
                <a:lnTo>
                  <a:pt x="12" y="2"/>
                </a:lnTo>
                <a:lnTo>
                  <a:pt x="12" y="2"/>
                </a:lnTo>
                <a:lnTo>
                  <a:pt x="10" y="2"/>
                </a:lnTo>
                <a:lnTo>
                  <a:pt x="6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476250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871" name="Group 2311">
          <a:extLst>
            <a:ext uri="{FF2B5EF4-FFF2-40B4-BE49-F238E27FC236}">
              <a16:creationId xmlns:a16="http://schemas.microsoft.com/office/drawing/2014/main" id="{02DB2CF1-FF7A-4055-8095-39BABD5DF088}"/>
            </a:ext>
          </a:extLst>
        </xdr:cNvPr>
        <xdr:cNvGrpSpPr>
          <a:grpSpLocks/>
        </xdr:cNvGrpSpPr>
      </xdr:nvGrpSpPr>
      <xdr:grpSpPr bwMode="auto">
        <a:xfrm>
          <a:off x="6549838" y="6409765"/>
          <a:ext cx="5603" cy="0"/>
          <a:chOff x="727" y="749"/>
          <a:chExt cx="57" cy="51"/>
        </a:xfrm>
      </xdr:grpSpPr>
      <xdr:sp macro="" textlink="">
        <xdr:nvSpPr>
          <xdr:cNvPr id="68862" name="Freeform 2302">
            <a:extLst>
              <a:ext uri="{FF2B5EF4-FFF2-40B4-BE49-F238E27FC236}">
                <a16:creationId xmlns:a16="http://schemas.microsoft.com/office/drawing/2014/main" id="{E8FDBA4B-D4F2-4E42-AA4E-9B5A3AF3B1F0}"/>
              </a:ext>
            </a:extLst>
          </xdr:cNvPr>
          <xdr:cNvSpPr>
            <a:spLocks noEditPoints="1"/>
          </xdr:cNvSpPr>
        </xdr:nvSpPr>
        <xdr:spPr bwMode="auto">
          <a:xfrm>
            <a:off x="727" y="749"/>
            <a:ext cx="57" cy="51"/>
          </a:xfrm>
          <a:custGeom>
            <a:avLst/>
            <a:gdLst>
              <a:gd name="T0" fmla="*/ 8 w 57"/>
              <a:gd name="T1" fmla="*/ 32 h 51"/>
              <a:gd name="T2" fmla="*/ 9 w 57"/>
              <a:gd name="T3" fmla="*/ 28 h 51"/>
              <a:gd name="T4" fmla="*/ 18 w 57"/>
              <a:gd name="T5" fmla="*/ 19 h 51"/>
              <a:gd name="T6" fmla="*/ 21 w 57"/>
              <a:gd name="T7" fmla="*/ 11 h 51"/>
              <a:gd name="T8" fmla="*/ 26 w 57"/>
              <a:gd name="T9" fmla="*/ 13 h 51"/>
              <a:gd name="T10" fmla="*/ 28 w 57"/>
              <a:gd name="T11" fmla="*/ 16 h 51"/>
              <a:gd name="T12" fmla="*/ 25 w 57"/>
              <a:gd name="T13" fmla="*/ 19 h 51"/>
              <a:gd name="T14" fmla="*/ 24 w 57"/>
              <a:gd name="T15" fmla="*/ 21 h 51"/>
              <a:gd name="T16" fmla="*/ 33 w 57"/>
              <a:gd name="T17" fmla="*/ 22 h 51"/>
              <a:gd name="T18" fmla="*/ 37 w 57"/>
              <a:gd name="T19" fmla="*/ 17 h 51"/>
              <a:gd name="T20" fmla="*/ 34 w 57"/>
              <a:gd name="T21" fmla="*/ 12 h 51"/>
              <a:gd name="T22" fmla="*/ 30 w 57"/>
              <a:gd name="T23" fmla="*/ 10 h 51"/>
              <a:gd name="T24" fmla="*/ 32 w 57"/>
              <a:gd name="T25" fmla="*/ 4 h 51"/>
              <a:gd name="T26" fmla="*/ 47 w 57"/>
              <a:gd name="T27" fmla="*/ 1 h 51"/>
              <a:gd name="T28" fmla="*/ 55 w 57"/>
              <a:gd name="T29" fmla="*/ 4 h 51"/>
              <a:gd name="T30" fmla="*/ 56 w 57"/>
              <a:gd name="T31" fmla="*/ 11 h 51"/>
              <a:gd name="T32" fmla="*/ 50 w 57"/>
              <a:gd name="T33" fmla="*/ 16 h 51"/>
              <a:gd name="T34" fmla="*/ 51 w 57"/>
              <a:gd name="T35" fmla="*/ 19 h 51"/>
              <a:gd name="T36" fmla="*/ 54 w 57"/>
              <a:gd name="T37" fmla="*/ 24 h 51"/>
              <a:gd name="T38" fmla="*/ 51 w 57"/>
              <a:gd name="T39" fmla="*/ 28 h 51"/>
              <a:gd name="T40" fmla="*/ 45 w 57"/>
              <a:gd name="T41" fmla="*/ 31 h 51"/>
              <a:gd name="T42" fmla="*/ 40 w 57"/>
              <a:gd name="T43" fmla="*/ 30 h 51"/>
              <a:gd name="T44" fmla="*/ 38 w 57"/>
              <a:gd name="T45" fmla="*/ 32 h 51"/>
              <a:gd name="T46" fmla="*/ 41 w 57"/>
              <a:gd name="T47" fmla="*/ 36 h 51"/>
              <a:gd name="T48" fmla="*/ 41 w 57"/>
              <a:gd name="T49" fmla="*/ 41 h 51"/>
              <a:gd name="T50" fmla="*/ 39 w 57"/>
              <a:gd name="T51" fmla="*/ 45 h 51"/>
              <a:gd name="T52" fmla="*/ 38 w 57"/>
              <a:gd name="T53" fmla="*/ 47 h 51"/>
              <a:gd name="T54" fmla="*/ 39 w 57"/>
              <a:gd name="T55" fmla="*/ 50 h 51"/>
              <a:gd name="T56" fmla="*/ 37 w 57"/>
              <a:gd name="T57" fmla="*/ 51 h 51"/>
              <a:gd name="T58" fmla="*/ 34 w 57"/>
              <a:gd name="T59" fmla="*/ 49 h 51"/>
              <a:gd name="T60" fmla="*/ 35 w 57"/>
              <a:gd name="T61" fmla="*/ 45 h 51"/>
              <a:gd name="T62" fmla="*/ 35 w 57"/>
              <a:gd name="T63" fmla="*/ 43 h 51"/>
              <a:gd name="T64" fmla="*/ 29 w 57"/>
              <a:gd name="T65" fmla="*/ 42 h 51"/>
              <a:gd name="T66" fmla="*/ 25 w 57"/>
              <a:gd name="T67" fmla="*/ 38 h 51"/>
              <a:gd name="T68" fmla="*/ 22 w 57"/>
              <a:gd name="T69" fmla="*/ 38 h 51"/>
              <a:gd name="T70" fmla="*/ 18 w 57"/>
              <a:gd name="T71" fmla="*/ 38 h 51"/>
              <a:gd name="T72" fmla="*/ 14 w 57"/>
              <a:gd name="T73" fmla="*/ 40 h 51"/>
              <a:gd name="T74" fmla="*/ 8 w 57"/>
              <a:gd name="T75" fmla="*/ 38 h 51"/>
              <a:gd name="T76" fmla="*/ 1 w 57"/>
              <a:gd name="T77" fmla="*/ 37 h 51"/>
              <a:gd name="T78" fmla="*/ 7 w 57"/>
              <a:gd name="T79" fmla="*/ 36 h 51"/>
              <a:gd name="T80" fmla="*/ 13 w 57"/>
              <a:gd name="T81" fmla="*/ 38 h 51"/>
              <a:gd name="T82" fmla="*/ 12 w 57"/>
              <a:gd name="T83" fmla="*/ 35 h 51"/>
              <a:gd name="T84" fmla="*/ 9 w 57"/>
              <a:gd name="T85" fmla="*/ 35 h 51"/>
              <a:gd name="T86" fmla="*/ 5 w 57"/>
              <a:gd name="T87" fmla="*/ 33 h 51"/>
              <a:gd name="T88" fmla="*/ 11 w 57"/>
              <a:gd name="T89" fmla="*/ 34 h 51"/>
              <a:gd name="T90" fmla="*/ 24 w 57"/>
              <a:gd name="T91" fmla="*/ 4 h 51"/>
              <a:gd name="T92" fmla="*/ 34 w 57"/>
              <a:gd name="T93" fmla="*/ 1 h 51"/>
              <a:gd name="T94" fmla="*/ 29 w 57"/>
              <a:gd name="T95" fmla="*/ 2 h 51"/>
              <a:gd name="T96" fmla="*/ 22 w 57"/>
              <a:gd name="T97" fmla="*/ 6 h 51"/>
              <a:gd name="T98" fmla="*/ 20 w 57"/>
              <a:gd name="T99" fmla="*/ 10 h 51"/>
              <a:gd name="T100" fmla="*/ 41 w 57"/>
              <a:gd name="T101" fmla="*/ 1 h 51"/>
              <a:gd name="T102" fmla="*/ 35 w 57"/>
              <a:gd name="T103" fmla="*/ 20 h 51"/>
              <a:gd name="T104" fmla="*/ 27 w 57"/>
              <a:gd name="T105" fmla="*/ 22 h 51"/>
              <a:gd name="T106" fmla="*/ 34 w 57"/>
              <a:gd name="T107" fmla="*/ 17 h 51"/>
              <a:gd name="T108" fmla="*/ 7 w 57"/>
              <a:gd name="T109" fmla="*/ 40 h 51"/>
              <a:gd name="T110" fmla="*/ 12 w 57"/>
              <a:gd name="T111" fmla="*/ 40 h 51"/>
              <a:gd name="T112" fmla="*/ 7 w 57"/>
              <a:gd name="T113" fmla="*/ 43 h 51"/>
              <a:gd name="T114" fmla="*/ 1 w 57"/>
              <a:gd name="T115" fmla="*/ 42 h 5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57" h="51">
                <a:moveTo>
                  <a:pt x="12" y="34"/>
                </a:moveTo>
                <a:lnTo>
                  <a:pt x="12" y="34"/>
                </a:lnTo>
                <a:lnTo>
                  <a:pt x="11" y="33"/>
                </a:lnTo>
                <a:lnTo>
                  <a:pt x="10" y="33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10" y="32"/>
                </a:lnTo>
                <a:lnTo>
                  <a:pt x="9" y="32"/>
                </a:lnTo>
                <a:lnTo>
                  <a:pt x="8" y="32"/>
                </a:lnTo>
                <a:lnTo>
                  <a:pt x="8" y="32"/>
                </a:lnTo>
                <a:lnTo>
                  <a:pt x="7" y="32"/>
                </a:lnTo>
                <a:lnTo>
                  <a:pt x="7" y="32"/>
                </a:lnTo>
                <a:lnTo>
                  <a:pt x="7" y="31"/>
                </a:lnTo>
                <a:lnTo>
                  <a:pt x="7" y="31"/>
                </a:lnTo>
                <a:lnTo>
                  <a:pt x="9" y="31"/>
                </a:lnTo>
                <a:lnTo>
                  <a:pt x="10" y="31"/>
                </a:lnTo>
                <a:lnTo>
                  <a:pt x="10" y="31"/>
                </a:lnTo>
                <a:lnTo>
                  <a:pt x="10" y="30"/>
                </a:lnTo>
                <a:lnTo>
                  <a:pt x="10" y="30"/>
                </a:lnTo>
                <a:lnTo>
                  <a:pt x="10" y="29"/>
                </a:lnTo>
                <a:lnTo>
                  <a:pt x="9" y="28"/>
                </a:lnTo>
                <a:lnTo>
                  <a:pt x="10" y="28"/>
                </a:lnTo>
                <a:lnTo>
                  <a:pt x="11" y="28"/>
                </a:lnTo>
                <a:lnTo>
                  <a:pt x="11" y="28"/>
                </a:lnTo>
                <a:lnTo>
                  <a:pt x="13" y="26"/>
                </a:lnTo>
                <a:lnTo>
                  <a:pt x="15" y="25"/>
                </a:lnTo>
                <a:lnTo>
                  <a:pt x="15" y="24"/>
                </a:lnTo>
                <a:lnTo>
                  <a:pt x="16" y="23"/>
                </a:lnTo>
                <a:lnTo>
                  <a:pt x="17" y="22"/>
                </a:lnTo>
                <a:lnTo>
                  <a:pt x="18" y="20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9" y="17"/>
                </a:lnTo>
                <a:lnTo>
                  <a:pt x="19" y="14"/>
                </a:lnTo>
                <a:lnTo>
                  <a:pt x="20" y="12"/>
                </a:lnTo>
                <a:lnTo>
                  <a:pt x="20" y="10"/>
                </a:lnTo>
                <a:lnTo>
                  <a:pt x="21" y="10"/>
                </a:lnTo>
                <a:lnTo>
                  <a:pt x="21" y="10"/>
                </a:lnTo>
                <a:lnTo>
                  <a:pt x="21" y="10"/>
                </a:lnTo>
                <a:lnTo>
                  <a:pt x="21" y="10"/>
                </a:lnTo>
                <a:lnTo>
                  <a:pt x="21" y="11"/>
                </a:lnTo>
                <a:lnTo>
                  <a:pt x="21" y="11"/>
                </a:lnTo>
                <a:lnTo>
                  <a:pt x="22" y="11"/>
                </a:lnTo>
                <a:lnTo>
                  <a:pt x="23" y="11"/>
                </a:lnTo>
                <a:lnTo>
                  <a:pt x="24" y="11"/>
                </a:lnTo>
                <a:lnTo>
                  <a:pt x="25" y="10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6" y="12"/>
                </a:lnTo>
                <a:lnTo>
                  <a:pt x="26" y="13"/>
                </a:lnTo>
                <a:lnTo>
                  <a:pt x="26" y="13"/>
                </a:lnTo>
                <a:lnTo>
                  <a:pt x="26" y="14"/>
                </a:lnTo>
                <a:lnTo>
                  <a:pt x="26" y="14"/>
                </a:lnTo>
                <a:lnTo>
                  <a:pt x="27" y="14"/>
                </a:lnTo>
                <a:lnTo>
                  <a:pt x="27" y="14"/>
                </a:lnTo>
                <a:lnTo>
                  <a:pt x="28" y="14"/>
                </a:lnTo>
                <a:lnTo>
                  <a:pt x="28" y="14"/>
                </a:lnTo>
                <a:lnTo>
                  <a:pt x="28" y="15"/>
                </a:lnTo>
                <a:lnTo>
                  <a:pt x="29" y="15"/>
                </a:lnTo>
                <a:lnTo>
                  <a:pt x="28" y="15"/>
                </a:lnTo>
                <a:lnTo>
                  <a:pt x="28" y="15"/>
                </a:lnTo>
                <a:lnTo>
                  <a:pt x="28" y="16"/>
                </a:lnTo>
                <a:lnTo>
                  <a:pt x="27" y="16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5" y="16"/>
                </a:lnTo>
                <a:lnTo>
                  <a:pt x="24" y="16"/>
                </a:lnTo>
                <a:lnTo>
                  <a:pt x="24" y="17"/>
                </a:lnTo>
                <a:lnTo>
                  <a:pt x="25" y="17"/>
                </a:lnTo>
                <a:lnTo>
                  <a:pt x="25" y="18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19"/>
                </a:lnTo>
                <a:lnTo>
                  <a:pt x="25" y="20"/>
                </a:lnTo>
                <a:lnTo>
                  <a:pt x="25" y="20"/>
                </a:lnTo>
                <a:lnTo>
                  <a:pt x="25" y="20"/>
                </a:lnTo>
                <a:lnTo>
                  <a:pt x="25" y="20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4" y="21"/>
                </a:lnTo>
                <a:lnTo>
                  <a:pt x="25" y="22"/>
                </a:lnTo>
                <a:lnTo>
                  <a:pt x="25" y="22"/>
                </a:lnTo>
                <a:lnTo>
                  <a:pt x="27" y="22"/>
                </a:lnTo>
                <a:lnTo>
                  <a:pt x="28" y="22"/>
                </a:lnTo>
                <a:lnTo>
                  <a:pt x="29" y="23"/>
                </a:lnTo>
                <a:lnTo>
                  <a:pt x="29" y="23"/>
                </a:lnTo>
                <a:lnTo>
                  <a:pt x="30" y="23"/>
                </a:lnTo>
                <a:lnTo>
                  <a:pt x="30" y="23"/>
                </a:lnTo>
                <a:lnTo>
                  <a:pt x="32" y="23"/>
                </a:lnTo>
                <a:lnTo>
                  <a:pt x="32" y="23"/>
                </a:lnTo>
                <a:lnTo>
                  <a:pt x="33" y="22"/>
                </a:lnTo>
                <a:lnTo>
                  <a:pt x="33" y="22"/>
                </a:lnTo>
                <a:lnTo>
                  <a:pt x="33" y="21"/>
                </a:lnTo>
                <a:lnTo>
                  <a:pt x="35" y="20"/>
                </a:lnTo>
                <a:lnTo>
                  <a:pt x="36" y="20"/>
                </a:lnTo>
                <a:lnTo>
                  <a:pt x="37" y="19"/>
                </a:lnTo>
                <a:lnTo>
                  <a:pt x="37" y="19"/>
                </a:lnTo>
                <a:lnTo>
                  <a:pt x="37" y="18"/>
                </a:lnTo>
                <a:lnTo>
                  <a:pt x="37" y="17"/>
                </a:lnTo>
                <a:lnTo>
                  <a:pt x="36" y="17"/>
                </a:lnTo>
                <a:lnTo>
                  <a:pt x="37" y="17"/>
                </a:lnTo>
                <a:lnTo>
                  <a:pt x="37" y="17"/>
                </a:lnTo>
                <a:lnTo>
                  <a:pt x="37" y="17"/>
                </a:lnTo>
                <a:lnTo>
                  <a:pt x="37" y="17"/>
                </a:lnTo>
                <a:lnTo>
                  <a:pt x="34" y="17"/>
                </a:lnTo>
                <a:lnTo>
                  <a:pt x="33" y="16"/>
                </a:lnTo>
                <a:lnTo>
                  <a:pt x="33" y="14"/>
                </a:lnTo>
                <a:lnTo>
                  <a:pt x="34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3" y="12"/>
                </a:lnTo>
                <a:lnTo>
                  <a:pt x="33" y="13"/>
                </a:lnTo>
                <a:lnTo>
                  <a:pt x="32" y="13"/>
                </a:lnTo>
                <a:lnTo>
                  <a:pt x="31" y="12"/>
                </a:lnTo>
                <a:lnTo>
                  <a:pt x="30" y="12"/>
                </a:lnTo>
                <a:lnTo>
                  <a:pt x="30" y="12"/>
                </a:lnTo>
                <a:lnTo>
                  <a:pt x="29" y="11"/>
                </a:lnTo>
                <a:lnTo>
                  <a:pt x="30" y="11"/>
                </a:lnTo>
                <a:lnTo>
                  <a:pt x="30" y="11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0" y="10"/>
                </a:lnTo>
                <a:lnTo>
                  <a:pt x="30" y="9"/>
                </a:lnTo>
                <a:lnTo>
                  <a:pt x="30" y="9"/>
                </a:lnTo>
                <a:lnTo>
                  <a:pt x="30" y="8"/>
                </a:lnTo>
                <a:lnTo>
                  <a:pt x="30" y="8"/>
                </a:lnTo>
                <a:lnTo>
                  <a:pt x="30" y="7"/>
                </a:lnTo>
                <a:lnTo>
                  <a:pt x="30" y="6"/>
                </a:lnTo>
                <a:lnTo>
                  <a:pt x="31" y="6"/>
                </a:lnTo>
                <a:lnTo>
                  <a:pt x="31" y="5"/>
                </a:lnTo>
                <a:lnTo>
                  <a:pt x="32" y="4"/>
                </a:lnTo>
                <a:lnTo>
                  <a:pt x="33" y="4"/>
                </a:lnTo>
                <a:lnTo>
                  <a:pt x="33" y="4"/>
                </a:lnTo>
                <a:lnTo>
                  <a:pt x="34" y="4"/>
                </a:lnTo>
                <a:lnTo>
                  <a:pt x="37" y="2"/>
                </a:lnTo>
                <a:lnTo>
                  <a:pt x="38" y="2"/>
                </a:lnTo>
                <a:lnTo>
                  <a:pt x="40" y="2"/>
                </a:lnTo>
                <a:lnTo>
                  <a:pt x="41" y="2"/>
                </a:lnTo>
                <a:lnTo>
                  <a:pt x="43" y="2"/>
                </a:lnTo>
                <a:lnTo>
                  <a:pt x="43" y="2"/>
                </a:lnTo>
                <a:lnTo>
                  <a:pt x="45" y="2"/>
                </a:lnTo>
                <a:lnTo>
                  <a:pt x="47" y="1"/>
                </a:lnTo>
                <a:lnTo>
                  <a:pt x="49" y="1"/>
                </a:lnTo>
                <a:lnTo>
                  <a:pt x="50" y="1"/>
                </a:lnTo>
                <a:lnTo>
                  <a:pt x="52" y="1"/>
                </a:lnTo>
                <a:lnTo>
                  <a:pt x="52" y="2"/>
                </a:lnTo>
                <a:lnTo>
                  <a:pt x="52" y="2"/>
                </a:lnTo>
                <a:lnTo>
                  <a:pt x="52" y="3"/>
                </a:lnTo>
                <a:lnTo>
                  <a:pt x="53" y="3"/>
                </a:lnTo>
                <a:lnTo>
                  <a:pt x="53" y="3"/>
                </a:lnTo>
                <a:lnTo>
                  <a:pt x="55" y="4"/>
                </a:lnTo>
                <a:lnTo>
                  <a:pt x="55" y="4"/>
                </a:lnTo>
                <a:lnTo>
                  <a:pt x="55" y="4"/>
                </a:lnTo>
                <a:lnTo>
                  <a:pt x="55" y="5"/>
                </a:lnTo>
                <a:lnTo>
                  <a:pt x="57" y="5"/>
                </a:lnTo>
                <a:lnTo>
                  <a:pt x="57" y="5"/>
                </a:lnTo>
                <a:lnTo>
                  <a:pt x="57" y="5"/>
                </a:lnTo>
                <a:lnTo>
                  <a:pt x="57" y="6"/>
                </a:lnTo>
                <a:lnTo>
                  <a:pt x="57" y="6"/>
                </a:lnTo>
                <a:lnTo>
                  <a:pt x="57" y="7"/>
                </a:lnTo>
                <a:lnTo>
                  <a:pt x="57" y="7"/>
                </a:lnTo>
                <a:lnTo>
                  <a:pt x="57" y="8"/>
                </a:lnTo>
                <a:lnTo>
                  <a:pt x="57" y="9"/>
                </a:lnTo>
                <a:lnTo>
                  <a:pt x="56" y="11"/>
                </a:lnTo>
                <a:lnTo>
                  <a:pt x="56" y="11"/>
                </a:lnTo>
                <a:lnTo>
                  <a:pt x="55" y="12"/>
                </a:lnTo>
                <a:lnTo>
                  <a:pt x="55" y="13"/>
                </a:lnTo>
                <a:lnTo>
                  <a:pt x="55" y="13"/>
                </a:lnTo>
                <a:lnTo>
                  <a:pt x="55" y="16"/>
                </a:lnTo>
                <a:lnTo>
                  <a:pt x="55" y="16"/>
                </a:lnTo>
                <a:lnTo>
                  <a:pt x="54" y="16"/>
                </a:lnTo>
                <a:lnTo>
                  <a:pt x="54" y="16"/>
                </a:lnTo>
                <a:lnTo>
                  <a:pt x="53" y="16"/>
                </a:lnTo>
                <a:lnTo>
                  <a:pt x="52" y="16"/>
                </a:lnTo>
                <a:lnTo>
                  <a:pt x="50" y="16"/>
                </a:lnTo>
                <a:lnTo>
                  <a:pt x="50" y="16"/>
                </a:lnTo>
                <a:lnTo>
                  <a:pt x="50" y="17"/>
                </a:lnTo>
                <a:lnTo>
                  <a:pt x="50" y="17"/>
                </a:lnTo>
                <a:lnTo>
                  <a:pt x="50" y="18"/>
                </a:lnTo>
                <a:lnTo>
                  <a:pt x="50" y="18"/>
                </a:lnTo>
                <a:lnTo>
                  <a:pt x="50" y="18"/>
                </a:lnTo>
                <a:lnTo>
                  <a:pt x="49" y="18"/>
                </a:lnTo>
                <a:lnTo>
                  <a:pt x="49" y="18"/>
                </a:lnTo>
                <a:lnTo>
                  <a:pt x="49" y="19"/>
                </a:lnTo>
                <a:lnTo>
                  <a:pt x="50" y="19"/>
                </a:lnTo>
                <a:lnTo>
                  <a:pt x="51" y="19"/>
                </a:lnTo>
                <a:lnTo>
                  <a:pt x="52" y="20"/>
                </a:lnTo>
                <a:lnTo>
                  <a:pt x="53" y="20"/>
                </a:lnTo>
                <a:lnTo>
                  <a:pt x="54" y="19"/>
                </a:lnTo>
                <a:lnTo>
                  <a:pt x="54" y="20"/>
                </a:lnTo>
                <a:lnTo>
                  <a:pt x="55" y="20"/>
                </a:lnTo>
                <a:lnTo>
                  <a:pt x="55" y="21"/>
                </a:lnTo>
                <a:lnTo>
                  <a:pt x="55" y="21"/>
                </a:lnTo>
                <a:lnTo>
                  <a:pt x="54" y="22"/>
                </a:lnTo>
                <a:lnTo>
                  <a:pt x="54" y="23"/>
                </a:lnTo>
                <a:lnTo>
                  <a:pt x="55" y="24"/>
                </a:lnTo>
                <a:lnTo>
                  <a:pt x="54" y="24"/>
                </a:lnTo>
                <a:lnTo>
                  <a:pt x="53" y="25"/>
                </a:lnTo>
                <a:lnTo>
                  <a:pt x="52" y="25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0" y="26"/>
                </a:lnTo>
                <a:lnTo>
                  <a:pt x="50" y="27"/>
                </a:lnTo>
                <a:lnTo>
                  <a:pt x="49" y="27"/>
                </a:lnTo>
                <a:lnTo>
                  <a:pt x="49" y="27"/>
                </a:lnTo>
                <a:lnTo>
                  <a:pt x="50" y="27"/>
                </a:lnTo>
                <a:lnTo>
                  <a:pt x="51" y="28"/>
                </a:lnTo>
                <a:lnTo>
                  <a:pt x="51" y="28"/>
                </a:lnTo>
                <a:lnTo>
                  <a:pt x="51" y="29"/>
                </a:lnTo>
                <a:lnTo>
                  <a:pt x="51" y="29"/>
                </a:lnTo>
                <a:lnTo>
                  <a:pt x="51" y="29"/>
                </a:lnTo>
                <a:lnTo>
                  <a:pt x="50" y="30"/>
                </a:lnTo>
                <a:lnTo>
                  <a:pt x="49" y="30"/>
                </a:lnTo>
                <a:lnTo>
                  <a:pt x="48" y="30"/>
                </a:lnTo>
                <a:lnTo>
                  <a:pt x="47" y="30"/>
                </a:lnTo>
                <a:lnTo>
                  <a:pt x="46" y="31"/>
                </a:lnTo>
                <a:lnTo>
                  <a:pt x="45" y="30"/>
                </a:lnTo>
                <a:lnTo>
                  <a:pt x="45" y="31"/>
                </a:lnTo>
                <a:lnTo>
                  <a:pt x="44" y="31"/>
                </a:lnTo>
                <a:lnTo>
                  <a:pt x="44" y="31"/>
                </a:lnTo>
                <a:lnTo>
                  <a:pt x="43" y="31"/>
                </a:lnTo>
                <a:lnTo>
                  <a:pt x="43" y="30"/>
                </a:lnTo>
                <a:lnTo>
                  <a:pt x="42" y="30"/>
                </a:lnTo>
                <a:lnTo>
                  <a:pt x="41" y="30"/>
                </a:lnTo>
                <a:lnTo>
                  <a:pt x="41" y="30"/>
                </a:lnTo>
                <a:lnTo>
                  <a:pt x="41" y="30"/>
                </a:lnTo>
                <a:lnTo>
                  <a:pt x="42" y="31"/>
                </a:lnTo>
                <a:lnTo>
                  <a:pt x="41" y="31"/>
                </a:lnTo>
                <a:lnTo>
                  <a:pt x="40" y="30"/>
                </a:lnTo>
                <a:lnTo>
                  <a:pt x="39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39" y="33"/>
                </a:lnTo>
                <a:lnTo>
                  <a:pt x="39" y="33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lnTo>
                  <a:pt x="40" y="35"/>
                </a:lnTo>
                <a:lnTo>
                  <a:pt x="41" y="35"/>
                </a:lnTo>
                <a:lnTo>
                  <a:pt x="41" y="36"/>
                </a:lnTo>
                <a:lnTo>
                  <a:pt x="41" y="36"/>
                </a:lnTo>
                <a:lnTo>
                  <a:pt x="42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9"/>
                </a:lnTo>
                <a:lnTo>
                  <a:pt x="42" y="39"/>
                </a:lnTo>
                <a:lnTo>
                  <a:pt x="42" y="39"/>
                </a:lnTo>
                <a:lnTo>
                  <a:pt x="42" y="40"/>
                </a:lnTo>
                <a:lnTo>
                  <a:pt x="42" y="40"/>
                </a:lnTo>
                <a:lnTo>
                  <a:pt x="41" y="40"/>
                </a:lnTo>
                <a:lnTo>
                  <a:pt x="41" y="41"/>
                </a:lnTo>
                <a:lnTo>
                  <a:pt x="40" y="42"/>
                </a:lnTo>
                <a:lnTo>
                  <a:pt x="40" y="42"/>
                </a:lnTo>
                <a:lnTo>
                  <a:pt x="40" y="42"/>
                </a:lnTo>
                <a:lnTo>
                  <a:pt x="40" y="43"/>
                </a:lnTo>
                <a:lnTo>
                  <a:pt x="40" y="43"/>
                </a:lnTo>
                <a:lnTo>
                  <a:pt x="41" y="43"/>
                </a:lnTo>
                <a:lnTo>
                  <a:pt x="42" y="43"/>
                </a:lnTo>
                <a:lnTo>
                  <a:pt x="41" y="43"/>
                </a:lnTo>
                <a:lnTo>
                  <a:pt x="41" y="44"/>
                </a:lnTo>
                <a:lnTo>
                  <a:pt x="40" y="44"/>
                </a:lnTo>
                <a:lnTo>
                  <a:pt x="39" y="45"/>
                </a:lnTo>
                <a:lnTo>
                  <a:pt x="39" y="45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7" y="46"/>
                </a:lnTo>
                <a:lnTo>
                  <a:pt x="37" y="46"/>
                </a:lnTo>
                <a:lnTo>
                  <a:pt x="37" y="46"/>
                </a:lnTo>
                <a:lnTo>
                  <a:pt x="37" y="46"/>
                </a:lnTo>
                <a:lnTo>
                  <a:pt x="37" y="47"/>
                </a:lnTo>
                <a:lnTo>
                  <a:pt x="37" y="47"/>
                </a:lnTo>
                <a:lnTo>
                  <a:pt x="38" y="47"/>
                </a:lnTo>
                <a:lnTo>
                  <a:pt x="39" y="47"/>
                </a:lnTo>
                <a:lnTo>
                  <a:pt x="39" y="47"/>
                </a:lnTo>
                <a:lnTo>
                  <a:pt x="39" y="47"/>
                </a:lnTo>
                <a:lnTo>
                  <a:pt x="39" y="48"/>
                </a:lnTo>
                <a:lnTo>
                  <a:pt x="40" y="48"/>
                </a:lnTo>
                <a:lnTo>
                  <a:pt x="40" y="48"/>
                </a:lnTo>
                <a:lnTo>
                  <a:pt x="40" y="49"/>
                </a:lnTo>
                <a:lnTo>
                  <a:pt x="40" y="49"/>
                </a:lnTo>
                <a:lnTo>
                  <a:pt x="39" y="49"/>
                </a:lnTo>
                <a:lnTo>
                  <a:pt x="39" y="49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0"/>
                </a:lnTo>
                <a:lnTo>
                  <a:pt x="39" y="51"/>
                </a:lnTo>
                <a:lnTo>
                  <a:pt x="39" y="51"/>
                </a:lnTo>
                <a:lnTo>
                  <a:pt x="38" y="51"/>
                </a:lnTo>
                <a:lnTo>
                  <a:pt x="38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7" y="51"/>
                </a:lnTo>
                <a:lnTo>
                  <a:pt x="36" y="51"/>
                </a:lnTo>
                <a:lnTo>
                  <a:pt x="35" y="51"/>
                </a:lnTo>
                <a:lnTo>
                  <a:pt x="35" y="51"/>
                </a:lnTo>
                <a:lnTo>
                  <a:pt x="35" y="51"/>
                </a:lnTo>
                <a:lnTo>
                  <a:pt x="34" y="51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4" y="49"/>
                </a:lnTo>
                <a:lnTo>
                  <a:pt x="34" y="49"/>
                </a:lnTo>
                <a:lnTo>
                  <a:pt x="34" y="49"/>
                </a:lnTo>
                <a:lnTo>
                  <a:pt x="35" y="48"/>
                </a:lnTo>
                <a:lnTo>
                  <a:pt x="35" y="48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5" y="47"/>
                </a:lnTo>
                <a:lnTo>
                  <a:pt x="36" y="46"/>
                </a:lnTo>
                <a:lnTo>
                  <a:pt x="35" y="46"/>
                </a:lnTo>
                <a:lnTo>
                  <a:pt x="35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7" y="45"/>
                </a:lnTo>
                <a:lnTo>
                  <a:pt x="36" y="44"/>
                </a:lnTo>
                <a:lnTo>
                  <a:pt x="37" y="44"/>
                </a:lnTo>
                <a:lnTo>
                  <a:pt x="36" y="43"/>
                </a:lnTo>
                <a:lnTo>
                  <a:pt x="36" y="44"/>
                </a:lnTo>
                <a:lnTo>
                  <a:pt x="36" y="43"/>
                </a:lnTo>
                <a:lnTo>
                  <a:pt x="35" y="43"/>
                </a:lnTo>
                <a:lnTo>
                  <a:pt x="34" y="43"/>
                </a:lnTo>
                <a:lnTo>
                  <a:pt x="34" y="43"/>
                </a:lnTo>
                <a:lnTo>
                  <a:pt x="32" y="42"/>
                </a:lnTo>
                <a:lnTo>
                  <a:pt x="32" y="42"/>
                </a:lnTo>
                <a:lnTo>
                  <a:pt x="32" y="42"/>
                </a:lnTo>
                <a:lnTo>
                  <a:pt x="32" y="41"/>
                </a:lnTo>
                <a:lnTo>
                  <a:pt x="31" y="41"/>
                </a:lnTo>
                <a:lnTo>
                  <a:pt x="31" y="41"/>
                </a:lnTo>
                <a:lnTo>
                  <a:pt x="30" y="41"/>
                </a:lnTo>
                <a:lnTo>
                  <a:pt x="29" y="41"/>
                </a:lnTo>
                <a:lnTo>
                  <a:pt x="29" y="42"/>
                </a:lnTo>
                <a:lnTo>
                  <a:pt x="27" y="41"/>
                </a:lnTo>
                <a:lnTo>
                  <a:pt x="28" y="41"/>
                </a:lnTo>
                <a:lnTo>
                  <a:pt x="27" y="41"/>
                </a:lnTo>
                <a:lnTo>
                  <a:pt x="27" y="41"/>
                </a:lnTo>
                <a:lnTo>
                  <a:pt x="26" y="41"/>
                </a:lnTo>
                <a:lnTo>
                  <a:pt x="26" y="40"/>
                </a:lnTo>
                <a:lnTo>
                  <a:pt x="25" y="39"/>
                </a:lnTo>
                <a:lnTo>
                  <a:pt x="25" y="39"/>
                </a:lnTo>
                <a:lnTo>
                  <a:pt x="26" y="38"/>
                </a:lnTo>
                <a:lnTo>
                  <a:pt x="25" y="38"/>
                </a:lnTo>
                <a:lnTo>
                  <a:pt x="25" y="38"/>
                </a:lnTo>
                <a:lnTo>
                  <a:pt x="25" y="37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9"/>
                </a:lnTo>
                <a:lnTo>
                  <a:pt x="23" y="39"/>
                </a:lnTo>
                <a:lnTo>
                  <a:pt x="21" y="39"/>
                </a:lnTo>
                <a:lnTo>
                  <a:pt x="21" y="39"/>
                </a:lnTo>
                <a:lnTo>
                  <a:pt x="21" y="38"/>
                </a:lnTo>
                <a:lnTo>
                  <a:pt x="22" y="39"/>
                </a:lnTo>
                <a:lnTo>
                  <a:pt x="22" y="38"/>
                </a:lnTo>
                <a:lnTo>
                  <a:pt x="22" y="38"/>
                </a:lnTo>
                <a:lnTo>
                  <a:pt x="22" y="38"/>
                </a:lnTo>
                <a:lnTo>
                  <a:pt x="22" y="37"/>
                </a:lnTo>
                <a:lnTo>
                  <a:pt x="21" y="37"/>
                </a:lnTo>
                <a:lnTo>
                  <a:pt x="21" y="37"/>
                </a:lnTo>
                <a:lnTo>
                  <a:pt x="20" y="38"/>
                </a:lnTo>
                <a:lnTo>
                  <a:pt x="19" y="38"/>
                </a:lnTo>
                <a:lnTo>
                  <a:pt x="19" y="38"/>
                </a:lnTo>
                <a:lnTo>
                  <a:pt x="19" y="39"/>
                </a:lnTo>
                <a:lnTo>
                  <a:pt x="19" y="39"/>
                </a:lnTo>
                <a:lnTo>
                  <a:pt x="18" y="38"/>
                </a:lnTo>
                <a:lnTo>
                  <a:pt x="17" y="39"/>
                </a:lnTo>
                <a:lnTo>
                  <a:pt x="17" y="38"/>
                </a:lnTo>
                <a:lnTo>
                  <a:pt x="17" y="38"/>
                </a:lnTo>
                <a:lnTo>
                  <a:pt x="16" y="38"/>
                </a:lnTo>
                <a:lnTo>
                  <a:pt x="15" y="38"/>
                </a:lnTo>
                <a:lnTo>
                  <a:pt x="15" y="38"/>
                </a:lnTo>
                <a:lnTo>
                  <a:pt x="15" y="39"/>
                </a:lnTo>
                <a:lnTo>
                  <a:pt x="16" y="39"/>
                </a:lnTo>
                <a:lnTo>
                  <a:pt x="16" y="40"/>
                </a:lnTo>
                <a:lnTo>
                  <a:pt x="15" y="40"/>
                </a:lnTo>
                <a:lnTo>
                  <a:pt x="14" y="40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2" y="39"/>
                </a:lnTo>
                <a:lnTo>
                  <a:pt x="12" y="39"/>
                </a:lnTo>
                <a:lnTo>
                  <a:pt x="11" y="39"/>
                </a:lnTo>
                <a:lnTo>
                  <a:pt x="11" y="39"/>
                </a:lnTo>
                <a:lnTo>
                  <a:pt x="10" y="39"/>
                </a:lnTo>
                <a:lnTo>
                  <a:pt x="10" y="38"/>
                </a:lnTo>
                <a:lnTo>
                  <a:pt x="9" y="38"/>
                </a:lnTo>
                <a:lnTo>
                  <a:pt x="8" y="38"/>
                </a:lnTo>
                <a:lnTo>
                  <a:pt x="8" y="39"/>
                </a:lnTo>
                <a:lnTo>
                  <a:pt x="8" y="39"/>
                </a:lnTo>
                <a:lnTo>
                  <a:pt x="7" y="39"/>
                </a:lnTo>
                <a:lnTo>
                  <a:pt x="6" y="39"/>
                </a:lnTo>
                <a:lnTo>
                  <a:pt x="5" y="39"/>
                </a:lnTo>
                <a:lnTo>
                  <a:pt x="5" y="38"/>
                </a:lnTo>
                <a:lnTo>
                  <a:pt x="3" y="38"/>
                </a:lnTo>
                <a:lnTo>
                  <a:pt x="3" y="38"/>
                </a:lnTo>
                <a:lnTo>
                  <a:pt x="2" y="38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3" y="35"/>
                </a:lnTo>
                <a:lnTo>
                  <a:pt x="3" y="35"/>
                </a:lnTo>
                <a:lnTo>
                  <a:pt x="4" y="35"/>
                </a:lnTo>
                <a:lnTo>
                  <a:pt x="5" y="35"/>
                </a:lnTo>
                <a:lnTo>
                  <a:pt x="5" y="35"/>
                </a:lnTo>
                <a:lnTo>
                  <a:pt x="7" y="35"/>
                </a:lnTo>
                <a:lnTo>
                  <a:pt x="7" y="35"/>
                </a:lnTo>
                <a:lnTo>
                  <a:pt x="8" y="36"/>
                </a:lnTo>
                <a:lnTo>
                  <a:pt x="8" y="36"/>
                </a:lnTo>
                <a:lnTo>
                  <a:pt x="7" y="36"/>
                </a:lnTo>
                <a:lnTo>
                  <a:pt x="8" y="36"/>
                </a:lnTo>
                <a:lnTo>
                  <a:pt x="8" y="37"/>
                </a:lnTo>
                <a:lnTo>
                  <a:pt x="10" y="37"/>
                </a:lnTo>
                <a:lnTo>
                  <a:pt x="10" y="37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3" y="37"/>
                </a:lnTo>
                <a:lnTo>
                  <a:pt x="13" y="37"/>
                </a:lnTo>
                <a:lnTo>
                  <a:pt x="12" y="37"/>
                </a:lnTo>
                <a:lnTo>
                  <a:pt x="11" y="37"/>
                </a:lnTo>
                <a:lnTo>
                  <a:pt x="11" y="37"/>
                </a:lnTo>
                <a:lnTo>
                  <a:pt x="10" y="36"/>
                </a:lnTo>
                <a:lnTo>
                  <a:pt x="9" y="36"/>
                </a:lnTo>
                <a:lnTo>
                  <a:pt x="10" y="35"/>
                </a:lnTo>
                <a:lnTo>
                  <a:pt x="10" y="35"/>
                </a:lnTo>
                <a:lnTo>
                  <a:pt x="11" y="35"/>
                </a:lnTo>
                <a:lnTo>
                  <a:pt x="12" y="35"/>
                </a:lnTo>
                <a:lnTo>
                  <a:pt x="12" y="35"/>
                </a:lnTo>
                <a:lnTo>
                  <a:pt x="12" y="36"/>
                </a:lnTo>
                <a:lnTo>
                  <a:pt x="12" y="35"/>
                </a:lnTo>
                <a:lnTo>
                  <a:pt x="12" y="35"/>
                </a:lnTo>
                <a:lnTo>
                  <a:pt x="11" y="35"/>
                </a:lnTo>
                <a:lnTo>
                  <a:pt x="11" y="35"/>
                </a:lnTo>
                <a:lnTo>
                  <a:pt x="11" y="35"/>
                </a:lnTo>
                <a:lnTo>
                  <a:pt x="11" y="34"/>
                </a:lnTo>
                <a:lnTo>
                  <a:pt x="11" y="34"/>
                </a:lnTo>
                <a:lnTo>
                  <a:pt x="10" y="35"/>
                </a:lnTo>
                <a:lnTo>
                  <a:pt x="9" y="35"/>
                </a:lnTo>
                <a:lnTo>
                  <a:pt x="8" y="35"/>
                </a:lnTo>
                <a:lnTo>
                  <a:pt x="8" y="35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5" y="34"/>
                </a:lnTo>
                <a:lnTo>
                  <a:pt x="5" y="34"/>
                </a:lnTo>
                <a:lnTo>
                  <a:pt x="4" y="34"/>
                </a:lnTo>
                <a:lnTo>
                  <a:pt x="5" y="33"/>
                </a:lnTo>
                <a:lnTo>
                  <a:pt x="5" y="33"/>
                </a:lnTo>
                <a:lnTo>
                  <a:pt x="6" y="33"/>
                </a:lnTo>
                <a:lnTo>
                  <a:pt x="7" y="33"/>
                </a:lnTo>
                <a:lnTo>
                  <a:pt x="7" y="33"/>
                </a:lnTo>
                <a:lnTo>
                  <a:pt x="7" y="33"/>
                </a:lnTo>
                <a:lnTo>
                  <a:pt x="8" y="33"/>
                </a:lnTo>
                <a:lnTo>
                  <a:pt x="9" y="33"/>
                </a:lnTo>
                <a:lnTo>
                  <a:pt x="9" y="33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4"/>
                </a:lnTo>
                <a:lnTo>
                  <a:pt x="11" y="34"/>
                </a:lnTo>
                <a:lnTo>
                  <a:pt x="11" y="34"/>
                </a:lnTo>
                <a:lnTo>
                  <a:pt x="12" y="34"/>
                </a:lnTo>
                <a:close/>
                <a:moveTo>
                  <a:pt x="25" y="4"/>
                </a:moveTo>
                <a:lnTo>
                  <a:pt x="24" y="4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3" y="5"/>
                </a:lnTo>
                <a:lnTo>
                  <a:pt x="24" y="4"/>
                </a:lnTo>
                <a:lnTo>
                  <a:pt x="25" y="4"/>
                </a:lnTo>
                <a:lnTo>
                  <a:pt x="26" y="4"/>
                </a:lnTo>
                <a:lnTo>
                  <a:pt x="25" y="4"/>
                </a:lnTo>
                <a:close/>
                <a:moveTo>
                  <a:pt x="34" y="1"/>
                </a:moveTo>
                <a:lnTo>
                  <a:pt x="35" y="1"/>
                </a:lnTo>
                <a:lnTo>
                  <a:pt x="38" y="1"/>
                </a:lnTo>
                <a:lnTo>
                  <a:pt x="38" y="1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lnTo>
                  <a:pt x="34" y="1"/>
                </a:lnTo>
                <a:close/>
                <a:moveTo>
                  <a:pt x="33" y="1"/>
                </a:moveTo>
                <a:lnTo>
                  <a:pt x="32" y="1"/>
                </a:lnTo>
                <a:lnTo>
                  <a:pt x="31" y="2"/>
                </a:lnTo>
                <a:lnTo>
                  <a:pt x="31" y="2"/>
                </a:lnTo>
                <a:lnTo>
                  <a:pt x="31" y="2"/>
                </a:lnTo>
                <a:lnTo>
                  <a:pt x="30" y="2"/>
                </a:lnTo>
                <a:lnTo>
                  <a:pt x="29" y="2"/>
                </a:lnTo>
                <a:lnTo>
                  <a:pt x="28" y="3"/>
                </a:lnTo>
                <a:lnTo>
                  <a:pt x="27" y="3"/>
                </a:lnTo>
                <a:lnTo>
                  <a:pt x="27" y="3"/>
                </a:lnTo>
                <a:lnTo>
                  <a:pt x="27" y="3"/>
                </a:lnTo>
                <a:lnTo>
                  <a:pt x="27" y="2"/>
                </a:lnTo>
                <a:lnTo>
                  <a:pt x="27" y="2"/>
                </a:lnTo>
                <a:lnTo>
                  <a:pt x="29" y="2"/>
                </a:lnTo>
                <a:lnTo>
                  <a:pt x="32" y="1"/>
                </a:lnTo>
                <a:lnTo>
                  <a:pt x="33" y="1"/>
                </a:lnTo>
                <a:lnTo>
                  <a:pt x="33" y="1"/>
                </a:lnTo>
                <a:close/>
                <a:moveTo>
                  <a:pt x="22" y="6"/>
                </a:moveTo>
                <a:lnTo>
                  <a:pt x="22" y="7"/>
                </a:lnTo>
                <a:lnTo>
                  <a:pt x="23" y="7"/>
                </a:lnTo>
                <a:lnTo>
                  <a:pt x="23" y="7"/>
                </a:lnTo>
                <a:lnTo>
                  <a:pt x="23" y="7"/>
                </a:lnTo>
                <a:lnTo>
                  <a:pt x="23" y="8"/>
                </a:lnTo>
                <a:lnTo>
                  <a:pt x="23" y="8"/>
                </a:lnTo>
                <a:lnTo>
                  <a:pt x="22" y="8"/>
                </a:lnTo>
                <a:lnTo>
                  <a:pt x="22" y="9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20" y="9"/>
                </a:lnTo>
                <a:lnTo>
                  <a:pt x="20" y="9"/>
                </a:lnTo>
                <a:lnTo>
                  <a:pt x="20" y="8"/>
                </a:lnTo>
                <a:lnTo>
                  <a:pt x="22" y="6"/>
                </a:lnTo>
                <a:lnTo>
                  <a:pt x="22" y="6"/>
                </a:lnTo>
                <a:close/>
                <a:moveTo>
                  <a:pt x="44" y="0"/>
                </a:move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1"/>
                </a:lnTo>
                <a:lnTo>
                  <a:pt x="41" y="0"/>
                </a:lnTo>
                <a:lnTo>
                  <a:pt x="41" y="0"/>
                </a:lnTo>
                <a:lnTo>
                  <a:pt x="43" y="0"/>
                </a:lnTo>
                <a:lnTo>
                  <a:pt x="44" y="0"/>
                </a:lnTo>
                <a:lnTo>
                  <a:pt x="44" y="0"/>
                </a:lnTo>
                <a:close/>
                <a:moveTo>
                  <a:pt x="36" y="18"/>
                </a:moveTo>
                <a:lnTo>
                  <a:pt x="37" y="18"/>
                </a:lnTo>
                <a:lnTo>
                  <a:pt x="37" y="19"/>
                </a:lnTo>
                <a:lnTo>
                  <a:pt x="36" y="20"/>
                </a:lnTo>
                <a:lnTo>
                  <a:pt x="35" y="20"/>
                </a:lnTo>
                <a:lnTo>
                  <a:pt x="34" y="20"/>
                </a:lnTo>
                <a:lnTo>
                  <a:pt x="34" y="21"/>
                </a:lnTo>
                <a:lnTo>
                  <a:pt x="33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3"/>
                </a:lnTo>
                <a:lnTo>
                  <a:pt x="32" y="23"/>
                </a:lnTo>
                <a:lnTo>
                  <a:pt x="30" y="23"/>
                </a:lnTo>
                <a:lnTo>
                  <a:pt x="29" y="22"/>
                </a:lnTo>
                <a:lnTo>
                  <a:pt x="27" y="22"/>
                </a:lnTo>
                <a:lnTo>
                  <a:pt x="26" y="22"/>
                </a:lnTo>
                <a:lnTo>
                  <a:pt x="26" y="21"/>
                </a:lnTo>
                <a:lnTo>
                  <a:pt x="26" y="21"/>
                </a:lnTo>
                <a:lnTo>
                  <a:pt x="27" y="20"/>
                </a:lnTo>
                <a:lnTo>
                  <a:pt x="31" y="19"/>
                </a:lnTo>
                <a:lnTo>
                  <a:pt x="31" y="18"/>
                </a:lnTo>
                <a:lnTo>
                  <a:pt x="32" y="18"/>
                </a:lnTo>
                <a:lnTo>
                  <a:pt x="33" y="17"/>
                </a:lnTo>
                <a:lnTo>
                  <a:pt x="33" y="17"/>
                </a:lnTo>
                <a:lnTo>
                  <a:pt x="34" y="17"/>
                </a:lnTo>
                <a:lnTo>
                  <a:pt x="34" y="17"/>
                </a:lnTo>
                <a:lnTo>
                  <a:pt x="36" y="17"/>
                </a:lnTo>
                <a:lnTo>
                  <a:pt x="36" y="18"/>
                </a:lnTo>
                <a:close/>
                <a:moveTo>
                  <a:pt x="0" y="40"/>
                </a:moveTo>
                <a:lnTo>
                  <a:pt x="1" y="39"/>
                </a:lnTo>
                <a:lnTo>
                  <a:pt x="2" y="39"/>
                </a:lnTo>
                <a:lnTo>
                  <a:pt x="3" y="39"/>
                </a:lnTo>
                <a:lnTo>
                  <a:pt x="4" y="40"/>
                </a:lnTo>
                <a:lnTo>
                  <a:pt x="5" y="40"/>
                </a:lnTo>
                <a:lnTo>
                  <a:pt x="6" y="40"/>
                </a:lnTo>
                <a:lnTo>
                  <a:pt x="6" y="40"/>
                </a:lnTo>
                <a:lnTo>
                  <a:pt x="7" y="40"/>
                </a:lnTo>
                <a:lnTo>
                  <a:pt x="8" y="40"/>
                </a:lnTo>
                <a:lnTo>
                  <a:pt x="9" y="40"/>
                </a:lnTo>
                <a:lnTo>
                  <a:pt x="9" y="39"/>
                </a:lnTo>
                <a:lnTo>
                  <a:pt x="9" y="39"/>
                </a:lnTo>
                <a:lnTo>
                  <a:pt x="9" y="39"/>
                </a:lnTo>
                <a:lnTo>
                  <a:pt x="10" y="39"/>
                </a:lnTo>
                <a:lnTo>
                  <a:pt x="10" y="40"/>
                </a:lnTo>
                <a:lnTo>
                  <a:pt x="11" y="40"/>
                </a:lnTo>
                <a:lnTo>
                  <a:pt x="11" y="40"/>
                </a:lnTo>
                <a:lnTo>
                  <a:pt x="12" y="40"/>
                </a:lnTo>
                <a:lnTo>
                  <a:pt x="12" y="40"/>
                </a:lnTo>
                <a:lnTo>
                  <a:pt x="12" y="40"/>
                </a:lnTo>
                <a:lnTo>
                  <a:pt x="13" y="40"/>
                </a:lnTo>
                <a:lnTo>
                  <a:pt x="13" y="40"/>
                </a:lnTo>
                <a:lnTo>
                  <a:pt x="13" y="40"/>
                </a:lnTo>
                <a:lnTo>
                  <a:pt x="12" y="41"/>
                </a:lnTo>
                <a:lnTo>
                  <a:pt x="10" y="42"/>
                </a:lnTo>
                <a:lnTo>
                  <a:pt x="9" y="42"/>
                </a:lnTo>
                <a:lnTo>
                  <a:pt x="8" y="42"/>
                </a:lnTo>
                <a:lnTo>
                  <a:pt x="8" y="42"/>
                </a:lnTo>
                <a:lnTo>
                  <a:pt x="8" y="43"/>
                </a:lnTo>
                <a:lnTo>
                  <a:pt x="7" y="43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5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1"/>
                </a:lnTo>
                <a:lnTo>
                  <a:pt x="2" y="42"/>
                </a:lnTo>
                <a:lnTo>
                  <a:pt x="1" y="42"/>
                </a:lnTo>
                <a:lnTo>
                  <a:pt x="0" y="41"/>
                </a:lnTo>
                <a:lnTo>
                  <a:pt x="0" y="41"/>
                </a:lnTo>
                <a:lnTo>
                  <a:pt x="0" y="41"/>
                </a:lnTo>
                <a:lnTo>
                  <a:pt x="0" y="41"/>
                </a:lnTo>
                <a:lnTo>
                  <a:pt x="0" y="40"/>
                </a:lnTo>
                <a:lnTo>
                  <a:pt x="0" y="40"/>
                </a:lnTo>
                <a:lnTo>
                  <a:pt x="0" y="4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63" name="Freeform 2303">
            <a:extLst>
              <a:ext uri="{FF2B5EF4-FFF2-40B4-BE49-F238E27FC236}">
                <a16:creationId xmlns:a16="http://schemas.microsoft.com/office/drawing/2014/main" id="{029EE67F-3D57-4DBB-A39C-FD2ED1ED73F9}"/>
              </a:ext>
            </a:extLst>
          </xdr:cNvPr>
          <xdr:cNvSpPr>
            <a:spLocks/>
          </xdr:cNvSpPr>
        </xdr:nvSpPr>
        <xdr:spPr bwMode="auto">
          <a:xfrm>
            <a:off x="728" y="750"/>
            <a:ext cx="56" cy="50"/>
          </a:xfrm>
          <a:custGeom>
            <a:avLst/>
            <a:gdLst>
              <a:gd name="T0" fmla="*/ 9 w 56"/>
              <a:gd name="T1" fmla="*/ 31 h 50"/>
              <a:gd name="T2" fmla="*/ 8 w 56"/>
              <a:gd name="T3" fmla="*/ 30 h 50"/>
              <a:gd name="T4" fmla="*/ 10 w 56"/>
              <a:gd name="T5" fmla="*/ 27 h 50"/>
              <a:gd name="T6" fmla="*/ 17 w 56"/>
              <a:gd name="T7" fmla="*/ 18 h 50"/>
              <a:gd name="T8" fmla="*/ 20 w 56"/>
              <a:gd name="T9" fmla="*/ 9 h 50"/>
              <a:gd name="T10" fmla="*/ 24 w 56"/>
              <a:gd name="T11" fmla="*/ 9 h 50"/>
              <a:gd name="T12" fmla="*/ 25 w 56"/>
              <a:gd name="T13" fmla="*/ 13 h 50"/>
              <a:gd name="T14" fmla="*/ 27 w 56"/>
              <a:gd name="T15" fmla="*/ 14 h 50"/>
              <a:gd name="T16" fmla="*/ 23 w 56"/>
              <a:gd name="T17" fmla="*/ 15 h 50"/>
              <a:gd name="T18" fmla="*/ 24 w 56"/>
              <a:gd name="T19" fmla="*/ 18 h 50"/>
              <a:gd name="T20" fmla="*/ 23 w 56"/>
              <a:gd name="T21" fmla="*/ 20 h 50"/>
              <a:gd name="T22" fmla="*/ 29 w 56"/>
              <a:gd name="T23" fmla="*/ 22 h 50"/>
              <a:gd name="T24" fmla="*/ 36 w 56"/>
              <a:gd name="T25" fmla="*/ 18 h 50"/>
              <a:gd name="T26" fmla="*/ 36 w 56"/>
              <a:gd name="T27" fmla="*/ 16 h 50"/>
              <a:gd name="T28" fmla="*/ 33 w 56"/>
              <a:gd name="T29" fmla="*/ 11 h 50"/>
              <a:gd name="T30" fmla="*/ 28 w 56"/>
              <a:gd name="T31" fmla="*/ 10 h 50"/>
              <a:gd name="T32" fmla="*/ 29 w 56"/>
              <a:gd name="T33" fmla="*/ 8 h 50"/>
              <a:gd name="T34" fmla="*/ 32 w 56"/>
              <a:gd name="T35" fmla="*/ 3 h 50"/>
              <a:gd name="T36" fmla="*/ 42 w 56"/>
              <a:gd name="T37" fmla="*/ 1 h 50"/>
              <a:gd name="T38" fmla="*/ 51 w 56"/>
              <a:gd name="T39" fmla="*/ 2 h 50"/>
              <a:gd name="T40" fmla="*/ 56 w 56"/>
              <a:gd name="T41" fmla="*/ 4 h 50"/>
              <a:gd name="T42" fmla="*/ 55 w 56"/>
              <a:gd name="T43" fmla="*/ 10 h 50"/>
              <a:gd name="T44" fmla="*/ 53 w 56"/>
              <a:gd name="T45" fmla="*/ 15 h 50"/>
              <a:gd name="T46" fmla="*/ 49 w 56"/>
              <a:gd name="T47" fmla="*/ 17 h 50"/>
              <a:gd name="T48" fmla="*/ 52 w 56"/>
              <a:gd name="T49" fmla="*/ 19 h 50"/>
              <a:gd name="T50" fmla="*/ 54 w 56"/>
              <a:gd name="T51" fmla="*/ 23 h 50"/>
              <a:gd name="T52" fmla="*/ 49 w 56"/>
              <a:gd name="T53" fmla="*/ 26 h 50"/>
              <a:gd name="T54" fmla="*/ 50 w 56"/>
              <a:gd name="T55" fmla="*/ 28 h 50"/>
              <a:gd name="T56" fmla="*/ 43 w 56"/>
              <a:gd name="T57" fmla="*/ 30 h 50"/>
              <a:gd name="T58" fmla="*/ 41 w 56"/>
              <a:gd name="T59" fmla="*/ 30 h 50"/>
              <a:gd name="T60" fmla="*/ 37 w 56"/>
              <a:gd name="T61" fmla="*/ 30 h 50"/>
              <a:gd name="T62" fmla="*/ 38 w 56"/>
              <a:gd name="T63" fmla="*/ 32 h 50"/>
              <a:gd name="T64" fmla="*/ 40 w 56"/>
              <a:gd name="T65" fmla="*/ 35 h 50"/>
              <a:gd name="T66" fmla="*/ 41 w 56"/>
              <a:gd name="T67" fmla="*/ 39 h 50"/>
              <a:gd name="T68" fmla="*/ 39 w 56"/>
              <a:gd name="T69" fmla="*/ 42 h 50"/>
              <a:gd name="T70" fmla="*/ 37 w 56"/>
              <a:gd name="T71" fmla="*/ 45 h 50"/>
              <a:gd name="T72" fmla="*/ 36 w 56"/>
              <a:gd name="T73" fmla="*/ 46 h 50"/>
              <a:gd name="T74" fmla="*/ 39 w 56"/>
              <a:gd name="T75" fmla="*/ 48 h 50"/>
              <a:gd name="T76" fmla="*/ 38 w 56"/>
              <a:gd name="T77" fmla="*/ 49 h 50"/>
              <a:gd name="T78" fmla="*/ 36 w 56"/>
              <a:gd name="T79" fmla="*/ 50 h 50"/>
              <a:gd name="T80" fmla="*/ 33 w 56"/>
              <a:gd name="T81" fmla="*/ 49 h 50"/>
              <a:gd name="T82" fmla="*/ 34 w 56"/>
              <a:gd name="T83" fmla="*/ 46 h 50"/>
              <a:gd name="T84" fmla="*/ 35 w 56"/>
              <a:gd name="T85" fmla="*/ 44 h 50"/>
              <a:gd name="T86" fmla="*/ 34 w 56"/>
              <a:gd name="T87" fmla="*/ 42 h 50"/>
              <a:gd name="T88" fmla="*/ 30 w 56"/>
              <a:gd name="T89" fmla="*/ 40 h 50"/>
              <a:gd name="T90" fmla="*/ 25 w 56"/>
              <a:gd name="T91" fmla="*/ 40 h 50"/>
              <a:gd name="T92" fmla="*/ 23 w 56"/>
              <a:gd name="T93" fmla="*/ 37 h 50"/>
              <a:gd name="T94" fmla="*/ 21 w 56"/>
              <a:gd name="T95" fmla="*/ 38 h 50"/>
              <a:gd name="T96" fmla="*/ 18 w 56"/>
              <a:gd name="T97" fmla="*/ 37 h 50"/>
              <a:gd name="T98" fmla="*/ 15 w 56"/>
              <a:gd name="T99" fmla="*/ 37 h 50"/>
              <a:gd name="T100" fmla="*/ 13 w 56"/>
              <a:gd name="T101" fmla="*/ 39 h 50"/>
              <a:gd name="T102" fmla="*/ 9 w 56"/>
              <a:gd name="T103" fmla="*/ 37 h 50"/>
              <a:gd name="T104" fmla="*/ 4 w 56"/>
              <a:gd name="T105" fmla="*/ 37 h 50"/>
              <a:gd name="T106" fmla="*/ 2 w 56"/>
              <a:gd name="T107" fmla="*/ 34 h 50"/>
              <a:gd name="T108" fmla="*/ 6 w 56"/>
              <a:gd name="T109" fmla="*/ 35 h 50"/>
              <a:gd name="T110" fmla="*/ 12 w 56"/>
              <a:gd name="T111" fmla="*/ 37 h 50"/>
              <a:gd name="T112" fmla="*/ 10 w 56"/>
              <a:gd name="T113" fmla="*/ 36 h 50"/>
              <a:gd name="T114" fmla="*/ 11 w 56"/>
              <a:gd name="T115" fmla="*/ 35 h 50"/>
              <a:gd name="T116" fmla="*/ 9 w 56"/>
              <a:gd name="T117" fmla="*/ 34 h 50"/>
              <a:gd name="T118" fmla="*/ 5 w 56"/>
              <a:gd name="T119" fmla="*/ 33 h 50"/>
              <a:gd name="T120" fmla="*/ 6 w 56"/>
              <a:gd name="T121" fmla="*/ 32 h 50"/>
              <a:gd name="T122" fmla="*/ 10 w 56"/>
              <a:gd name="T123" fmla="*/ 33 h 5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56" h="50">
                <a:moveTo>
                  <a:pt x="11" y="33"/>
                </a:moveTo>
                <a:lnTo>
                  <a:pt x="11" y="33"/>
                </a:lnTo>
                <a:lnTo>
                  <a:pt x="10" y="32"/>
                </a:lnTo>
                <a:lnTo>
                  <a:pt x="9" y="32"/>
                </a:lnTo>
                <a:lnTo>
                  <a:pt x="9" y="31"/>
                </a:lnTo>
                <a:lnTo>
                  <a:pt x="9" y="31"/>
                </a:lnTo>
                <a:lnTo>
                  <a:pt x="9" y="31"/>
                </a:lnTo>
                <a:lnTo>
                  <a:pt x="9" y="31"/>
                </a:lnTo>
                <a:lnTo>
                  <a:pt x="8" y="31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0"/>
                </a:lnTo>
                <a:lnTo>
                  <a:pt x="6" y="30"/>
                </a:lnTo>
                <a:lnTo>
                  <a:pt x="8" y="30"/>
                </a:lnTo>
                <a:lnTo>
                  <a:pt x="9" y="30"/>
                </a:lnTo>
                <a:lnTo>
                  <a:pt x="9" y="30"/>
                </a:lnTo>
                <a:lnTo>
                  <a:pt x="9" y="29"/>
                </a:lnTo>
                <a:lnTo>
                  <a:pt x="9" y="29"/>
                </a:lnTo>
                <a:lnTo>
                  <a:pt x="9" y="28"/>
                </a:lnTo>
                <a:lnTo>
                  <a:pt x="8" y="27"/>
                </a:lnTo>
                <a:lnTo>
                  <a:pt x="9" y="27"/>
                </a:lnTo>
                <a:lnTo>
                  <a:pt x="10" y="27"/>
                </a:lnTo>
                <a:lnTo>
                  <a:pt x="10" y="27"/>
                </a:lnTo>
                <a:lnTo>
                  <a:pt x="12" y="25"/>
                </a:lnTo>
                <a:lnTo>
                  <a:pt x="14" y="24"/>
                </a:lnTo>
                <a:lnTo>
                  <a:pt x="14" y="23"/>
                </a:lnTo>
                <a:lnTo>
                  <a:pt x="15" y="22"/>
                </a:lnTo>
                <a:lnTo>
                  <a:pt x="16" y="21"/>
                </a:lnTo>
                <a:lnTo>
                  <a:pt x="17" y="19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8" y="16"/>
                </a:lnTo>
                <a:lnTo>
                  <a:pt x="18" y="13"/>
                </a:lnTo>
                <a:lnTo>
                  <a:pt x="19" y="11"/>
                </a:lnTo>
                <a:lnTo>
                  <a:pt x="19" y="9"/>
                </a:lnTo>
                <a:lnTo>
                  <a:pt x="20" y="9"/>
                </a:lnTo>
                <a:lnTo>
                  <a:pt x="20" y="9"/>
                </a:lnTo>
                <a:lnTo>
                  <a:pt x="20" y="9"/>
                </a:lnTo>
                <a:lnTo>
                  <a:pt x="20" y="9"/>
                </a:lnTo>
                <a:lnTo>
                  <a:pt x="20" y="10"/>
                </a:lnTo>
                <a:lnTo>
                  <a:pt x="20" y="10"/>
                </a:lnTo>
                <a:lnTo>
                  <a:pt x="21" y="10"/>
                </a:lnTo>
                <a:lnTo>
                  <a:pt x="22" y="10"/>
                </a:lnTo>
                <a:lnTo>
                  <a:pt x="23" y="10"/>
                </a:lnTo>
                <a:lnTo>
                  <a:pt x="24" y="9"/>
                </a:lnTo>
                <a:lnTo>
                  <a:pt x="24" y="10"/>
                </a:lnTo>
                <a:lnTo>
                  <a:pt x="24" y="10"/>
                </a:lnTo>
                <a:lnTo>
                  <a:pt x="24" y="10"/>
                </a:lnTo>
                <a:lnTo>
                  <a:pt x="24" y="10"/>
                </a:lnTo>
                <a:lnTo>
                  <a:pt x="25" y="11"/>
                </a:lnTo>
                <a:lnTo>
                  <a:pt x="25" y="12"/>
                </a:lnTo>
                <a:lnTo>
                  <a:pt x="25" y="12"/>
                </a:lnTo>
                <a:lnTo>
                  <a:pt x="25" y="13"/>
                </a:lnTo>
                <a:lnTo>
                  <a:pt x="25" y="13"/>
                </a:lnTo>
                <a:lnTo>
                  <a:pt x="26" y="13"/>
                </a:lnTo>
                <a:lnTo>
                  <a:pt x="26" y="13"/>
                </a:lnTo>
                <a:lnTo>
                  <a:pt x="27" y="13"/>
                </a:lnTo>
                <a:lnTo>
                  <a:pt x="27" y="13"/>
                </a:lnTo>
                <a:lnTo>
                  <a:pt x="27" y="14"/>
                </a:lnTo>
                <a:lnTo>
                  <a:pt x="28" y="14"/>
                </a:lnTo>
                <a:lnTo>
                  <a:pt x="27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5" y="15"/>
                </a:lnTo>
                <a:lnTo>
                  <a:pt x="24" y="15"/>
                </a:lnTo>
                <a:lnTo>
                  <a:pt x="24" y="15"/>
                </a:lnTo>
                <a:lnTo>
                  <a:pt x="23" y="15"/>
                </a:lnTo>
                <a:lnTo>
                  <a:pt x="23" y="16"/>
                </a:lnTo>
                <a:lnTo>
                  <a:pt x="24" y="16"/>
                </a:lnTo>
                <a:lnTo>
                  <a:pt x="24" y="17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8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3" y="20"/>
                </a:lnTo>
                <a:lnTo>
                  <a:pt x="23" y="20"/>
                </a:lnTo>
                <a:lnTo>
                  <a:pt x="23" y="20"/>
                </a:lnTo>
                <a:lnTo>
                  <a:pt x="23" y="20"/>
                </a:lnTo>
                <a:lnTo>
                  <a:pt x="24" y="21"/>
                </a:lnTo>
                <a:lnTo>
                  <a:pt x="24" y="21"/>
                </a:lnTo>
                <a:lnTo>
                  <a:pt x="26" y="21"/>
                </a:lnTo>
                <a:lnTo>
                  <a:pt x="27" y="21"/>
                </a:lnTo>
                <a:lnTo>
                  <a:pt x="28" y="22"/>
                </a:lnTo>
                <a:lnTo>
                  <a:pt x="28" y="22"/>
                </a:lnTo>
                <a:lnTo>
                  <a:pt x="29" y="22"/>
                </a:lnTo>
                <a:lnTo>
                  <a:pt x="29" y="22"/>
                </a:lnTo>
                <a:lnTo>
                  <a:pt x="31" y="22"/>
                </a:lnTo>
                <a:lnTo>
                  <a:pt x="31" y="22"/>
                </a:lnTo>
                <a:lnTo>
                  <a:pt x="32" y="21"/>
                </a:lnTo>
                <a:lnTo>
                  <a:pt x="32" y="21"/>
                </a:lnTo>
                <a:lnTo>
                  <a:pt x="32" y="20"/>
                </a:lnTo>
                <a:lnTo>
                  <a:pt x="34" y="19"/>
                </a:lnTo>
                <a:lnTo>
                  <a:pt x="35" y="19"/>
                </a:lnTo>
                <a:lnTo>
                  <a:pt x="36" y="18"/>
                </a:lnTo>
                <a:lnTo>
                  <a:pt x="36" y="18"/>
                </a:lnTo>
                <a:lnTo>
                  <a:pt x="36" y="17"/>
                </a:lnTo>
                <a:lnTo>
                  <a:pt x="36" y="16"/>
                </a:lnTo>
                <a:lnTo>
                  <a:pt x="35" y="16"/>
                </a:lnTo>
                <a:lnTo>
                  <a:pt x="36" y="16"/>
                </a:lnTo>
                <a:lnTo>
                  <a:pt x="36" y="16"/>
                </a:lnTo>
                <a:lnTo>
                  <a:pt x="36" y="16"/>
                </a:lnTo>
                <a:lnTo>
                  <a:pt x="36" y="16"/>
                </a:lnTo>
                <a:lnTo>
                  <a:pt x="33" y="16"/>
                </a:lnTo>
                <a:lnTo>
                  <a:pt x="32" y="15"/>
                </a:lnTo>
                <a:lnTo>
                  <a:pt x="32" y="13"/>
                </a:lnTo>
                <a:lnTo>
                  <a:pt x="33" y="12"/>
                </a:lnTo>
                <a:lnTo>
                  <a:pt x="34" y="12"/>
                </a:lnTo>
                <a:lnTo>
                  <a:pt x="34" y="11"/>
                </a:lnTo>
                <a:lnTo>
                  <a:pt x="33" y="11"/>
                </a:lnTo>
                <a:lnTo>
                  <a:pt x="33" y="11"/>
                </a:lnTo>
                <a:lnTo>
                  <a:pt x="33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0" y="11"/>
                </a:lnTo>
                <a:lnTo>
                  <a:pt x="29" y="11"/>
                </a:lnTo>
                <a:lnTo>
                  <a:pt x="29" y="11"/>
                </a:lnTo>
                <a:lnTo>
                  <a:pt x="28" y="10"/>
                </a:lnTo>
                <a:lnTo>
                  <a:pt x="29" y="10"/>
                </a:lnTo>
                <a:lnTo>
                  <a:pt x="29" y="10"/>
                </a:lnTo>
                <a:lnTo>
                  <a:pt x="29" y="9"/>
                </a:lnTo>
                <a:lnTo>
                  <a:pt x="29" y="9"/>
                </a:lnTo>
                <a:lnTo>
                  <a:pt x="29" y="9"/>
                </a:lnTo>
                <a:lnTo>
                  <a:pt x="29" y="9"/>
                </a:lnTo>
                <a:lnTo>
                  <a:pt x="29" y="8"/>
                </a:lnTo>
                <a:lnTo>
                  <a:pt x="29" y="8"/>
                </a:lnTo>
                <a:lnTo>
                  <a:pt x="29" y="7"/>
                </a:lnTo>
                <a:lnTo>
                  <a:pt x="29" y="7"/>
                </a:lnTo>
                <a:lnTo>
                  <a:pt x="29" y="6"/>
                </a:lnTo>
                <a:lnTo>
                  <a:pt x="29" y="5"/>
                </a:lnTo>
                <a:lnTo>
                  <a:pt x="30" y="5"/>
                </a:lnTo>
                <a:lnTo>
                  <a:pt x="30" y="4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3"/>
                </a:lnTo>
                <a:lnTo>
                  <a:pt x="36" y="1"/>
                </a:lnTo>
                <a:lnTo>
                  <a:pt x="37" y="1"/>
                </a:lnTo>
                <a:lnTo>
                  <a:pt x="39" y="1"/>
                </a:lnTo>
                <a:lnTo>
                  <a:pt x="40" y="1"/>
                </a:lnTo>
                <a:lnTo>
                  <a:pt x="42" y="1"/>
                </a:lnTo>
                <a:lnTo>
                  <a:pt x="42" y="1"/>
                </a:lnTo>
                <a:lnTo>
                  <a:pt x="44" y="1"/>
                </a:lnTo>
                <a:lnTo>
                  <a:pt x="46" y="0"/>
                </a:lnTo>
                <a:lnTo>
                  <a:pt x="48" y="0"/>
                </a:lnTo>
                <a:lnTo>
                  <a:pt x="49" y="0"/>
                </a:lnTo>
                <a:lnTo>
                  <a:pt x="51" y="0"/>
                </a:lnTo>
                <a:lnTo>
                  <a:pt x="51" y="1"/>
                </a:lnTo>
                <a:lnTo>
                  <a:pt x="51" y="1"/>
                </a:lnTo>
                <a:lnTo>
                  <a:pt x="51" y="2"/>
                </a:lnTo>
                <a:lnTo>
                  <a:pt x="52" y="2"/>
                </a:lnTo>
                <a:lnTo>
                  <a:pt x="52" y="2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4" y="4"/>
                </a:lnTo>
                <a:lnTo>
                  <a:pt x="56" y="4"/>
                </a:lnTo>
                <a:lnTo>
                  <a:pt x="56" y="4"/>
                </a:lnTo>
                <a:lnTo>
                  <a:pt x="56" y="4"/>
                </a:lnTo>
                <a:lnTo>
                  <a:pt x="56" y="5"/>
                </a:lnTo>
                <a:lnTo>
                  <a:pt x="56" y="5"/>
                </a:lnTo>
                <a:lnTo>
                  <a:pt x="56" y="6"/>
                </a:lnTo>
                <a:lnTo>
                  <a:pt x="56" y="6"/>
                </a:lnTo>
                <a:lnTo>
                  <a:pt x="56" y="7"/>
                </a:lnTo>
                <a:lnTo>
                  <a:pt x="56" y="8"/>
                </a:lnTo>
                <a:lnTo>
                  <a:pt x="55" y="10"/>
                </a:lnTo>
                <a:lnTo>
                  <a:pt x="55" y="10"/>
                </a:lnTo>
                <a:lnTo>
                  <a:pt x="54" y="11"/>
                </a:lnTo>
                <a:lnTo>
                  <a:pt x="54" y="12"/>
                </a:lnTo>
                <a:lnTo>
                  <a:pt x="54" y="12"/>
                </a:lnTo>
                <a:lnTo>
                  <a:pt x="54" y="15"/>
                </a:lnTo>
                <a:lnTo>
                  <a:pt x="54" y="15"/>
                </a:lnTo>
                <a:lnTo>
                  <a:pt x="53" y="15"/>
                </a:lnTo>
                <a:lnTo>
                  <a:pt x="53" y="15"/>
                </a:lnTo>
                <a:lnTo>
                  <a:pt x="52" y="15"/>
                </a:lnTo>
                <a:lnTo>
                  <a:pt x="51" y="15"/>
                </a:lnTo>
                <a:lnTo>
                  <a:pt x="49" y="15"/>
                </a:lnTo>
                <a:lnTo>
                  <a:pt x="49" y="15"/>
                </a:lnTo>
                <a:lnTo>
                  <a:pt x="49" y="16"/>
                </a:lnTo>
                <a:lnTo>
                  <a:pt x="49" y="16"/>
                </a:lnTo>
                <a:lnTo>
                  <a:pt x="49" y="17"/>
                </a:lnTo>
                <a:lnTo>
                  <a:pt x="49" y="17"/>
                </a:lnTo>
                <a:lnTo>
                  <a:pt x="49" y="17"/>
                </a:lnTo>
                <a:lnTo>
                  <a:pt x="48" y="17"/>
                </a:lnTo>
                <a:lnTo>
                  <a:pt x="48" y="17"/>
                </a:lnTo>
                <a:lnTo>
                  <a:pt x="48" y="18"/>
                </a:lnTo>
                <a:lnTo>
                  <a:pt x="49" y="18"/>
                </a:lnTo>
                <a:lnTo>
                  <a:pt x="50" y="18"/>
                </a:lnTo>
                <a:lnTo>
                  <a:pt x="51" y="19"/>
                </a:lnTo>
                <a:lnTo>
                  <a:pt x="52" y="19"/>
                </a:lnTo>
                <a:lnTo>
                  <a:pt x="53" y="18"/>
                </a:lnTo>
                <a:lnTo>
                  <a:pt x="53" y="19"/>
                </a:lnTo>
                <a:lnTo>
                  <a:pt x="54" y="19"/>
                </a:lnTo>
                <a:lnTo>
                  <a:pt x="54" y="20"/>
                </a:lnTo>
                <a:lnTo>
                  <a:pt x="54" y="20"/>
                </a:lnTo>
                <a:lnTo>
                  <a:pt x="53" y="21"/>
                </a:lnTo>
                <a:lnTo>
                  <a:pt x="53" y="22"/>
                </a:lnTo>
                <a:lnTo>
                  <a:pt x="54" y="23"/>
                </a:lnTo>
                <a:lnTo>
                  <a:pt x="53" y="23"/>
                </a:lnTo>
                <a:lnTo>
                  <a:pt x="52" y="24"/>
                </a:lnTo>
                <a:lnTo>
                  <a:pt x="51" y="24"/>
                </a:lnTo>
                <a:lnTo>
                  <a:pt x="51" y="24"/>
                </a:lnTo>
                <a:lnTo>
                  <a:pt x="51" y="25"/>
                </a:lnTo>
                <a:lnTo>
                  <a:pt x="51" y="25"/>
                </a:lnTo>
                <a:lnTo>
                  <a:pt x="49" y="25"/>
                </a:lnTo>
                <a:lnTo>
                  <a:pt x="49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50" y="27"/>
                </a:lnTo>
                <a:lnTo>
                  <a:pt x="50" y="27"/>
                </a:lnTo>
                <a:lnTo>
                  <a:pt x="50" y="28"/>
                </a:lnTo>
                <a:lnTo>
                  <a:pt x="50" y="28"/>
                </a:lnTo>
                <a:lnTo>
                  <a:pt x="50" y="28"/>
                </a:lnTo>
                <a:lnTo>
                  <a:pt x="49" y="29"/>
                </a:lnTo>
                <a:lnTo>
                  <a:pt x="48" y="29"/>
                </a:lnTo>
                <a:lnTo>
                  <a:pt x="47" y="29"/>
                </a:lnTo>
                <a:lnTo>
                  <a:pt x="46" y="29"/>
                </a:lnTo>
                <a:lnTo>
                  <a:pt x="45" y="30"/>
                </a:lnTo>
                <a:lnTo>
                  <a:pt x="44" y="29"/>
                </a:lnTo>
                <a:lnTo>
                  <a:pt x="44" y="30"/>
                </a:lnTo>
                <a:lnTo>
                  <a:pt x="43" y="30"/>
                </a:lnTo>
                <a:lnTo>
                  <a:pt x="43" y="30"/>
                </a:lnTo>
                <a:lnTo>
                  <a:pt x="42" y="30"/>
                </a:lnTo>
                <a:lnTo>
                  <a:pt x="42" y="29"/>
                </a:lnTo>
                <a:lnTo>
                  <a:pt x="41" y="29"/>
                </a:lnTo>
                <a:lnTo>
                  <a:pt x="40" y="29"/>
                </a:lnTo>
                <a:lnTo>
                  <a:pt x="40" y="29"/>
                </a:lnTo>
                <a:lnTo>
                  <a:pt x="40" y="29"/>
                </a:lnTo>
                <a:lnTo>
                  <a:pt x="41" y="30"/>
                </a:lnTo>
                <a:lnTo>
                  <a:pt x="40" y="30"/>
                </a:lnTo>
                <a:lnTo>
                  <a:pt x="39" y="29"/>
                </a:lnTo>
                <a:lnTo>
                  <a:pt x="38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7" y="30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8" y="31"/>
                </a:lnTo>
                <a:lnTo>
                  <a:pt x="37" y="31"/>
                </a:lnTo>
                <a:lnTo>
                  <a:pt x="37" y="32"/>
                </a:lnTo>
                <a:lnTo>
                  <a:pt x="38" y="32"/>
                </a:lnTo>
                <a:lnTo>
                  <a:pt x="38" y="32"/>
                </a:lnTo>
                <a:lnTo>
                  <a:pt x="38" y="32"/>
                </a:lnTo>
                <a:lnTo>
                  <a:pt x="38" y="33"/>
                </a:lnTo>
                <a:lnTo>
                  <a:pt x="39" y="33"/>
                </a:lnTo>
                <a:lnTo>
                  <a:pt x="40" y="33"/>
                </a:lnTo>
                <a:lnTo>
                  <a:pt x="39" y="34"/>
                </a:lnTo>
                <a:lnTo>
                  <a:pt x="40" y="34"/>
                </a:lnTo>
                <a:lnTo>
                  <a:pt x="40" y="35"/>
                </a:lnTo>
                <a:lnTo>
                  <a:pt x="40" y="35"/>
                </a:lnTo>
                <a:lnTo>
                  <a:pt x="41" y="36"/>
                </a:lnTo>
                <a:lnTo>
                  <a:pt x="41" y="36"/>
                </a:lnTo>
                <a:lnTo>
                  <a:pt x="41" y="37"/>
                </a:lnTo>
                <a:lnTo>
                  <a:pt x="41" y="37"/>
                </a:lnTo>
                <a:lnTo>
                  <a:pt x="41" y="38"/>
                </a:lnTo>
                <a:lnTo>
                  <a:pt x="41" y="38"/>
                </a:lnTo>
                <a:lnTo>
                  <a:pt x="41" y="38"/>
                </a:lnTo>
                <a:lnTo>
                  <a:pt x="41" y="39"/>
                </a:lnTo>
                <a:lnTo>
                  <a:pt x="41" y="39"/>
                </a:lnTo>
                <a:lnTo>
                  <a:pt x="40" y="39"/>
                </a:lnTo>
                <a:lnTo>
                  <a:pt x="40" y="40"/>
                </a:lnTo>
                <a:lnTo>
                  <a:pt x="39" y="41"/>
                </a:lnTo>
                <a:lnTo>
                  <a:pt x="39" y="41"/>
                </a:lnTo>
                <a:lnTo>
                  <a:pt x="39" y="41"/>
                </a:lnTo>
                <a:lnTo>
                  <a:pt x="39" y="42"/>
                </a:lnTo>
                <a:lnTo>
                  <a:pt x="39" y="42"/>
                </a:lnTo>
                <a:lnTo>
                  <a:pt x="40" y="42"/>
                </a:lnTo>
                <a:lnTo>
                  <a:pt x="41" y="42"/>
                </a:lnTo>
                <a:lnTo>
                  <a:pt x="40" y="42"/>
                </a:lnTo>
                <a:lnTo>
                  <a:pt x="40" y="43"/>
                </a:lnTo>
                <a:lnTo>
                  <a:pt x="39" y="43"/>
                </a:lnTo>
                <a:lnTo>
                  <a:pt x="38" y="44"/>
                </a:lnTo>
                <a:lnTo>
                  <a:pt x="38" y="44"/>
                </a:lnTo>
                <a:lnTo>
                  <a:pt x="37" y="45"/>
                </a:lnTo>
                <a:lnTo>
                  <a:pt x="37" y="45"/>
                </a:lnTo>
                <a:lnTo>
                  <a:pt x="37" y="44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5"/>
                </a:lnTo>
                <a:lnTo>
                  <a:pt x="36" y="46"/>
                </a:lnTo>
                <a:lnTo>
                  <a:pt x="36" y="46"/>
                </a:lnTo>
                <a:lnTo>
                  <a:pt x="37" y="46"/>
                </a:lnTo>
                <a:lnTo>
                  <a:pt x="38" y="46"/>
                </a:lnTo>
                <a:lnTo>
                  <a:pt x="38" y="46"/>
                </a:lnTo>
                <a:lnTo>
                  <a:pt x="38" y="46"/>
                </a:lnTo>
                <a:lnTo>
                  <a:pt x="38" y="47"/>
                </a:lnTo>
                <a:lnTo>
                  <a:pt x="39" y="47"/>
                </a:lnTo>
                <a:lnTo>
                  <a:pt x="39" y="47"/>
                </a:lnTo>
                <a:lnTo>
                  <a:pt x="39" y="48"/>
                </a:lnTo>
                <a:lnTo>
                  <a:pt x="39" y="48"/>
                </a:lnTo>
                <a:lnTo>
                  <a:pt x="38" y="48"/>
                </a:lnTo>
                <a:lnTo>
                  <a:pt x="38" y="48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50"/>
                </a:lnTo>
                <a:lnTo>
                  <a:pt x="38" y="50"/>
                </a:lnTo>
                <a:lnTo>
                  <a:pt x="37" y="50"/>
                </a:lnTo>
                <a:lnTo>
                  <a:pt x="37" y="50"/>
                </a:lnTo>
                <a:lnTo>
                  <a:pt x="36" y="50"/>
                </a:lnTo>
                <a:lnTo>
                  <a:pt x="36" y="50"/>
                </a:lnTo>
                <a:lnTo>
                  <a:pt x="36" y="50"/>
                </a:lnTo>
                <a:lnTo>
                  <a:pt x="36" y="50"/>
                </a:lnTo>
                <a:lnTo>
                  <a:pt x="35" y="50"/>
                </a:lnTo>
                <a:lnTo>
                  <a:pt x="34" y="50"/>
                </a:lnTo>
                <a:lnTo>
                  <a:pt x="34" y="50"/>
                </a:lnTo>
                <a:lnTo>
                  <a:pt x="34" y="50"/>
                </a:lnTo>
                <a:lnTo>
                  <a:pt x="33" y="50"/>
                </a:lnTo>
                <a:lnTo>
                  <a:pt x="34" y="49"/>
                </a:lnTo>
                <a:lnTo>
                  <a:pt x="33" y="49"/>
                </a:lnTo>
                <a:lnTo>
                  <a:pt x="33" y="49"/>
                </a:lnTo>
                <a:lnTo>
                  <a:pt x="33" y="48"/>
                </a:lnTo>
                <a:lnTo>
                  <a:pt x="33" y="48"/>
                </a:lnTo>
                <a:lnTo>
                  <a:pt x="33" y="48"/>
                </a:lnTo>
                <a:lnTo>
                  <a:pt x="34" y="47"/>
                </a:lnTo>
                <a:lnTo>
                  <a:pt x="34" y="47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4" y="46"/>
                </a:lnTo>
                <a:lnTo>
                  <a:pt x="35" y="45"/>
                </a:lnTo>
                <a:lnTo>
                  <a:pt x="34" y="45"/>
                </a:lnTo>
                <a:lnTo>
                  <a:pt x="34" y="44"/>
                </a:lnTo>
                <a:lnTo>
                  <a:pt x="35" y="44"/>
                </a:lnTo>
                <a:lnTo>
                  <a:pt x="35" y="44"/>
                </a:lnTo>
                <a:lnTo>
                  <a:pt x="35" y="44"/>
                </a:lnTo>
                <a:lnTo>
                  <a:pt x="35" y="44"/>
                </a:lnTo>
                <a:lnTo>
                  <a:pt x="36" y="44"/>
                </a:lnTo>
                <a:lnTo>
                  <a:pt x="35" y="43"/>
                </a:lnTo>
                <a:lnTo>
                  <a:pt x="36" y="43"/>
                </a:lnTo>
                <a:lnTo>
                  <a:pt x="35" y="42"/>
                </a:lnTo>
                <a:lnTo>
                  <a:pt x="35" y="43"/>
                </a:lnTo>
                <a:lnTo>
                  <a:pt x="35" y="42"/>
                </a:lnTo>
                <a:lnTo>
                  <a:pt x="34" y="42"/>
                </a:lnTo>
                <a:lnTo>
                  <a:pt x="33" y="42"/>
                </a:lnTo>
                <a:lnTo>
                  <a:pt x="33" y="42"/>
                </a:lnTo>
                <a:lnTo>
                  <a:pt x="31" y="41"/>
                </a:lnTo>
                <a:lnTo>
                  <a:pt x="31" y="41"/>
                </a:lnTo>
                <a:lnTo>
                  <a:pt x="31" y="41"/>
                </a:lnTo>
                <a:lnTo>
                  <a:pt x="31" y="40"/>
                </a:lnTo>
                <a:lnTo>
                  <a:pt x="30" y="40"/>
                </a:lnTo>
                <a:lnTo>
                  <a:pt x="30" y="40"/>
                </a:lnTo>
                <a:lnTo>
                  <a:pt x="29" y="40"/>
                </a:lnTo>
                <a:lnTo>
                  <a:pt x="28" y="40"/>
                </a:lnTo>
                <a:lnTo>
                  <a:pt x="28" y="41"/>
                </a:lnTo>
                <a:lnTo>
                  <a:pt x="26" y="40"/>
                </a:lnTo>
                <a:lnTo>
                  <a:pt x="27" y="40"/>
                </a:lnTo>
                <a:lnTo>
                  <a:pt x="26" y="40"/>
                </a:lnTo>
                <a:lnTo>
                  <a:pt x="26" y="40"/>
                </a:lnTo>
                <a:lnTo>
                  <a:pt x="25" y="40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5" y="37"/>
                </a:lnTo>
                <a:lnTo>
                  <a:pt x="24" y="37"/>
                </a:lnTo>
                <a:lnTo>
                  <a:pt x="24" y="37"/>
                </a:lnTo>
                <a:lnTo>
                  <a:pt x="24" y="36"/>
                </a:lnTo>
                <a:lnTo>
                  <a:pt x="23" y="37"/>
                </a:lnTo>
                <a:lnTo>
                  <a:pt x="23" y="37"/>
                </a:lnTo>
                <a:lnTo>
                  <a:pt x="23" y="37"/>
                </a:lnTo>
                <a:lnTo>
                  <a:pt x="22" y="38"/>
                </a:lnTo>
                <a:lnTo>
                  <a:pt x="22" y="38"/>
                </a:lnTo>
                <a:lnTo>
                  <a:pt x="20" y="38"/>
                </a:lnTo>
                <a:lnTo>
                  <a:pt x="20" y="38"/>
                </a:lnTo>
                <a:lnTo>
                  <a:pt x="20" y="37"/>
                </a:lnTo>
                <a:lnTo>
                  <a:pt x="21" y="38"/>
                </a:lnTo>
                <a:lnTo>
                  <a:pt x="21" y="37"/>
                </a:lnTo>
                <a:lnTo>
                  <a:pt x="21" y="37"/>
                </a:lnTo>
                <a:lnTo>
                  <a:pt x="21" y="37"/>
                </a:lnTo>
                <a:lnTo>
                  <a:pt x="21" y="36"/>
                </a:lnTo>
                <a:lnTo>
                  <a:pt x="20" y="36"/>
                </a:lnTo>
                <a:lnTo>
                  <a:pt x="20" y="36"/>
                </a:lnTo>
                <a:lnTo>
                  <a:pt x="19" y="37"/>
                </a:lnTo>
                <a:lnTo>
                  <a:pt x="18" y="37"/>
                </a:lnTo>
                <a:lnTo>
                  <a:pt x="18" y="37"/>
                </a:lnTo>
                <a:lnTo>
                  <a:pt x="18" y="38"/>
                </a:lnTo>
                <a:lnTo>
                  <a:pt x="18" y="38"/>
                </a:lnTo>
                <a:lnTo>
                  <a:pt x="17" y="37"/>
                </a:lnTo>
                <a:lnTo>
                  <a:pt x="16" y="38"/>
                </a:lnTo>
                <a:lnTo>
                  <a:pt x="16" y="37"/>
                </a:lnTo>
                <a:lnTo>
                  <a:pt x="16" y="37"/>
                </a:lnTo>
                <a:lnTo>
                  <a:pt x="15" y="37"/>
                </a:lnTo>
                <a:lnTo>
                  <a:pt x="14" y="37"/>
                </a:lnTo>
                <a:lnTo>
                  <a:pt x="14" y="37"/>
                </a:lnTo>
                <a:lnTo>
                  <a:pt x="14" y="38"/>
                </a:lnTo>
                <a:lnTo>
                  <a:pt x="15" y="38"/>
                </a:lnTo>
                <a:lnTo>
                  <a:pt x="15" y="39"/>
                </a:lnTo>
                <a:lnTo>
                  <a:pt x="14" y="39"/>
                </a:lnTo>
                <a:lnTo>
                  <a:pt x="13" y="39"/>
                </a:lnTo>
                <a:lnTo>
                  <a:pt x="13" y="39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1" y="38"/>
                </a:lnTo>
                <a:lnTo>
                  <a:pt x="10" y="38"/>
                </a:lnTo>
                <a:lnTo>
                  <a:pt x="10" y="38"/>
                </a:lnTo>
                <a:lnTo>
                  <a:pt x="9" y="38"/>
                </a:lnTo>
                <a:lnTo>
                  <a:pt x="9" y="37"/>
                </a:lnTo>
                <a:lnTo>
                  <a:pt x="8" y="37"/>
                </a:lnTo>
                <a:lnTo>
                  <a:pt x="7" y="37"/>
                </a:lnTo>
                <a:lnTo>
                  <a:pt x="7" y="38"/>
                </a:lnTo>
                <a:lnTo>
                  <a:pt x="7" y="38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4" y="37"/>
                </a:lnTo>
                <a:lnTo>
                  <a:pt x="2" y="37"/>
                </a:lnTo>
                <a:lnTo>
                  <a:pt x="2" y="37"/>
                </a:lnTo>
                <a:lnTo>
                  <a:pt x="1" y="37"/>
                </a:lnTo>
                <a:lnTo>
                  <a:pt x="1" y="36"/>
                </a:lnTo>
                <a:lnTo>
                  <a:pt x="0" y="36"/>
                </a:lnTo>
                <a:lnTo>
                  <a:pt x="0" y="35"/>
                </a:lnTo>
                <a:lnTo>
                  <a:pt x="2" y="34"/>
                </a:lnTo>
                <a:lnTo>
                  <a:pt x="2" y="34"/>
                </a:lnTo>
                <a:lnTo>
                  <a:pt x="3" y="34"/>
                </a:lnTo>
                <a:lnTo>
                  <a:pt x="4" y="34"/>
                </a:lnTo>
                <a:lnTo>
                  <a:pt x="4" y="34"/>
                </a:lnTo>
                <a:lnTo>
                  <a:pt x="6" y="34"/>
                </a:lnTo>
                <a:lnTo>
                  <a:pt x="6" y="34"/>
                </a:lnTo>
                <a:lnTo>
                  <a:pt x="7" y="35"/>
                </a:lnTo>
                <a:lnTo>
                  <a:pt x="7" y="35"/>
                </a:lnTo>
                <a:lnTo>
                  <a:pt x="6" y="35"/>
                </a:lnTo>
                <a:lnTo>
                  <a:pt x="7" y="35"/>
                </a:lnTo>
                <a:lnTo>
                  <a:pt x="7" y="36"/>
                </a:lnTo>
                <a:lnTo>
                  <a:pt x="9" y="36"/>
                </a:lnTo>
                <a:lnTo>
                  <a:pt x="9" y="36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2" y="37"/>
                </a:lnTo>
                <a:lnTo>
                  <a:pt x="12" y="36"/>
                </a:lnTo>
                <a:lnTo>
                  <a:pt x="12" y="36"/>
                </a:lnTo>
                <a:lnTo>
                  <a:pt x="11" y="36"/>
                </a:lnTo>
                <a:lnTo>
                  <a:pt x="10" y="36"/>
                </a:lnTo>
                <a:lnTo>
                  <a:pt x="10" y="36"/>
                </a:lnTo>
                <a:lnTo>
                  <a:pt x="9" y="35"/>
                </a:lnTo>
                <a:lnTo>
                  <a:pt x="8" y="35"/>
                </a:lnTo>
                <a:lnTo>
                  <a:pt x="9" y="34"/>
                </a:lnTo>
                <a:lnTo>
                  <a:pt x="9" y="34"/>
                </a:lnTo>
                <a:lnTo>
                  <a:pt x="10" y="34"/>
                </a:lnTo>
                <a:lnTo>
                  <a:pt x="11" y="34"/>
                </a:lnTo>
                <a:lnTo>
                  <a:pt x="11" y="34"/>
                </a:lnTo>
                <a:lnTo>
                  <a:pt x="11" y="35"/>
                </a:lnTo>
                <a:lnTo>
                  <a:pt x="11" y="34"/>
                </a:lnTo>
                <a:lnTo>
                  <a:pt x="11" y="34"/>
                </a:lnTo>
                <a:lnTo>
                  <a:pt x="10" y="34"/>
                </a:lnTo>
                <a:lnTo>
                  <a:pt x="10" y="34"/>
                </a:lnTo>
                <a:lnTo>
                  <a:pt x="10" y="34"/>
                </a:lnTo>
                <a:lnTo>
                  <a:pt x="10" y="33"/>
                </a:lnTo>
                <a:lnTo>
                  <a:pt x="10" y="33"/>
                </a:lnTo>
                <a:lnTo>
                  <a:pt x="9" y="34"/>
                </a:lnTo>
                <a:lnTo>
                  <a:pt x="8" y="34"/>
                </a:lnTo>
                <a:lnTo>
                  <a:pt x="7" y="34"/>
                </a:lnTo>
                <a:lnTo>
                  <a:pt x="7" y="34"/>
                </a:lnTo>
                <a:lnTo>
                  <a:pt x="6" y="33"/>
                </a:lnTo>
                <a:lnTo>
                  <a:pt x="6" y="33"/>
                </a:lnTo>
                <a:lnTo>
                  <a:pt x="6" y="33"/>
                </a:lnTo>
                <a:lnTo>
                  <a:pt x="5" y="33"/>
                </a:lnTo>
                <a:lnTo>
                  <a:pt x="5" y="33"/>
                </a:lnTo>
                <a:lnTo>
                  <a:pt x="4" y="33"/>
                </a:lnTo>
                <a:lnTo>
                  <a:pt x="4" y="33"/>
                </a:lnTo>
                <a:lnTo>
                  <a:pt x="3" y="33"/>
                </a:lnTo>
                <a:lnTo>
                  <a:pt x="4" y="32"/>
                </a:lnTo>
                <a:lnTo>
                  <a:pt x="4" y="32"/>
                </a:lnTo>
                <a:lnTo>
                  <a:pt x="5" y="32"/>
                </a:lnTo>
                <a:lnTo>
                  <a:pt x="6" y="32"/>
                </a:lnTo>
                <a:lnTo>
                  <a:pt x="6" y="32"/>
                </a:lnTo>
                <a:lnTo>
                  <a:pt x="6" y="32"/>
                </a:lnTo>
                <a:lnTo>
                  <a:pt x="7" y="32"/>
                </a:lnTo>
                <a:lnTo>
                  <a:pt x="8" y="32"/>
                </a:lnTo>
                <a:lnTo>
                  <a:pt x="8" y="32"/>
                </a:lnTo>
                <a:lnTo>
                  <a:pt x="8" y="33"/>
                </a:lnTo>
                <a:lnTo>
                  <a:pt x="9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11" y="3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4" name="Freeform 2304">
            <a:extLst>
              <a:ext uri="{FF2B5EF4-FFF2-40B4-BE49-F238E27FC236}">
                <a16:creationId xmlns:a16="http://schemas.microsoft.com/office/drawing/2014/main" id="{1BA6FAA6-4A6B-4037-AB4B-ED1210011E83}"/>
              </a:ext>
            </a:extLst>
          </xdr:cNvPr>
          <xdr:cNvSpPr>
            <a:spLocks/>
          </xdr:cNvSpPr>
        </xdr:nvSpPr>
        <xdr:spPr bwMode="auto">
          <a:xfrm>
            <a:off x="749" y="753"/>
            <a:ext cx="4" cy="2"/>
          </a:xfrm>
          <a:custGeom>
            <a:avLst/>
            <a:gdLst>
              <a:gd name="T0" fmla="*/ 3 w 4"/>
              <a:gd name="T1" fmla="*/ 0 h 2"/>
              <a:gd name="T2" fmla="*/ 2 w 4"/>
              <a:gd name="T3" fmla="*/ 0 h 2"/>
              <a:gd name="T4" fmla="*/ 1 w 4"/>
              <a:gd name="T5" fmla="*/ 2 h 2"/>
              <a:gd name="T6" fmla="*/ 1 w 4"/>
              <a:gd name="T7" fmla="*/ 2 h 2"/>
              <a:gd name="T8" fmla="*/ 0 w 4"/>
              <a:gd name="T9" fmla="*/ 2 h 2"/>
              <a:gd name="T10" fmla="*/ 1 w 4"/>
              <a:gd name="T11" fmla="*/ 1 h 2"/>
              <a:gd name="T12" fmla="*/ 2 w 4"/>
              <a:gd name="T13" fmla="*/ 0 h 2"/>
              <a:gd name="T14" fmla="*/ 3 w 4"/>
              <a:gd name="T15" fmla="*/ 0 h 2"/>
              <a:gd name="T16" fmla="*/ 4 w 4"/>
              <a:gd name="T17" fmla="*/ 0 h 2"/>
              <a:gd name="T18" fmla="*/ 3 w 4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4" h="2">
                <a:moveTo>
                  <a:pt x="3" y="0"/>
                </a:moveTo>
                <a:lnTo>
                  <a:pt x="2" y="0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5" name="Freeform 2305">
            <a:extLst>
              <a:ext uri="{FF2B5EF4-FFF2-40B4-BE49-F238E27FC236}">
                <a16:creationId xmlns:a16="http://schemas.microsoft.com/office/drawing/2014/main" id="{9DA3A982-FF52-4E28-BAA6-71F96534C2FF}"/>
              </a:ext>
            </a:extLst>
          </xdr:cNvPr>
          <xdr:cNvSpPr>
            <a:spLocks/>
          </xdr:cNvSpPr>
        </xdr:nvSpPr>
        <xdr:spPr bwMode="auto">
          <a:xfrm>
            <a:off x="761" y="750"/>
            <a:ext cx="4" cy="1"/>
          </a:xfrm>
          <a:custGeom>
            <a:avLst/>
            <a:gdLst>
              <a:gd name="T0" fmla="*/ 0 w 4"/>
              <a:gd name="T1" fmla="*/ 1 w 4"/>
              <a:gd name="T2" fmla="*/ 4 w 4"/>
              <a:gd name="T3" fmla="*/ 4 w 4"/>
              <a:gd name="T4" fmla="*/ 2 w 4"/>
              <a:gd name="T5" fmla="*/ 1 w 4"/>
              <a:gd name="T6" fmla="*/ 0 w 4"/>
              <a:gd name="T7" fmla="*/ 0 w 4"/>
              <a:gd name="T8" fmla="*/ 0 w 4"/>
              <a:gd name="T9" fmla="*/ 0 w 4"/>
              <a:gd name="T10" fmla="*/ 0 w 4"/>
              <a:gd name="T11" fmla="*/ 0 w 4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  <a:cxn ang="0">
                <a:pos x="T11" y="0"/>
              </a:cxn>
            </a:cxnLst>
            <a:rect l="0" t="0" r="r" b="b"/>
            <a:pathLst>
              <a:path w="4">
                <a:moveTo>
                  <a:pt x="0" y="0"/>
                </a:moveTo>
                <a:lnTo>
                  <a:pt x="1" y="0"/>
                </a:lnTo>
                <a:lnTo>
                  <a:pt x="4" y="0"/>
                </a:lnTo>
                <a:lnTo>
                  <a:pt x="4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6" name="Freeform 2306">
            <a:extLst>
              <a:ext uri="{FF2B5EF4-FFF2-40B4-BE49-F238E27FC236}">
                <a16:creationId xmlns:a16="http://schemas.microsoft.com/office/drawing/2014/main" id="{ED874B88-7EDA-4755-9205-BD7B84DDEA37}"/>
              </a:ext>
            </a:extLst>
          </xdr:cNvPr>
          <xdr:cNvSpPr>
            <a:spLocks/>
          </xdr:cNvSpPr>
        </xdr:nvSpPr>
        <xdr:spPr bwMode="auto">
          <a:xfrm>
            <a:off x="754" y="750"/>
            <a:ext cx="6" cy="2"/>
          </a:xfrm>
          <a:custGeom>
            <a:avLst/>
            <a:gdLst>
              <a:gd name="T0" fmla="*/ 6 w 6"/>
              <a:gd name="T1" fmla="*/ 0 h 2"/>
              <a:gd name="T2" fmla="*/ 5 w 6"/>
              <a:gd name="T3" fmla="*/ 0 h 2"/>
              <a:gd name="T4" fmla="*/ 4 w 6"/>
              <a:gd name="T5" fmla="*/ 1 h 2"/>
              <a:gd name="T6" fmla="*/ 4 w 6"/>
              <a:gd name="T7" fmla="*/ 1 h 2"/>
              <a:gd name="T8" fmla="*/ 4 w 6"/>
              <a:gd name="T9" fmla="*/ 1 h 2"/>
              <a:gd name="T10" fmla="*/ 3 w 6"/>
              <a:gd name="T11" fmla="*/ 1 h 2"/>
              <a:gd name="T12" fmla="*/ 2 w 6"/>
              <a:gd name="T13" fmla="*/ 1 h 2"/>
              <a:gd name="T14" fmla="*/ 1 w 6"/>
              <a:gd name="T15" fmla="*/ 2 h 2"/>
              <a:gd name="T16" fmla="*/ 0 w 6"/>
              <a:gd name="T17" fmla="*/ 2 h 2"/>
              <a:gd name="T18" fmla="*/ 0 w 6"/>
              <a:gd name="T19" fmla="*/ 2 h 2"/>
              <a:gd name="T20" fmla="*/ 0 w 6"/>
              <a:gd name="T21" fmla="*/ 2 h 2"/>
              <a:gd name="T22" fmla="*/ 0 w 6"/>
              <a:gd name="T23" fmla="*/ 1 h 2"/>
              <a:gd name="T24" fmla="*/ 0 w 6"/>
              <a:gd name="T25" fmla="*/ 1 h 2"/>
              <a:gd name="T26" fmla="*/ 2 w 6"/>
              <a:gd name="T27" fmla="*/ 1 h 2"/>
              <a:gd name="T28" fmla="*/ 5 w 6"/>
              <a:gd name="T29" fmla="*/ 0 h 2"/>
              <a:gd name="T30" fmla="*/ 6 w 6"/>
              <a:gd name="T31" fmla="*/ 0 h 2"/>
              <a:gd name="T32" fmla="*/ 6 w 6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6" h="2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7" name="Freeform 2307">
            <a:extLst>
              <a:ext uri="{FF2B5EF4-FFF2-40B4-BE49-F238E27FC236}">
                <a16:creationId xmlns:a16="http://schemas.microsoft.com/office/drawing/2014/main" id="{5EDF6A25-F304-4972-A01E-284B7499F7A5}"/>
              </a:ext>
            </a:extLst>
          </xdr:cNvPr>
          <xdr:cNvSpPr>
            <a:spLocks/>
          </xdr:cNvSpPr>
        </xdr:nvSpPr>
        <xdr:spPr bwMode="auto">
          <a:xfrm>
            <a:off x="747" y="755"/>
            <a:ext cx="3" cy="4"/>
          </a:xfrm>
          <a:custGeom>
            <a:avLst/>
            <a:gdLst>
              <a:gd name="T0" fmla="*/ 2 w 3"/>
              <a:gd name="T1" fmla="*/ 0 h 4"/>
              <a:gd name="T2" fmla="*/ 2 w 3"/>
              <a:gd name="T3" fmla="*/ 1 h 4"/>
              <a:gd name="T4" fmla="*/ 3 w 3"/>
              <a:gd name="T5" fmla="*/ 1 h 4"/>
              <a:gd name="T6" fmla="*/ 3 w 3"/>
              <a:gd name="T7" fmla="*/ 1 h 4"/>
              <a:gd name="T8" fmla="*/ 3 w 3"/>
              <a:gd name="T9" fmla="*/ 1 h 4"/>
              <a:gd name="T10" fmla="*/ 3 w 3"/>
              <a:gd name="T11" fmla="*/ 2 h 4"/>
              <a:gd name="T12" fmla="*/ 3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3 h 4"/>
              <a:gd name="T22" fmla="*/ 0 w 3"/>
              <a:gd name="T23" fmla="*/ 4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2 h 4"/>
              <a:gd name="T30" fmla="*/ 2 w 3"/>
              <a:gd name="T31" fmla="*/ 0 h 4"/>
              <a:gd name="T32" fmla="*/ 2 w 3"/>
              <a:gd name="T3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8" name="Freeform 2308">
            <a:extLst>
              <a:ext uri="{FF2B5EF4-FFF2-40B4-BE49-F238E27FC236}">
                <a16:creationId xmlns:a16="http://schemas.microsoft.com/office/drawing/2014/main" id="{1FBA85ED-76C7-49D0-9D61-7936FA587047}"/>
              </a:ext>
            </a:extLst>
          </xdr:cNvPr>
          <xdr:cNvSpPr>
            <a:spLocks/>
          </xdr:cNvSpPr>
        </xdr:nvSpPr>
        <xdr:spPr bwMode="auto">
          <a:xfrm>
            <a:off x="768" y="749"/>
            <a:ext cx="3" cy="1"/>
          </a:xfrm>
          <a:custGeom>
            <a:avLst/>
            <a:gdLst>
              <a:gd name="T0" fmla="*/ 3 w 3"/>
              <a:gd name="T1" fmla="*/ 0 h 1"/>
              <a:gd name="T2" fmla="*/ 1 w 3"/>
              <a:gd name="T3" fmla="*/ 1 h 1"/>
              <a:gd name="T4" fmla="*/ 0 w 3"/>
              <a:gd name="T5" fmla="*/ 1 h 1"/>
              <a:gd name="T6" fmla="*/ 0 w 3"/>
              <a:gd name="T7" fmla="*/ 1 h 1"/>
              <a:gd name="T8" fmla="*/ 0 w 3"/>
              <a:gd name="T9" fmla="*/ 1 h 1"/>
              <a:gd name="T10" fmla="*/ 0 w 3"/>
              <a:gd name="T11" fmla="*/ 1 h 1"/>
              <a:gd name="T12" fmla="*/ 0 w 3"/>
              <a:gd name="T13" fmla="*/ 1 h 1"/>
              <a:gd name="T14" fmla="*/ 0 w 3"/>
              <a:gd name="T15" fmla="*/ 0 h 1"/>
              <a:gd name="T16" fmla="*/ 0 w 3"/>
              <a:gd name="T17" fmla="*/ 0 h 1"/>
              <a:gd name="T18" fmla="*/ 2 w 3"/>
              <a:gd name="T19" fmla="*/ 0 h 1"/>
              <a:gd name="T20" fmla="*/ 3 w 3"/>
              <a:gd name="T21" fmla="*/ 0 h 1"/>
              <a:gd name="T22" fmla="*/ 3 w 3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69" name="Freeform 2309">
            <a:extLst>
              <a:ext uri="{FF2B5EF4-FFF2-40B4-BE49-F238E27FC236}">
                <a16:creationId xmlns:a16="http://schemas.microsoft.com/office/drawing/2014/main" id="{83F9E8AC-6422-4CAE-9A41-DF541F9FF33A}"/>
              </a:ext>
            </a:extLst>
          </xdr:cNvPr>
          <xdr:cNvSpPr>
            <a:spLocks/>
          </xdr:cNvSpPr>
        </xdr:nvSpPr>
        <xdr:spPr bwMode="auto">
          <a:xfrm>
            <a:off x="753" y="766"/>
            <a:ext cx="11" cy="6"/>
          </a:xfrm>
          <a:custGeom>
            <a:avLst/>
            <a:gdLst>
              <a:gd name="T0" fmla="*/ 10 w 11"/>
              <a:gd name="T1" fmla="*/ 1 h 6"/>
              <a:gd name="T2" fmla="*/ 11 w 11"/>
              <a:gd name="T3" fmla="*/ 1 h 6"/>
              <a:gd name="T4" fmla="*/ 11 w 11"/>
              <a:gd name="T5" fmla="*/ 2 h 6"/>
              <a:gd name="T6" fmla="*/ 10 w 11"/>
              <a:gd name="T7" fmla="*/ 3 h 6"/>
              <a:gd name="T8" fmla="*/ 9 w 11"/>
              <a:gd name="T9" fmla="*/ 3 h 6"/>
              <a:gd name="T10" fmla="*/ 8 w 11"/>
              <a:gd name="T11" fmla="*/ 3 h 6"/>
              <a:gd name="T12" fmla="*/ 8 w 11"/>
              <a:gd name="T13" fmla="*/ 4 h 6"/>
              <a:gd name="T14" fmla="*/ 7 w 11"/>
              <a:gd name="T15" fmla="*/ 4 h 6"/>
              <a:gd name="T16" fmla="*/ 7 w 11"/>
              <a:gd name="T17" fmla="*/ 4 h 6"/>
              <a:gd name="T18" fmla="*/ 6 w 11"/>
              <a:gd name="T19" fmla="*/ 4 h 6"/>
              <a:gd name="T20" fmla="*/ 6 w 11"/>
              <a:gd name="T21" fmla="*/ 5 h 6"/>
              <a:gd name="T22" fmla="*/ 6 w 11"/>
              <a:gd name="T23" fmla="*/ 6 h 6"/>
              <a:gd name="T24" fmla="*/ 6 w 11"/>
              <a:gd name="T25" fmla="*/ 6 h 6"/>
              <a:gd name="T26" fmla="*/ 4 w 11"/>
              <a:gd name="T27" fmla="*/ 6 h 6"/>
              <a:gd name="T28" fmla="*/ 3 w 11"/>
              <a:gd name="T29" fmla="*/ 5 h 6"/>
              <a:gd name="T30" fmla="*/ 1 w 11"/>
              <a:gd name="T31" fmla="*/ 5 h 6"/>
              <a:gd name="T32" fmla="*/ 0 w 11"/>
              <a:gd name="T33" fmla="*/ 5 h 6"/>
              <a:gd name="T34" fmla="*/ 0 w 11"/>
              <a:gd name="T35" fmla="*/ 4 h 6"/>
              <a:gd name="T36" fmla="*/ 0 w 11"/>
              <a:gd name="T37" fmla="*/ 4 h 6"/>
              <a:gd name="T38" fmla="*/ 1 w 11"/>
              <a:gd name="T39" fmla="*/ 3 h 6"/>
              <a:gd name="T40" fmla="*/ 5 w 11"/>
              <a:gd name="T41" fmla="*/ 2 h 6"/>
              <a:gd name="T42" fmla="*/ 5 w 11"/>
              <a:gd name="T43" fmla="*/ 1 h 6"/>
              <a:gd name="T44" fmla="*/ 6 w 11"/>
              <a:gd name="T45" fmla="*/ 1 h 6"/>
              <a:gd name="T46" fmla="*/ 7 w 11"/>
              <a:gd name="T47" fmla="*/ 0 h 6"/>
              <a:gd name="T48" fmla="*/ 7 w 11"/>
              <a:gd name="T49" fmla="*/ 0 h 6"/>
              <a:gd name="T50" fmla="*/ 8 w 11"/>
              <a:gd name="T51" fmla="*/ 0 h 6"/>
              <a:gd name="T52" fmla="*/ 8 w 11"/>
              <a:gd name="T53" fmla="*/ 0 h 6"/>
              <a:gd name="T54" fmla="*/ 10 w 11"/>
              <a:gd name="T55" fmla="*/ 0 h 6"/>
              <a:gd name="T56" fmla="*/ 10 w 11"/>
              <a:gd name="T57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11" h="6">
                <a:moveTo>
                  <a:pt x="10" y="1"/>
                </a:moveTo>
                <a:lnTo>
                  <a:pt x="11" y="1"/>
                </a:lnTo>
                <a:lnTo>
                  <a:pt x="11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4" y="6"/>
                </a:lnTo>
                <a:lnTo>
                  <a:pt x="3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3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10" y="0"/>
                </a:lnTo>
                <a:lnTo>
                  <a:pt x="1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70" name="Freeform 2310">
            <a:extLst>
              <a:ext uri="{FF2B5EF4-FFF2-40B4-BE49-F238E27FC236}">
                <a16:creationId xmlns:a16="http://schemas.microsoft.com/office/drawing/2014/main" id="{1F2BAC05-8D2B-4C2C-AF6F-474F13780206}"/>
              </a:ext>
            </a:extLst>
          </xdr:cNvPr>
          <xdr:cNvSpPr>
            <a:spLocks/>
          </xdr:cNvSpPr>
        </xdr:nvSpPr>
        <xdr:spPr bwMode="auto">
          <a:xfrm>
            <a:off x="727" y="788"/>
            <a:ext cx="13" cy="4"/>
          </a:xfrm>
          <a:custGeom>
            <a:avLst/>
            <a:gdLst>
              <a:gd name="T0" fmla="*/ 0 w 13"/>
              <a:gd name="T1" fmla="*/ 1 h 4"/>
              <a:gd name="T2" fmla="*/ 1 w 13"/>
              <a:gd name="T3" fmla="*/ 0 h 4"/>
              <a:gd name="T4" fmla="*/ 2 w 13"/>
              <a:gd name="T5" fmla="*/ 0 h 4"/>
              <a:gd name="T6" fmla="*/ 3 w 13"/>
              <a:gd name="T7" fmla="*/ 0 h 4"/>
              <a:gd name="T8" fmla="*/ 4 w 13"/>
              <a:gd name="T9" fmla="*/ 1 h 4"/>
              <a:gd name="T10" fmla="*/ 5 w 13"/>
              <a:gd name="T11" fmla="*/ 1 h 4"/>
              <a:gd name="T12" fmla="*/ 6 w 13"/>
              <a:gd name="T13" fmla="*/ 1 h 4"/>
              <a:gd name="T14" fmla="*/ 6 w 13"/>
              <a:gd name="T15" fmla="*/ 1 h 4"/>
              <a:gd name="T16" fmla="*/ 7 w 13"/>
              <a:gd name="T17" fmla="*/ 1 h 4"/>
              <a:gd name="T18" fmla="*/ 8 w 13"/>
              <a:gd name="T19" fmla="*/ 1 h 4"/>
              <a:gd name="T20" fmla="*/ 9 w 13"/>
              <a:gd name="T21" fmla="*/ 1 h 4"/>
              <a:gd name="T22" fmla="*/ 9 w 13"/>
              <a:gd name="T23" fmla="*/ 0 h 4"/>
              <a:gd name="T24" fmla="*/ 9 w 13"/>
              <a:gd name="T25" fmla="*/ 0 h 4"/>
              <a:gd name="T26" fmla="*/ 9 w 13"/>
              <a:gd name="T27" fmla="*/ 0 h 4"/>
              <a:gd name="T28" fmla="*/ 10 w 13"/>
              <a:gd name="T29" fmla="*/ 0 h 4"/>
              <a:gd name="T30" fmla="*/ 10 w 13"/>
              <a:gd name="T31" fmla="*/ 1 h 4"/>
              <a:gd name="T32" fmla="*/ 11 w 13"/>
              <a:gd name="T33" fmla="*/ 1 h 4"/>
              <a:gd name="T34" fmla="*/ 11 w 13"/>
              <a:gd name="T35" fmla="*/ 1 h 4"/>
              <a:gd name="T36" fmla="*/ 12 w 13"/>
              <a:gd name="T37" fmla="*/ 1 h 4"/>
              <a:gd name="T38" fmla="*/ 12 w 13"/>
              <a:gd name="T39" fmla="*/ 1 h 4"/>
              <a:gd name="T40" fmla="*/ 12 w 13"/>
              <a:gd name="T41" fmla="*/ 1 h 4"/>
              <a:gd name="T42" fmla="*/ 13 w 13"/>
              <a:gd name="T43" fmla="*/ 1 h 4"/>
              <a:gd name="T44" fmla="*/ 13 w 13"/>
              <a:gd name="T45" fmla="*/ 1 h 4"/>
              <a:gd name="T46" fmla="*/ 13 w 13"/>
              <a:gd name="T47" fmla="*/ 1 h 4"/>
              <a:gd name="T48" fmla="*/ 12 w 13"/>
              <a:gd name="T49" fmla="*/ 2 h 4"/>
              <a:gd name="T50" fmla="*/ 10 w 13"/>
              <a:gd name="T51" fmla="*/ 3 h 4"/>
              <a:gd name="T52" fmla="*/ 9 w 13"/>
              <a:gd name="T53" fmla="*/ 3 h 4"/>
              <a:gd name="T54" fmla="*/ 8 w 13"/>
              <a:gd name="T55" fmla="*/ 3 h 4"/>
              <a:gd name="T56" fmla="*/ 8 w 13"/>
              <a:gd name="T57" fmla="*/ 3 h 4"/>
              <a:gd name="T58" fmla="*/ 8 w 13"/>
              <a:gd name="T59" fmla="*/ 4 h 4"/>
              <a:gd name="T60" fmla="*/ 7 w 13"/>
              <a:gd name="T61" fmla="*/ 4 h 4"/>
              <a:gd name="T62" fmla="*/ 7 w 13"/>
              <a:gd name="T63" fmla="*/ 3 h 4"/>
              <a:gd name="T64" fmla="*/ 7 w 13"/>
              <a:gd name="T65" fmla="*/ 3 h 4"/>
              <a:gd name="T66" fmla="*/ 6 w 13"/>
              <a:gd name="T67" fmla="*/ 3 h 4"/>
              <a:gd name="T68" fmla="*/ 6 w 13"/>
              <a:gd name="T69" fmla="*/ 3 h 4"/>
              <a:gd name="T70" fmla="*/ 5 w 13"/>
              <a:gd name="T71" fmla="*/ 2 h 4"/>
              <a:gd name="T72" fmla="*/ 4 w 13"/>
              <a:gd name="T73" fmla="*/ 2 h 4"/>
              <a:gd name="T74" fmla="*/ 3 w 13"/>
              <a:gd name="T75" fmla="*/ 2 h 4"/>
              <a:gd name="T76" fmla="*/ 3 w 13"/>
              <a:gd name="T77" fmla="*/ 2 h 4"/>
              <a:gd name="T78" fmla="*/ 2 w 13"/>
              <a:gd name="T79" fmla="*/ 2 h 4"/>
              <a:gd name="T80" fmla="*/ 2 w 13"/>
              <a:gd name="T81" fmla="*/ 3 h 4"/>
              <a:gd name="T82" fmla="*/ 1 w 13"/>
              <a:gd name="T83" fmla="*/ 3 h 4"/>
              <a:gd name="T84" fmla="*/ 0 w 13"/>
              <a:gd name="T85" fmla="*/ 2 h 4"/>
              <a:gd name="T86" fmla="*/ 0 w 13"/>
              <a:gd name="T87" fmla="*/ 2 h 4"/>
              <a:gd name="T88" fmla="*/ 0 w 13"/>
              <a:gd name="T89" fmla="*/ 2 h 4"/>
              <a:gd name="T90" fmla="*/ 0 w 13"/>
              <a:gd name="T91" fmla="*/ 2 h 4"/>
              <a:gd name="T92" fmla="*/ 0 w 13"/>
              <a:gd name="T93" fmla="*/ 1 h 4"/>
              <a:gd name="T94" fmla="*/ 0 w 13"/>
              <a:gd name="T95" fmla="*/ 1 h 4"/>
              <a:gd name="T96" fmla="*/ 0 w 13"/>
              <a:gd name="T9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3" h="4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0" y="3"/>
                </a:lnTo>
                <a:lnTo>
                  <a:pt x="9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7" y="4"/>
                </a:lnTo>
                <a:lnTo>
                  <a:pt x="7" y="3"/>
                </a:lnTo>
                <a:lnTo>
                  <a:pt x="7" y="3"/>
                </a:lnTo>
                <a:lnTo>
                  <a:pt x="6" y="3"/>
                </a:lnTo>
                <a:lnTo>
                  <a:pt x="6" y="3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8912" name="Group 2352">
          <a:extLst>
            <a:ext uri="{FF2B5EF4-FFF2-40B4-BE49-F238E27FC236}">
              <a16:creationId xmlns:a16="http://schemas.microsoft.com/office/drawing/2014/main" id="{50E353A7-4BDC-4295-8727-1E29AE1725BF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97" y="672"/>
          <a:chExt cx="105" cy="58"/>
        </a:xfrm>
      </xdr:grpSpPr>
      <xdr:sp macro="" textlink="">
        <xdr:nvSpPr>
          <xdr:cNvPr id="68889" name="Freeform 2329">
            <a:extLst>
              <a:ext uri="{FF2B5EF4-FFF2-40B4-BE49-F238E27FC236}">
                <a16:creationId xmlns:a16="http://schemas.microsoft.com/office/drawing/2014/main" id="{53886063-7502-4758-B140-3C5BFAAE0EF8}"/>
              </a:ext>
            </a:extLst>
          </xdr:cNvPr>
          <xdr:cNvSpPr>
            <a:spLocks noEditPoints="1"/>
          </xdr:cNvSpPr>
        </xdr:nvSpPr>
        <xdr:spPr bwMode="auto">
          <a:xfrm>
            <a:off x="797" y="672"/>
            <a:ext cx="105" cy="58"/>
          </a:xfrm>
          <a:custGeom>
            <a:avLst/>
            <a:gdLst>
              <a:gd name="T0" fmla="*/ 11 w 105"/>
              <a:gd name="T1" fmla="*/ 13 h 58"/>
              <a:gd name="T2" fmla="*/ 17 w 105"/>
              <a:gd name="T3" fmla="*/ 13 h 58"/>
              <a:gd name="T4" fmla="*/ 25 w 105"/>
              <a:gd name="T5" fmla="*/ 12 h 58"/>
              <a:gd name="T6" fmla="*/ 17 w 105"/>
              <a:gd name="T7" fmla="*/ 18 h 58"/>
              <a:gd name="T8" fmla="*/ 18 w 105"/>
              <a:gd name="T9" fmla="*/ 22 h 58"/>
              <a:gd name="T10" fmla="*/ 15 w 105"/>
              <a:gd name="T11" fmla="*/ 17 h 58"/>
              <a:gd name="T12" fmla="*/ 10 w 105"/>
              <a:gd name="T13" fmla="*/ 23 h 58"/>
              <a:gd name="T14" fmla="*/ 2 w 105"/>
              <a:gd name="T15" fmla="*/ 20 h 58"/>
              <a:gd name="T16" fmla="*/ 4 w 105"/>
              <a:gd name="T17" fmla="*/ 26 h 58"/>
              <a:gd name="T18" fmla="*/ 1 w 105"/>
              <a:gd name="T19" fmla="*/ 32 h 58"/>
              <a:gd name="T20" fmla="*/ 2 w 105"/>
              <a:gd name="T21" fmla="*/ 36 h 58"/>
              <a:gd name="T22" fmla="*/ 8 w 105"/>
              <a:gd name="T23" fmla="*/ 42 h 58"/>
              <a:gd name="T24" fmla="*/ 6 w 105"/>
              <a:gd name="T25" fmla="*/ 49 h 58"/>
              <a:gd name="T26" fmla="*/ 17 w 105"/>
              <a:gd name="T27" fmla="*/ 54 h 58"/>
              <a:gd name="T28" fmla="*/ 25 w 105"/>
              <a:gd name="T29" fmla="*/ 52 h 58"/>
              <a:gd name="T30" fmla="*/ 21 w 105"/>
              <a:gd name="T31" fmla="*/ 47 h 58"/>
              <a:gd name="T32" fmla="*/ 24 w 105"/>
              <a:gd name="T33" fmla="*/ 41 h 58"/>
              <a:gd name="T34" fmla="*/ 23 w 105"/>
              <a:gd name="T35" fmla="*/ 37 h 58"/>
              <a:gd name="T36" fmla="*/ 31 w 105"/>
              <a:gd name="T37" fmla="*/ 35 h 58"/>
              <a:gd name="T38" fmla="*/ 36 w 105"/>
              <a:gd name="T39" fmla="*/ 27 h 58"/>
              <a:gd name="T40" fmla="*/ 37 w 105"/>
              <a:gd name="T41" fmla="*/ 30 h 58"/>
              <a:gd name="T42" fmla="*/ 42 w 105"/>
              <a:gd name="T43" fmla="*/ 23 h 58"/>
              <a:gd name="T44" fmla="*/ 34 w 105"/>
              <a:gd name="T45" fmla="*/ 20 h 58"/>
              <a:gd name="T46" fmla="*/ 28 w 105"/>
              <a:gd name="T47" fmla="*/ 12 h 58"/>
              <a:gd name="T48" fmla="*/ 35 w 105"/>
              <a:gd name="T49" fmla="*/ 3 h 58"/>
              <a:gd name="T50" fmla="*/ 14 w 105"/>
              <a:gd name="T51" fmla="*/ 10 h 58"/>
              <a:gd name="T52" fmla="*/ 4 w 105"/>
              <a:gd name="T53" fmla="*/ 19 h 58"/>
              <a:gd name="T54" fmla="*/ 41 w 105"/>
              <a:gd name="T55" fmla="*/ 45 h 58"/>
              <a:gd name="T56" fmla="*/ 30 w 105"/>
              <a:gd name="T57" fmla="*/ 46 h 58"/>
              <a:gd name="T58" fmla="*/ 25 w 105"/>
              <a:gd name="T59" fmla="*/ 43 h 58"/>
              <a:gd name="T60" fmla="*/ 31 w 105"/>
              <a:gd name="T61" fmla="*/ 39 h 58"/>
              <a:gd name="T62" fmla="*/ 35 w 105"/>
              <a:gd name="T63" fmla="*/ 42 h 58"/>
              <a:gd name="T64" fmla="*/ 67 w 105"/>
              <a:gd name="T65" fmla="*/ 32 h 58"/>
              <a:gd name="T66" fmla="*/ 64 w 105"/>
              <a:gd name="T67" fmla="*/ 44 h 58"/>
              <a:gd name="T68" fmla="*/ 59 w 105"/>
              <a:gd name="T69" fmla="*/ 48 h 58"/>
              <a:gd name="T70" fmla="*/ 54 w 105"/>
              <a:gd name="T71" fmla="*/ 48 h 58"/>
              <a:gd name="T72" fmla="*/ 47 w 105"/>
              <a:gd name="T73" fmla="*/ 45 h 58"/>
              <a:gd name="T74" fmla="*/ 45 w 105"/>
              <a:gd name="T75" fmla="*/ 41 h 58"/>
              <a:gd name="T76" fmla="*/ 42 w 105"/>
              <a:gd name="T77" fmla="*/ 36 h 58"/>
              <a:gd name="T78" fmla="*/ 51 w 105"/>
              <a:gd name="T79" fmla="*/ 33 h 58"/>
              <a:gd name="T80" fmla="*/ 53 w 105"/>
              <a:gd name="T81" fmla="*/ 33 h 58"/>
              <a:gd name="T82" fmla="*/ 56 w 105"/>
              <a:gd name="T83" fmla="*/ 36 h 58"/>
              <a:gd name="T84" fmla="*/ 57 w 105"/>
              <a:gd name="T85" fmla="*/ 38 h 58"/>
              <a:gd name="T86" fmla="*/ 56 w 105"/>
              <a:gd name="T87" fmla="*/ 51 h 58"/>
              <a:gd name="T88" fmla="*/ 56 w 105"/>
              <a:gd name="T89" fmla="*/ 56 h 58"/>
              <a:gd name="T90" fmla="*/ 47 w 105"/>
              <a:gd name="T91" fmla="*/ 51 h 58"/>
              <a:gd name="T92" fmla="*/ 55 w 105"/>
              <a:gd name="T93" fmla="*/ 56 h 58"/>
              <a:gd name="T94" fmla="*/ 44 w 105"/>
              <a:gd name="T95" fmla="*/ 53 h 58"/>
              <a:gd name="T96" fmla="*/ 38 w 105"/>
              <a:gd name="T97" fmla="*/ 49 h 58"/>
              <a:gd name="T98" fmla="*/ 38 w 105"/>
              <a:gd name="T99" fmla="*/ 34 h 58"/>
              <a:gd name="T100" fmla="*/ 33 w 105"/>
              <a:gd name="T101" fmla="*/ 51 h 58"/>
              <a:gd name="T102" fmla="*/ 31 w 105"/>
              <a:gd name="T103" fmla="*/ 50 h 58"/>
              <a:gd name="T104" fmla="*/ 27 w 105"/>
              <a:gd name="T105" fmla="*/ 52 h 58"/>
              <a:gd name="T106" fmla="*/ 50 w 105"/>
              <a:gd name="T107" fmla="*/ 51 h 58"/>
              <a:gd name="T108" fmla="*/ 56 w 105"/>
              <a:gd name="T109" fmla="*/ 36 h 58"/>
              <a:gd name="T110" fmla="*/ 11 w 105"/>
              <a:gd name="T111" fmla="*/ 18 h 58"/>
              <a:gd name="T112" fmla="*/ 11 w 105"/>
              <a:gd name="T113" fmla="*/ 14 h 58"/>
              <a:gd name="T114" fmla="*/ 59 w 105"/>
              <a:gd name="T115" fmla="*/ 51 h 58"/>
              <a:gd name="T116" fmla="*/ 26 w 105"/>
              <a:gd name="T117" fmla="*/ 52 h 58"/>
              <a:gd name="T118" fmla="*/ 25 w 105"/>
              <a:gd name="T119" fmla="*/ 49 h 58"/>
              <a:gd name="T120" fmla="*/ 41 w 105"/>
              <a:gd name="T121" fmla="*/ 47 h 58"/>
              <a:gd name="T122" fmla="*/ 98 w 105"/>
              <a:gd name="T123" fmla="*/ 48 h 5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05" h="58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7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4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5" y="12"/>
                </a:lnTo>
                <a:lnTo>
                  <a:pt x="25" y="12"/>
                </a:lnTo>
                <a:lnTo>
                  <a:pt x="25" y="11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2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7" y="14"/>
                </a:lnTo>
                <a:lnTo>
                  <a:pt x="16" y="15"/>
                </a:lnTo>
                <a:lnTo>
                  <a:pt x="16" y="15"/>
                </a:lnTo>
                <a:lnTo>
                  <a:pt x="17" y="16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6" y="19"/>
                </a:lnTo>
                <a:lnTo>
                  <a:pt x="16" y="19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8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1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5" y="17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20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1" y="26"/>
                </a:lnTo>
                <a:lnTo>
                  <a:pt x="1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7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8"/>
                </a:lnTo>
                <a:lnTo>
                  <a:pt x="6" y="49"/>
                </a:lnTo>
                <a:lnTo>
                  <a:pt x="6" y="49"/>
                </a:lnTo>
                <a:lnTo>
                  <a:pt x="7" y="48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19" y="53"/>
                </a:lnTo>
                <a:lnTo>
                  <a:pt x="20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5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28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6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8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6" y="29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4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1" y="19"/>
                </a:lnTo>
                <a:lnTo>
                  <a:pt x="32" y="19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3" y="18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9"/>
                </a:lnTo>
                <a:lnTo>
                  <a:pt x="36" y="6"/>
                </a:lnTo>
                <a:lnTo>
                  <a:pt x="36" y="6"/>
                </a:lnTo>
                <a:lnTo>
                  <a:pt x="37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6" y="19"/>
                </a:lnTo>
                <a:close/>
                <a:moveTo>
                  <a:pt x="38" y="39"/>
                </a:moveTo>
                <a:lnTo>
                  <a:pt x="39" y="40"/>
                </a:lnTo>
                <a:lnTo>
                  <a:pt x="39" y="41"/>
                </a:lnTo>
                <a:lnTo>
                  <a:pt x="39" y="41"/>
                </a:lnTo>
                <a:lnTo>
                  <a:pt x="38" y="41"/>
                </a:lnTo>
                <a:lnTo>
                  <a:pt x="38" y="42"/>
                </a:lnTo>
                <a:lnTo>
                  <a:pt x="40" y="43"/>
                </a:lnTo>
                <a:lnTo>
                  <a:pt x="41" y="45"/>
                </a:lnTo>
                <a:lnTo>
                  <a:pt x="40" y="44"/>
                </a:lnTo>
                <a:lnTo>
                  <a:pt x="40" y="45"/>
                </a:lnTo>
                <a:lnTo>
                  <a:pt x="40" y="46"/>
                </a:lnTo>
                <a:lnTo>
                  <a:pt x="40" y="48"/>
                </a:lnTo>
                <a:lnTo>
                  <a:pt x="39" y="49"/>
                </a:lnTo>
                <a:lnTo>
                  <a:pt x="38" y="49"/>
                </a:lnTo>
                <a:lnTo>
                  <a:pt x="38" y="49"/>
                </a:lnTo>
                <a:lnTo>
                  <a:pt x="37" y="49"/>
                </a:lnTo>
                <a:lnTo>
                  <a:pt x="36" y="49"/>
                </a:lnTo>
                <a:lnTo>
                  <a:pt x="34" y="49"/>
                </a:lnTo>
                <a:lnTo>
                  <a:pt x="34" y="49"/>
                </a:lnTo>
                <a:lnTo>
                  <a:pt x="33" y="49"/>
                </a:lnTo>
                <a:lnTo>
                  <a:pt x="32" y="48"/>
                </a:lnTo>
                <a:lnTo>
                  <a:pt x="31" y="49"/>
                </a:lnTo>
                <a:lnTo>
                  <a:pt x="31" y="48"/>
                </a:lnTo>
                <a:lnTo>
                  <a:pt x="30" y="48"/>
                </a:lnTo>
                <a:lnTo>
                  <a:pt x="30" y="48"/>
                </a:lnTo>
                <a:lnTo>
                  <a:pt x="31" y="48"/>
                </a:lnTo>
                <a:lnTo>
                  <a:pt x="31" y="48"/>
                </a:lnTo>
                <a:lnTo>
                  <a:pt x="30" y="46"/>
                </a:lnTo>
                <a:lnTo>
                  <a:pt x="30" y="46"/>
                </a:lnTo>
                <a:lnTo>
                  <a:pt x="30" y="47"/>
                </a:lnTo>
                <a:lnTo>
                  <a:pt x="29" y="46"/>
                </a:lnTo>
                <a:lnTo>
                  <a:pt x="28" y="46"/>
                </a:lnTo>
                <a:lnTo>
                  <a:pt x="28" y="47"/>
                </a:lnTo>
                <a:lnTo>
                  <a:pt x="29" y="47"/>
                </a:lnTo>
                <a:lnTo>
                  <a:pt x="29" y="48"/>
                </a:lnTo>
                <a:lnTo>
                  <a:pt x="29" y="48"/>
                </a:lnTo>
                <a:lnTo>
                  <a:pt x="28" y="48"/>
                </a:lnTo>
                <a:lnTo>
                  <a:pt x="28" y="47"/>
                </a:lnTo>
                <a:lnTo>
                  <a:pt x="28" y="47"/>
                </a:lnTo>
                <a:lnTo>
                  <a:pt x="28" y="46"/>
                </a:lnTo>
                <a:lnTo>
                  <a:pt x="28" y="46"/>
                </a:lnTo>
                <a:lnTo>
                  <a:pt x="27" y="46"/>
                </a:lnTo>
                <a:lnTo>
                  <a:pt x="27" y="45"/>
                </a:lnTo>
                <a:lnTo>
                  <a:pt x="27" y="45"/>
                </a:lnTo>
                <a:lnTo>
                  <a:pt x="27" y="45"/>
                </a:lnTo>
                <a:lnTo>
                  <a:pt x="26" y="44"/>
                </a:lnTo>
                <a:lnTo>
                  <a:pt x="27" y="44"/>
                </a:lnTo>
                <a:lnTo>
                  <a:pt x="26" y="44"/>
                </a:lnTo>
                <a:lnTo>
                  <a:pt x="26" y="44"/>
                </a:lnTo>
                <a:lnTo>
                  <a:pt x="25" y="43"/>
                </a:lnTo>
                <a:lnTo>
                  <a:pt x="26" y="43"/>
                </a:lnTo>
                <a:lnTo>
                  <a:pt x="26" y="43"/>
                </a:lnTo>
                <a:lnTo>
                  <a:pt x="25" y="42"/>
                </a:lnTo>
                <a:lnTo>
                  <a:pt x="26" y="42"/>
                </a:lnTo>
                <a:lnTo>
                  <a:pt x="25" y="42"/>
                </a:lnTo>
                <a:lnTo>
                  <a:pt x="24" y="41"/>
                </a:lnTo>
                <a:lnTo>
                  <a:pt x="24" y="41"/>
                </a:lnTo>
                <a:lnTo>
                  <a:pt x="25" y="42"/>
                </a:lnTo>
                <a:lnTo>
                  <a:pt x="26" y="42"/>
                </a:lnTo>
                <a:lnTo>
                  <a:pt x="25" y="41"/>
                </a:lnTo>
                <a:lnTo>
                  <a:pt x="24" y="41"/>
                </a:lnTo>
                <a:lnTo>
                  <a:pt x="24" y="41"/>
                </a:lnTo>
                <a:lnTo>
                  <a:pt x="24" y="40"/>
                </a:lnTo>
                <a:lnTo>
                  <a:pt x="25" y="40"/>
                </a:lnTo>
                <a:lnTo>
                  <a:pt x="25" y="40"/>
                </a:lnTo>
                <a:lnTo>
                  <a:pt x="26" y="40"/>
                </a:lnTo>
                <a:lnTo>
                  <a:pt x="26" y="40"/>
                </a:lnTo>
                <a:lnTo>
                  <a:pt x="26" y="40"/>
                </a:lnTo>
                <a:lnTo>
                  <a:pt x="27" y="41"/>
                </a:lnTo>
                <a:lnTo>
                  <a:pt x="28" y="40"/>
                </a:lnTo>
                <a:lnTo>
                  <a:pt x="31" y="39"/>
                </a:lnTo>
                <a:lnTo>
                  <a:pt x="31" y="39"/>
                </a:lnTo>
                <a:lnTo>
                  <a:pt x="32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3" y="39"/>
                </a:lnTo>
                <a:lnTo>
                  <a:pt x="34" y="39"/>
                </a:lnTo>
                <a:lnTo>
                  <a:pt x="35" y="40"/>
                </a:lnTo>
                <a:lnTo>
                  <a:pt x="36" y="40"/>
                </a:lnTo>
                <a:lnTo>
                  <a:pt x="36" y="40"/>
                </a:lnTo>
                <a:lnTo>
                  <a:pt x="36" y="40"/>
                </a:lnTo>
                <a:lnTo>
                  <a:pt x="35" y="40"/>
                </a:lnTo>
                <a:lnTo>
                  <a:pt x="35" y="40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5" y="41"/>
                </a:lnTo>
                <a:lnTo>
                  <a:pt x="35" y="42"/>
                </a:lnTo>
                <a:lnTo>
                  <a:pt x="35" y="42"/>
                </a:lnTo>
                <a:lnTo>
                  <a:pt x="36" y="42"/>
                </a:lnTo>
                <a:lnTo>
                  <a:pt x="36" y="41"/>
                </a:lnTo>
                <a:lnTo>
                  <a:pt x="36" y="41"/>
                </a:lnTo>
                <a:lnTo>
                  <a:pt x="38" y="41"/>
                </a:lnTo>
                <a:lnTo>
                  <a:pt x="38" y="41"/>
                </a:lnTo>
                <a:lnTo>
                  <a:pt x="37" y="41"/>
                </a:lnTo>
                <a:lnTo>
                  <a:pt x="37" y="40"/>
                </a:lnTo>
                <a:lnTo>
                  <a:pt x="37" y="40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7" y="40"/>
                </a:lnTo>
                <a:lnTo>
                  <a:pt x="38" y="40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close/>
                <a:moveTo>
                  <a:pt x="66" y="30"/>
                </a:moveTo>
                <a:lnTo>
                  <a:pt x="67" y="31"/>
                </a:lnTo>
                <a:lnTo>
                  <a:pt x="67" y="31"/>
                </a:lnTo>
                <a:lnTo>
                  <a:pt x="67" y="31"/>
                </a:lnTo>
                <a:lnTo>
                  <a:pt x="67" y="32"/>
                </a:lnTo>
                <a:lnTo>
                  <a:pt x="66" y="33"/>
                </a:lnTo>
                <a:lnTo>
                  <a:pt x="66" y="33"/>
                </a:lnTo>
                <a:lnTo>
                  <a:pt x="66" y="34"/>
                </a:lnTo>
                <a:lnTo>
                  <a:pt x="67" y="35"/>
                </a:lnTo>
                <a:lnTo>
                  <a:pt x="67" y="36"/>
                </a:lnTo>
                <a:lnTo>
                  <a:pt x="67" y="36"/>
                </a:lnTo>
                <a:lnTo>
                  <a:pt x="67" y="37"/>
                </a:lnTo>
                <a:lnTo>
                  <a:pt x="66" y="38"/>
                </a:lnTo>
                <a:lnTo>
                  <a:pt x="65" y="39"/>
                </a:lnTo>
                <a:lnTo>
                  <a:pt x="65" y="39"/>
                </a:lnTo>
                <a:lnTo>
                  <a:pt x="65" y="39"/>
                </a:lnTo>
                <a:lnTo>
                  <a:pt x="64" y="39"/>
                </a:lnTo>
                <a:lnTo>
                  <a:pt x="64" y="39"/>
                </a:lnTo>
                <a:lnTo>
                  <a:pt x="62" y="40"/>
                </a:lnTo>
                <a:lnTo>
                  <a:pt x="61" y="40"/>
                </a:lnTo>
                <a:lnTo>
                  <a:pt x="61" y="41"/>
                </a:lnTo>
                <a:lnTo>
                  <a:pt x="61" y="42"/>
                </a:lnTo>
                <a:lnTo>
                  <a:pt x="61" y="42"/>
                </a:lnTo>
                <a:lnTo>
                  <a:pt x="64" y="43"/>
                </a:lnTo>
                <a:lnTo>
                  <a:pt x="64" y="43"/>
                </a:lnTo>
                <a:lnTo>
                  <a:pt x="64" y="44"/>
                </a:lnTo>
                <a:lnTo>
                  <a:pt x="64" y="44"/>
                </a:lnTo>
                <a:lnTo>
                  <a:pt x="65" y="45"/>
                </a:lnTo>
                <a:lnTo>
                  <a:pt x="65" y="45"/>
                </a:lnTo>
                <a:lnTo>
                  <a:pt x="64" y="45"/>
                </a:lnTo>
                <a:lnTo>
                  <a:pt x="63" y="46"/>
                </a:lnTo>
                <a:lnTo>
                  <a:pt x="61" y="46"/>
                </a:lnTo>
                <a:lnTo>
                  <a:pt x="60" y="46"/>
                </a:lnTo>
                <a:lnTo>
                  <a:pt x="60" y="46"/>
                </a:lnTo>
                <a:lnTo>
                  <a:pt x="60" y="47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lnTo>
                  <a:pt x="58" y="47"/>
                </a:lnTo>
                <a:lnTo>
                  <a:pt x="58" y="47"/>
                </a:lnTo>
                <a:lnTo>
                  <a:pt x="59" y="47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59" y="48"/>
                </a:lnTo>
                <a:lnTo>
                  <a:pt x="59" y="48"/>
                </a:lnTo>
                <a:lnTo>
                  <a:pt x="60" y="49"/>
                </a:lnTo>
                <a:lnTo>
                  <a:pt x="60" y="49"/>
                </a:lnTo>
                <a:lnTo>
                  <a:pt x="60" y="50"/>
                </a:lnTo>
                <a:lnTo>
                  <a:pt x="60" y="50"/>
                </a:lnTo>
                <a:lnTo>
                  <a:pt x="59" y="50"/>
                </a:lnTo>
                <a:lnTo>
                  <a:pt x="58" y="51"/>
                </a:lnTo>
                <a:lnTo>
                  <a:pt x="57" y="51"/>
                </a:lnTo>
                <a:lnTo>
                  <a:pt x="57" y="50"/>
                </a:lnTo>
                <a:lnTo>
                  <a:pt x="56" y="50"/>
                </a:lnTo>
                <a:lnTo>
                  <a:pt x="56" y="50"/>
                </a:lnTo>
                <a:lnTo>
                  <a:pt x="56" y="50"/>
                </a:lnTo>
                <a:lnTo>
                  <a:pt x="55" y="49"/>
                </a:lnTo>
                <a:lnTo>
                  <a:pt x="54" y="49"/>
                </a:lnTo>
                <a:lnTo>
                  <a:pt x="53" y="48"/>
                </a:lnTo>
                <a:lnTo>
                  <a:pt x="54" y="49"/>
                </a:lnTo>
                <a:lnTo>
                  <a:pt x="55" y="49"/>
                </a:lnTo>
                <a:lnTo>
                  <a:pt x="56" y="49"/>
                </a:lnTo>
                <a:lnTo>
                  <a:pt x="55" y="49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5" y="48"/>
                </a:lnTo>
                <a:lnTo>
                  <a:pt x="55" y="47"/>
                </a:lnTo>
                <a:lnTo>
                  <a:pt x="55" y="47"/>
                </a:lnTo>
                <a:lnTo>
                  <a:pt x="54" y="47"/>
                </a:lnTo>
                <a:lnTo>
                  <a:pt x="54" y="47"/>
                </a:lnTo>
                <a:lnTo>
                  <a:pt x="53" y="47"/>
                </a:lnTo>
                <a:lnTo>
                  <a:pt x="54" y="46"/>
                </a:lnTo>
                <a:lnTo>
                  <a:pt x="53" y="46"/>
                </a:lnTo>
                <a:lnTo>
                  <a:pt x="53" y="47"/>
                </a:lnTo>
                <a:lnTo>
                  <a:pt x="52" y="46"/>
                </a:lnTo>
                <a:lnTo>
                  <a:pt x="51" y="46"/>
                </a:lnTo>
                <a:lnTo>
                  <a:pt x="49" y="46"/>
                </a:lnTo>
                <a:lnTo>
                  <a:pt x="49" y="46"/>
                </a:lnTo>
                <a:lnTo>
                  <a:pt x="48" y="46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7" y="46"/>
                </a:lnTo>
                <a:lnTo>
                  <a:pt x="48" y="45"/>
                </a:lnTo>
                <a:lnTo>
                  <a:pt x="47" y="45"/>
                </a:lnTo>
                <a:lnTo>
                  <a:pt x="47" y="45"/>
                </a:lnTo>
                <a:lnTo>
                  <a:pt x="47" y="45"/>
                </a:lnTo>
                <a:lnTo>
                  <a:pt x="47" y="45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5" y="44"/>
                </a:lnTo>
                <a:lnTo>
                  <a:pt x="45" y="44"/>
                </a:lnTo>
                <a:lnTo>
                  <a:pt x="45" y="44"/>
                </a:lnTo>
                <a:lnTo>
                  <a:pt x="45" y="44"/>
                </a:lnTo>
                <a:lnTo>
                  <a:pt x="45" y="43"/>
                </a:lnTo>
                <a:lnTo>
                  <a:pt x="45" y="43"/>
                </a:lnTo>
                <a:lnTo>
                  <a:pt x="45" y="43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0"/>
                </a:lnTo>
                <a:lnTo>
                  <a:pt x="45" y="41"/>
                </a:lnTo>
                <a:lnTo>
                  <a:pt x="45" y="40"/>
                </a:lnTo>
                <a:lnTo>
                  <a:pt x="45" y="40"/>
                </a:lnTo>
                <a:lnTo>
                  <a:pt x="45" y="40"/>
                </a:lnTo>
                <a:lnTo>
                  <a:pt x="45" y="40"/>
                </a:lnTo>
                <a:lnTo>
                  <a:pt x="46" y="40"/>
                </a:lnTo>
                <a:lnTo>
                  <a:pt x="45" y="39"/>
                </a:lnTo>
                <a:lnTo>
                  <a:pt x="45" y="39"/>
                </a:lnTo>
                <a:lnTo>
                  <a:pt x="44" y="38"/>
                </a:lnTo>
                <a:lnTo>
                  <a:pt x="42" y="38"/>
                </a:lnTo>
                <a:lnTo>
                  <a:pt x="42" y="38"/>
                </a:lnTo>
                <a:lnTo>
                  <a:pt x="44" y="38"/>
                </a:lnTo>
                <a:lnTo>
                  <a:pt x="45" y="38"/>
                </a:lnTo>
                <a:lnTo>
                  <a:pt x="45" y="38"/>
                </a:lnTo>
                <a:lnTo>
                  <a:pt x="45" y="37"/>
                </a:lnTo>
                <a:lnTo>
                  <a:pt x="43" y="37"/>
                </a:lnTo>
                <a:lnTo>
                  <a:pt x="43" y="37"/>
                </a:lnTo>
                <a:lnTo>
                  <a:pt x="41" y="36"/>
                </a:lnTo>
                <a:lnTo>
                  <a:pt x="41" y="36"/>
                </a:lnTo>
                <a:lnTo>
                  <a:pt x="42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6" y="36"/>
                </a:lnTo>
                <a:lnTo>
                  <a:pt x="45" y="36"/>
                </a:lnTo>
                <a:lnTo>
                  <a:pt x="45" y="36"/>
                </a:lnTo>
                <a:lnTo>
                  <a:pt x="45" y="37"/>
                </a:lnTo>
                <a:lnTo>
                  <a:pt x="46" y="37"/>
                </a:lnTo>
                <a:lnTo>
                  <a:pt x="46" y="37"/>
                </a:lnTo>
                <a:lnTo>
                  <a:pt x="46" y="37"/>
                </a:lnTo>
                <a:lnTo>
                  <a:pt x="46" y="36"/>
                </a:lnTo>
                <a:lnTo>
                  <a:pt x="47" y="37"/>
                </a:lnTo>
                <a:lnTo>
                  <a:pt x="49" y="36"/>
                </a:lnTo>
                <a:lnTo>
                  <a:pt x="49" y="36"/>
                </a:lnTo>
                <a:lnTo>
                  <a:pt x="49" y="35"/>
                </a:lnTo>
                <a:lnTo>
                  <a:pt x="49" y="35"/>
                </a:lnTo>
                <a:lnTo>
                  <a:pt x="49" y="35"/>
                </a:lnTo>
                <a:lnTo>
                  <a:pt x="50" y="34"/>
                </a:lnTo>
                <a:lnTo>
                  <a:pt x="50" y="34"/>
                </a:lnTo>
                <a:lnTo>
                  <a:pt x="51" y="34"/>
                </a:lnTo>
                <a:lnTo>
                  <a:pt x="51" y="33"/>
                </a:lnTo>
                <a:lnTo>
                  <a:pt x="51" y="33"/>
                </a:lnTo>
                <a:lnTo>
                  <a:pt x="51" y="33"/>
                </a:lnTo>
                <a:lnTo>
                  <a:pt x="50" y="33"/>
                </a:lnTo>
                <a:lnTo>
                  <a:pt x="49" y="32"/>
                </a:lnTo>
                <a:lnTo>
                  <a:pt x="48" y="32"/>
                </a:lnTo>
                <a:lnTo>
                  <a:pt x="47" y="32"/>
                </a:lnTo>
                <a:lnTo>
                  <a:pt x="47" y="32"/>
                </a:lnTo>
                <a:lnTo>
                  <a:pt x="49" y="32"/>
                </a:lnTo>
                <a:lnTo>
                  <a:pt x="51" y="32"/>
                </a:lnTo>
                <a:lnTo>
                  <a:pt x="52" y="32"/>
                </a:lnTo>
                <a:lnTo>
                  <a:pt x="52" y="33"/>
                </a:lnTo>
                <a:lnTo>
                  <a:pt x="52" y="33"/>
                </a:lnTo>
                <a:lnTo>
                  <a:pt x="53" y="33"/>
                </a:lnTo>
                <a:lnTo>
                  <a:pt x="55" y="32"/>
                </a:lnTo>
                <a:lnTo>
                  <a:pt x="55" y="32"/>
                </a:lnTo>
                <a:lnTo>
                  <a:pt x="54" y="33"/>
                </a:lnTo>
                <a:lnTo>
                  <a:pt x="54" y="33"/>
                </a:lnTo>
                <a:lnTo>
                  <a:pt x="55" y="33"/>
                </a:lnTo>
                <a:lnTo>
                  <a:pt x="54" y="34"/>
                </a:lnTo>
                <a:lnTo>
                  <a:pt x="53" y="33"/>
                </a:lnTo>
                <a:lnTo>
                  <a:pt x="53" y="33"/>
                </a:lnTo>
                <a:lnTo>
                  <a:pt x="53" y="34"/>
                </a:lnTo>
                <a:lnTo>
                  <a:pt x="54" y="35"/>
                </a:lnTo>
                <a:lnTo>
                  <a:pt x="54" y="35"/>
                </a:lnTo>
                <a:lnTo>
                  <a:pt x="54" y="35"/>
                </a:lnTo>
                <a:lnTo>
                  <a:pt x="53" y="35"/>
                </a:lnTo>
                <a:lnTo>
                  <a:pt x="53" y="35"/>
                </a:lnTo>
                <a:lnTo>
                  <a:pt x="53" y="35"/>
                </a:lnTo>
                <a:lnTo>
                  <a:pt x="52" y="35"/>
                </a:lnTo>
                <a:lnTo>
                  <a:pt x="52" y="36"/>
                </a:lnTo>
                <a:lnTo>
                  <a:pt x="53" y="36"/>
                </a:lnTo>
                <a:lnTo>
                  <a:pt x="54" y="35"/>
                </a:lnTo>
                <a:lnTo>
                  <a:pt x="54" y="36"/>
                </a:lnTo>
                <a:lnTo>
                  <a:pt x="55" y="36"/>
                </a:lnTo>
                <a:lnTo>
                  <a:pt x="54" y="36"/>
                </a:lnTo>
                <a:lnTo>
                  <a:pt x="55" y="37"/>
                </a:lnTo>
                <a:lnTo>
                  <a:pt x="55" y="38"/>
                </a:lnTo>
                <a:lnTo>
                  <a:pt x="55" y="38"/>
                </a:lnTo>
                <a:lnTo>
                  <a:pt x="56" y="37"/>
                </a:lnTo>
                <a:lnTo>
                  <a:pt x="56" y="37"/>
                </a:lnTo>
                <a:lnTo>
                  <a:pt x="56" y="36"/>
                </a:lnTo>
                <a:lnTo>
                  <a:pt x="56" y="36"/>
                </a:lnTo>
                <a:lnTo>
                  <a:pt x="56" y="36"/>
                </a:lnTo>
                <a:lnTo>
                  <a:pt x="56" y="35"/>
                </a:lnTo>
                <a:lnTo>
                  <a:pt x="56" y="35"/>
                </a:lnTo>
                <a:lnTo>
                  <a:pt x="57" y="35"/>
                </a:lnTo>
                <a:lnTo>
                  <a:pt x="57" y="34"/>
                </a:lnTo>
                <a:lnTo>
                  <a:pt x="57" y="34"/>
                </a:lnTo>
                <a:lnTo>
                  <a:pt x="57" y="34"/>
                </a:lnTo>
                <a:lnTo>
                  <a:pt x="57" y="33"/>
                </a:lnTo>
                <a:lnTo>
                  <a:pt x="57" y="33"/>
                </a:lnTo>
                <a:lnTo>
                  <a:pt x="57" y="33"/>
                </a:lnTo>
                <a:lnTo>
                  <a:pt x="58" y="33"/>
                </a:lnTo>
                <a:lnTo>
                  <a:pt x="58" y="34"/>
                </a:lnTo>
                <a:lnTo>
                  <a:pt x="58" y="34"/>
                </a:lnTo>
                <a:lnTo>
                  <a:pt x="58" y="35"/>
                </a:lnTo>
                <a:lnTo>
                  <a:pt x="59" y="36"/>
                </a:lnTo>
                <a:lnTo>
                  <a:pt x="59" y="37"/>
                </a:lnTo>
                <a:lnTo>
                  <a:pt x="58" y="37"/>
                </a:lnTo>
                <a:lnTo>
                  <a:pt x="57" y="37"/>
                </a:lnTo>
                <a:lnTo>
                  <a:pt x="57" y="37"/>
                </a:lnTo>
                <a:lnTo>
                  <a:pt x="57" y="38"/>
                </a:lnTo>
                <a:lnTo>
                  <a:pt x="57" y="38"/>
                </a:lnTo>
                <a:lnTo>
                  <a:pt x="57" y="38"/>
                </a:lnTo>
                <a:lnTo>
                  <a:pt x="58" y="38"/>
                </a:lnTo>
                <a:lnTo>
                  <a:pt x="59" y="38"/>
                </a:lnTo>
                <a:lnTo>
                  <a:pt x="59" y="37"/>
                </a:lnTo>
                <a:lnTo>
                  <a:pt x="59" y="37"/>
                </a:lnTo>
                <a:lnTo>
                  <a:pt x="60" y="37"/>
                </a:lnTo>
                <a:lnTo>
                  <a:pt x="59" y="36"/>
                </a:lnTo>
                <a:lnTo>
                  <a:pt x="59" y="35"/>
                </a:lnTo>
                <a:lnTo>
                  <a:pt x="59" y="34"/>
                </a:lnTo>
                <a:lnTo>
                  <a:pt x="59" y="34"/>
                </a:lnTo>
                <a:lnTo>
                  <a:pt x="59" y="33"/>
                </a:lnTo>
                <a:lnTo>
                  <a:pt x="59" y="33"/>
                </a:lnTo>
                <a:lnTo>
                  <a:pt x="58" y="32"/>
                </a:lnTo>
                <a:lnTo>
                  <a:pt x="56" y="33"/>
                </a:lnTo>
                <a:lnTo>
                  <a:pt x="56" y="32"/>
                </a:lnTo>
                <a:lnTo>
                  <a:pt x="56" y="32"/>
                </a:lnTo>
                <a:lnTo>
                  <a:pt x="60" y="30"/>
                </a:lnTo>
                <a:lnTo>
                  <a:pt x="62" y="30"/>
                </a:lnTo>
                <a:lnTo>
                  <a:pt x="63" y="30"/>
                </a:lnTo>
                <a:lnTo>
                  <a:pt x="66" y="30"/>
                </a:lnTo>
                <a:close/>
                <a:moveTo>
                  <a:pt x="56" y="51"/>
                </a:moveTo>
                <a:lnTo>
                  <a:pt x="56" y="51"/>
                </a:lnTo>
                <a:lnTo>
                  <a:pt x="57" y="51"/>
                </a:lnTo>
                <a:lnTo>
                  <a:pt x="57" y="51"/>
                </a:lnTo>
                <a:lnTo>
                  <a:pt x="57" y="51"/>
                </a:lnTo>
                <a:lnTo>
                  <a:pt x="57" y="52"/>
                </a:lnTo>
                <a:lnTo>
                  <a:pt x="59" y="52"/>
                </a:lnTo>
                <a:lnTo>
                  <a:pt x="60" y="52"/>
                </a:lnTo>
                <a:lnTo>
                  <a:pt x="60" y="53"/>
                </a:lnTo>
                <a:lnTo>
                  <a:pt x="60" y="53"/>
                </a:lnTo>
                <a:lnTo>
                  <a:pt x="60" y="53"/>
                </a:lnTo>
                <a:lnTo>
                  <a:pt x="58" y="54"/>
                </a:lnTo>
                <a:lnTo>
                  <a:pt x="58" y="55"/>
                </a:lnTo>
                <a:lnTo>
                  <a:pt x="57" y="56"/>
                </a:lnTo>
                <a:lnTo>
                  <a:pt x="57" y="56"/>
                </a:lnTo>
                <a:lnTo>
                  <a:pt x="57" y="57"/>
                </a:lnTo>
                <a:lnTo>
                  <a:pt x="57" y="58"/>
                </a:lnTo>
                <a:lnTo>
                  <a:pt x="57" y="58"/>
                </a:lnTo>
                <a:lnTo>
                  <a:pt x="57" y="58"/>
                </a:lnTo>
                <a:lnTo>
                  <a:pt x="56" y="57"/>
                </a:lnTo>
                <a:lnTo>
                  <a:pt x="56" y="56"/>
                </a:lnTo>
                <a:lnTo>
                  <a:pt x="56" y="56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5" y="54"/>
                </a:lnTo>
                <a:lnTo>
                  <a:pt x="55" y="54"/>
                </a:lnTo>
                <a:lnTo>
                  <a:pt x="55" y="53"/>
                </a:lnTo>
                <a:lnTo>
                  <a:pt x="55" y="53"/>
                </a:lnTo>
                <a:lnTo>
                  <a:pt x="54" y="53"/>
                </a:lnTo>
                <a:lnTo>
                  <a:pt x="54" y="52"/>
                </a:lnTo>
                <a:lnTo>
                  <a:pt x="54" y="51"/>
                </a:lnTo>
                <a:lnTo>
                  <a:pt x="53" y="51"/>
                </a:lnTo>
                <a:lnTo>
                  <a:pt x="53" y="51"/>
                </a:lnTo>
                <a:lnTo>
                  <a:pt x="54" y="51"/>
                </a:lnTo>
                <a:lnTo>
                  <a:pt x="54" y="51"/>
                </a:lnTo>
                <a:lnTo>
                  <a:pt x="55" y="51"/>
                </a:lnTo>
                <a:lnTo>
                  <a:pt x="55" y="51"/>
                </a:lnTo>
                <a:lnTo>
                  <a:pt x="55" y="51"/>
                </a:lnTo>
                <a:lnTo>
                  <a:pt x="55" y="51"/>
                </a:lnTo>
                <a:lnTo>
                  <a:pt x="56" y="51"/>
                </a:lnTo>
                <a:close/>
                <a:moveTo>
                  <a:pt x="47" y="51"/>
                </a:moveTo>
                <a:lnTo>
                  <a:pt x="48" y="51"/>
                </a:lnTo>
                <a:lnTo>
                  <a:pt x="48" y="51"/>
                </a:lnTo>
                <a:lnTo>
                  <a:pt x="49" y="52"/>
                </a:lnTo>
                <a:lnTo>
                  <a:pt x="49" y="53"/>
                </a:lnTo>
                <a:lnTo>
                  <a:pt x="51" y="53"/>
                </a:lnTo>
                <a:lnTo>
                  <a:pt x="52" y="53"/>
                </a:lnTo>
                <a:lnTo>
                  <a:pt x="52" y="54"/>
                </a:lnTo>
                <a:lnTo>
                  <a:pt x="52" y="53"/>
                </a:lnTo>
                <a:lnTo>
                  <a:pt x="53" y="53"/>
                </a:lnTo>
                <a:lnTo>
                  <a:pt x="53" y="52"/>
                </a:lnTo>
                <a:lnTo>
                  <a:pt x="53" y="52"/>
                </a:lnTo>
                <a:lnTo>
                  <a:pt x="54" y="53"/>
                </a:lnTo>
                <a:lnTo>
                  <a:pt x="54" y="53"/>
                </a:lnTo>
                <a:lnTo>
                  <a:pt x="55" y="53"/>
                </a:lnTo>
                <a:lnTo>
                  <a:pt x="55" y="54"/>
                </a:lnTo>
                <a:lnTo>
                  <a:pt x="56" y="55"/>
                </a:lnTo>
                <a:lnTo>
                  <a:pt x="56" y="55"/>
                </a:lnTo>
                <a:lnTo>
                  <a:pt x="56" y="55"/>
                </a:lnTo>
                <a:lnTo>
                  <a:pt x="55" y="55"/>
                </a:lnTo>
                <a:lnTo>
                  <a:pt x="55" y="55"/>
                </a:lnTo>
                <a:lnTo>
                  <a:pt x="55" y="56"/>
                </a:lnTo>
                <a:lnTo>
                  <a:pt x="56" y="56"/>
                </a:lnTo>
                <a:lnTo>
                  <a:pt x="56" y="56"/>
                </a:lnTo>
                <a:lnTo>
                  <a:pt x="55" y="56"/>
                </a:lnTo>
                <a:lnTo>
                  <a:pt x="55" y="56"/>
                </a:lnTo>
                <a:lnTo>
                  <a:pt x="55" y="57"/>
                </a:lnTo>
                <a:lnTo>
                  <a:pt x="54" y="57"/>
                </a:lnTo>
                <a:lnTo>
                  <a:pt x="54" y="56"/>
                </a:lnTo>
                <a:lnTo>
                  <a:pt x="52" y="56"/>
                </a:lnTo>
                <a:lnTo>
                  <a:pt x="51" y="57"/>
                </a:lnTo>
                <a:lnTo>
                  <a:pt x="50" y="57"/>
                </a:lnTo>
                <a:lnTo>
                  <a:pt x="49" y="57"/>
                </a:lnTo>
                <a:lnTo>
                  <a:pt x="46" y="55"/>
                </a:lnTo>
                <a:lnTo>
                  <a:pt x="44" y="55"/>
                </a:lnTo>
                <a:lnTo>
                  <a:pt x="43" y="54"/>
                </a:lnTo>
                <a:lnTo>
                  <a:pt x="43" y="54"/>
                </a:lnTo>
                <a:lnTo>
                  <a:pt x="43" y="54"/>
                </a:lnTo>
                <a:lnTo>
                  <a:pt x="43" y="53"/>
                </a:lnTo>
                <a:lnTo>
                  <a:pt x="44" y="54"/>
                </a:lnTo>
                <a:lnTo>
                  <a:pt x="45" y="53"/>
                </a:lnTo>
                <a:lnTo>
                  <a:pt x="45" y="53"/>
                </a:lnTo>
                <a:lnTo>
                  <a:pt x="44" y="53"/>
                </a:lnTo>
                <a:lnTo>
                  <a:pt x="44" y="53"/>
                </a:lnTo>
                <a:lnTo>
                  <a:pt x="44" y="52"/>
                </a:lnTo>
                <a:lnTo>
                  <a:pt x="44" y="52"/>
                </a:lnTo>
                <a:lnTo>
                  <a:pt x="44" y="51"/>
                </a:lnTo>
                <a:lnTo>
                  <a:pt x="44" y="51"/>
                </a:lnTo>
                <a:lnTo>
                  <a:pt x="45" y="51"/>
                </a:lnTo>
                <a:lnTo>
                  <a:pt x="45" y="51"/>
                </a:lnTo>
                <a:lnTo>
                  <a:pt x="47" y="51"/>
                </a:lnTo>
                <a:close/>
                <a:moveTo>
                  <a:pt x="38" y="49"/>
                </a:move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0"/>
                </a:lnTo>
                <a:lnTo>
                  <a:pt x="38" y="51"/>
                </a:lnTo>
                <a:lnTo>
                  <a:pt x="37" y="51"/>
                </a:lnTo>
                <a:lnTo>
                  <a:pt x="37" y="51"/>
                </a:lnTo>
                <a:lnTo>
                  <a:pt x="36" y="50"/>
                </a:lnTo>
                <a:lnTo>
                  <a:pt x="36" y="50"/>
                </a:lnTo>
                <a:lnTo>
                  <a:pt x="37" y="50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close/>
                <a:moveTo>
                  <a:pt x="67" y="37"/>
                </a:moveTo>
                <a:lnTo>
                  <a:pt x="68" y="38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6" y="40"/>
                </a:lnTo>
                <a:lnTo>
                  <a:pt x="66" y="39"/>
                </a:lnTo>
                <a:lnTo>
                  <a:pt x="66" y="39"/>
                </a:lnTo>
                <a:lnTo>
                  <a:pt x="66" y="38"/>
                </a:lnTo>
                <a:lnTo>
                  <a:pt x="66" y="38"/>
                </a:lnTo>
                <a:lnTo>
                  <a:pt x="67" y="37"/>
                </a:lnTo>
                <a:lnTo>
                  <a:pt x="67" y="37"/>
                </a:lnTo>
                <a:close/>
                <a:moveTo>
                  <a:pt x="37" y="32"/>
                </a:moveTo>
                <a:lnTo>
                  <a:pt x="37" y="32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4"/>
                </a:lnTo>
                <a:lnTo>
                  <a:pt x="38" y="34"/>
                </a:lnTo>
                <a:lnTo>
                  <a:pt x="38" y="34"/>
                </a:lnTo>
                <a:lnTo>
                  <a:pt x="38" y="34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6" y="36"/>
                </a:lnTo>
                <a:lnTo>
                  <a:pt x="36" y="35"/>
                </a:lnTo>
                <a:lnTo>
                  <a:pt x="36" y="34"/>
                </a:lnTo>
                <a:lnTo>
                  <a:pt x="36" y="34"/>
                </a:lnTo>
                <a:lnTo>
                  <a:pt x="37" y="34"/>
                </a:lnTo>
                <a:lnTo>
                  <a:pt x="37" y="34"/>
                </a:lnTo>
                <a:lnTo>
                  <a:pt x="37" y="33"/>
                </a:lnTo>
                <a:lnTo>
                  <a:pt x="37" y="33"/>
                </a:lnTo>
                <a:lnTo>
                  <a:pt x="36" y="33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7" y="32"/>
                </a:lnTo>
                <a:lnTo>
                  <a:pt x="37" y="32"/>
                </a:lnTo>
                <a:close/>
                <a:moveTo>
                  <a:pt x="31" y="51"/>
                </a:moveTo>
                <a:lnTo>
                  <a:pt x="33" y="51"/>
                </a:lnTo>
                <a:lnTo>
                  <a:pt x="34" y="52"/>
                </a:lnTo>
                <a:lnTo>
                  <a:pt x="34" y="52"/>
                </a:lnTo>
                <a:lnTo>
                  <a:pt x="34" y="52"/>
                </a:lnTo>
                <a:lnTo>
                  <a:pt x="34" y="51"/>
                </a:lnTo>
                <a:lnTo>
                  <a:pt x="35" y="52"/>
                </a:lnTo>
                <a:lnTo>
                  <a:pt x="35" y="52"/>
                </a:lnTo>
                <a:lnTo>
                  <a:pt x="35" y="53"/>
                </a:lnTo>
                <a:lnTo>
                  <a:pt x="35" y="53"/>
                </a:lnTo>
                <a:lnTo>
                  <a:pt x="35" y="52"/>
                </a:lnTo>
                <a:lnTo>
                  <a:pt x="35" y="52"/>
                </a:lnTo>
                <a:lnTo>
                  <a:pt x="35" y="52"/>
                </a:lnTo>
                <a:lnTo>
                  <a:pt x="36" y="52"/>
                </a:lnTo>
                <a:lnTo>
                  <a:pt x="36" y="53"/>
                </a:lnTo>
                <a:lnTo>
                  <a:pt x="36" y="53"/>
                </a:lnTo>
                <a:lnTo>
                  <a:pt x="35" y="53"/>
                </a:lnTo>
                <a:lnTo>
                  <a:pt x="34" y="53"/>
                </a:lnTo>
                <a:lnTo>
                  <a:pt x="33" y="53"/>
                </a:lnTo>
                <a:lnTo>
                  <a:pt x="33" y="52"/>
                </a:lnTo>
                <a:lnTo>
                  <a:pt x="32" y="52"/>
                </a:lnTo>
                <a:lnTo>
                  <a:pt x="31" y="51"/>
                </a:lnTo>
                <a:lnTo>
                  <a:pt x="31" y="50"/>
                </a:lnTo>
                <a:lnTo>
                  <a:pt x="31" y="50"/>
                </a:lnTo>
                <a:lnTo>
                  <a:pt x="31" y="51"/>
                </a:lnTo>
                <a:close/>
                <a:moveTo>
                  <a:pt x="46" y="8"/>
                </a:moveTo>
                <a:lnTo>
                  <a:pt x="46" y="8"/>
                </a:lnTo>
                <a:lnTo>
                  <a:pt x="45" y="8"/>
                </a:lnTo>
                <a:lnTo>
                  <a:pt x="44" y="8"/>
                </a:lnTo>
                <a:lnTo>
                  <a:pt x="45" y="8"/>
                </a:lnTo>
                <a:lnTo>
                  <a:pt x="44" y="9"/>
                </a:lnTo>
                <a:lnTo>
                  <a:pt x="44" y="9"/>
                </a:lnTo>
                <a:lnTo>
                  <a:pt x="44" y="9"/>
                </a:lnTo>
                <a:lnTo>
                  <a:pt x="43" y="9"/>
                </a:lnTo>
                <a:lnTo>
                  <a:pt x="43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8"/>
                </a:lnTo>
                <a:lnTo>
                  <a:pt x="42" y="8"/>
                </a:lnTo>
                <a:lnTo>
                  <a:pt x="46" y="7"/>
                </a:lnTo>
                <a:lnTo>
                  <a:pt x="46" y="8"/>
                </a:lnTo>
                <a:close/>
                <a:moveTo>
                  <a:pt x="27" y="52"/>
                </a:moveTo>
                <a:lnTo>
                  <a:pt x="27" y="52"/>
                </a:lnTo>
                <a:lnTo>
                  <a:pt x="28" y="53"/>
                </a:lnTo>
                <a:lnTo>
                  <a:pt x="28" y="53"/>
                </a:lnTo>
                <a:lnTo>
                  <a:pt x="27" y="53"/>
                </a:lnTo>
                <a:lnTo>
                  <a:pt x="26" y="52"/>
                </a:lnTo>
                <a:lnTo>
                  <a:pt x="27" y="52"/>
                </a:lnTo>
                <a:close/>
                <a:moveTo>
                  <a:pt x="5" y="41"/>
                </a:moveTo>
                <a:lnTo>
                  <a:pt x="5" y="42"/>
                </a:lnTo>
                <a:lnTo>
                  <a:pt x="5" y="42"/>
                </a:lnTo>
                <a:lnTo>
                  <a:pt x="6" y="42"/>
                </a:lnTo>
                <a:lnTo>
                  <a:pt x="5" y="43"/>
                </a:lnTo>
                <a:lnTo>
                  <a:pt x="6" y="44"/>
                </a:lnTo>
                <a:lnTo>
                  <a:pt x="5" y="44"/>
                </a:lnTo>
                <a:lnTo>
                  <a:pt x="5" y="44"/>
                </a:lnTo>
                <a:lnTo>
                  <a:pt x="4" y="43"/>
                </a:lnTo>
                <a:lnTo>
                  <a:pt x="4" y="42"/>
                </a:lnTo>
                <a:lnTo>
                  <a:pt x="4" y="41"/>
                </a:lnTo>
                <a:lnTo>
                  <a:pt x="5" y="41"/>
                </a:lnTo>
                <a:lnTo>
                  <a:pt x="5" y="41"/>
                </a:lnTo>
                <a:close/>
                <a:moveTo>
                  <a:pt x="49" y="51"/>
                </a:moveTo>
                <a:lnTo>
                  <a:pt x="50" y="51"/>
                </a:lnTo>
                <a:lnTo>
                  <a:pt x="50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lnTo>
                  <a:pt x="49" y="51"/>
                </a:lnTo>
                <a:close/>
                <a:moveTo>
                  <a:pt x="51" y="50"/>
                </a:moveTo>
                <a:lnTo>
                  <a:pt x="52" y="50"/>
                </a:lnTo>
                <a:lnTo>
                  <a:pt x="51" y="51"/>
                </a:lnTo>
                <a:lnTo>
                  <a:pt x="51" y="51"/>
                </a:lnTo>
                <a:lnTo>
                  <a:pt x="51" y="51"/>
                </a:lnTo>
                <a:lnTo>
                  <a:pt x="51" y="50"/>
                </a:lnTo>
                <a:lnTo>
                  <a:pt x="51" y="50"/>
                </a:lnTo>
                <a:close/>
                <a:moveTo>
                  <a:pt x="53" y="18"/>
                </a:moveTo>
                <a:lnTo>
                  <a:pt x="52" y="19"/>
                </a:lnTo>
                <a:lnTo>
                  <a:pt x="51" y="19"/>
                </a:lnTo>
                <a:lnTo>
                  <a:pt x="51" y="18"/>
                </a:lnTo>
                <a:lnTo>
                  <a:pt x="53" y="18"/>
                </a:lnTo>
                <a:lnTo>
                  <a:pt x="53" y="18"/>
                </a:lnTo>
                <a:close/>
                <a:moveTo>
                  <a:pt x="56" y="35"/>
                </a:moveTo>
                <a:lnTo>
                  <a:pt x="56" y="36"/>
                </a:lnTo>
                <a:lnTo>
                  <a:pt x="55" y="36"/>
                </a:lnTo>
                <a:lnTo>
                  <a:pt x="55" y="36"/>
                </a:lnTo>
                <a:lnTo>
                  <a:pt x="55" y="36"/>
                </a:lnTo>
                <a:lnTo>
                  <a:pt x="55" y="35"/>
                </a:lnTo>
                <a:lnTo>
                  <a:pt x="56" y="35"/>
                </a:lnTo>
                <a:close/>
                <a:moveTo>
                  <a:pt x="69" y="38"/>
                </a:moveTo>
                <a:lnTo>
                  <a:pt x="69" y="39"/>
                </a:lnTo>
                <a:lnTo>
                  <a:pt x="69" y="39"/>
                </a:lnTo>
                <a:lnTo>
                  <a:pt x="69" y="38"/>
                </a:lnTo>
                <a:lnTo>
                  <a:pt x="69" y="38"/>
                </a:lnTo>
                <a:lnTo>
                  <a:pt x="69" y="37"/>
                </a:lnTo>
                <a:lnTo>
                  <a:pt x="69" y="38"/>
                </a:lnTo>
                <a:lnTo>
                  <a:pt x="69" y="38"/>
                </a:lnTo>
                <a:close/>
                <a:moveTo>
                  <a:pt x="12" y="15"/>
                </a:moveTo>
                <a:lnTo>
                  <a:pt x="12" y="16"/>
                </a:lnTo>
                <a:lnTo>
                  <a:pt x="12" y="15"/>
                </a:lnTo>
                <a:lnTo>
                  <a:pt x="11" y="15"/>
                </a:lnTo>
                <a:lnTo>
                  <a:pt x="11" y="16"/>
                </a:lnTo>
                <a:lnTo>
                  <a:pt x="12" y="17"/>
                </a:lnTo>
                <a:lnTo>
                  <a:pt x="12" y="17"/>
                </a:lnTo>
                <a:lnTo>
                  <a:pt x="11" y="18"/>
                </a:lnTo>
                <a:lnTo>
                  <a:pt x="11" y="18"/>
                </a:lnTo>
                <a:lnTo>
                  <a:pt x="10" y="19"/>
                </a:lnTo>
                <a:lnTo>
                  <a:pt x="10" y="19"/>
                </a:lnTo>
                <a:lnTo>
                  <a:pt x="8" y="19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8"/>
                </a:lnTo>
                <a:lnTo>
                  <a:pt x="7" y="17"/>
                </a:lnTo>
                <a:lnTo>
                  <a:pt x="8" y="17"/>
                </a:lnTo>
                <a:lnTo>
                  <a:pt x="8" y="17"/>
                </a:lnTo>
                <a:lnTo>
                  <a:pt x="9" y="17"/>
                </a:lnTo>
                <a:lnTo>
                  <a:pt x="8" y="16"/>
                </a:lnTo>
                <a:lnTo>
                  <a:pt x="8" y="16"/>
                </a:lnTo>
                <a:lnTo>
                  <a:pt x="8" y="16"/>
                </a:lnTo>
                <a:lnTo>
                  <a:pt x="8" y="15"/>
                </a:lnTo>
                <a:lnTo>
                  <a:pt x="11" y="15"/>
                </a:lnTo>
                <a:lnTo>
                  <a:pt x="11" y="15"/>
                </a:lnTo>
                <a:lnTo>
                  <a:pt x="11" y="14"/>
                </a:lnTo>
                <a:lnTo>
                  <a:pt x="12" y="14"/>
                </a:lnTo>
                <a:lnTo>
                  <a:pt x="12" y="14"/>
                </a:lnTo>
                <a:lnTo>
                  <a:pt x="12" y="14"/>
                </a:lnTo>
                <a:lnTo>
                  <a:pt x="12" y="15"/>
                </a:lnTo>
                <a:close/>
                <a:moveTo>
                  <a:pt x="62" y="49"/>
                </a:moveTo>
                <a:lnTo>
                  <a:pt x="63" y="50"/>
                </a:lnTo>
                <a:lnTo>
                  <a:pt x="65" y="50"/>
                </a:lnTo>
                <a:lnTo>
                  <a:pt x="66" y="50"/>
                </a:lnTo>
                <a:lnTo>
                  <a:pt x="66" y="51"/>
                </a:lnTo>
                <a:lnTo>
                  <a:pt x="66" y="51"/>
                </a:lnTo>
                <a:lnTo>
                  <a:pt x="66" y="51"/>
                </a:lnTo>
                <a:lnTo>
                  <a:pt x="64" y="51"/>
                </a:lnTo>
                <a:lnTo>
                  <a:pt x="63" y="51"/>
                </a:lnTo>
                <a:lnTo>
                  <a:pt x="62" y="51"/>
                </a:lnTo>
                <a:lnTo>
                  <a:pt x="62" y="51"/>
                </a:lnTo>
                <a:lnTo>
                  <a:pt x="61" y="52"/>
                </a:lnTo>
                <a:lnTo>
                  <a:pt x="61" y="52"/>
                </a:lnTo>
                <a:lnTo>
                  <a:pt x="60" y="52"/>
                </a:lnTo>
                <a:lnTo>
                  <a:pt x="60" y="52"/>
                </a:lnTo>
                <a:lnTo>
                  <a:pt x="59" y="52"/>
                </a:lnTo>
                <a:lnTo>
                  <a:pt x="59" y="51"/>
                </a:lnTo>
                <a:lnTo>
                  <a:pt x="60" y="51"/>
                </a:lnTo>
                <a:lnTo>
                  <a:pt x="60" y="51"/>
                </a:lnTo>
                <a:lnTo>
                  <a:pt x="60" y="51"/>
                </a:lnTo>
                <a:lnTo>
                  <a:pt x="60" y="51"/>
                </a:lnTo>
                <a:lnTo>
                  <a:pt x="60" y="50"/>
                </a:lnTo>
                <a:lnTo>
                  <a:pt x="60" y="50"/>
                </a:lnTo>
                <a:lnTo>
                  <a:pt x="61" y="50"/>
                </a:lnTo>
                <a:lnTo>
                  <a:pt x="62" y="50"/>
                </a:lnTo>
                <a:lnTo>
                  <a:pt x="62" y="50"/>
                </a:lnTo>
                <a:lnTo>
                  <a:pt x="62" y="49"/>
                </a:lnTo>
                <a:lnTo>
                  <a:pt x="61" y="49"/>
                </a:lnTo>
                <a:lnTo>
                  <a:pt x="62" y="49"/>
                </a:lnTo>
                <a:close/>
                <a:moveTo>
                  <a:pt x="25" y="49"/>
                </a:moveTo>
                <a:lnTo>
                  <a:pt x="26" y="49"/>
                </a:lnTo>
                <a:lnTo>
                  <a:pt x="27" y="50"/>
                </a:lnTo>
                <a:lnTo>
                  <a:pt x="28" y="50"/>
                </a:lnTo>
                <a:lnTo>
                  <a:pt x="29" y="51"/>
                </a:lnTo>
                <a:lnTo>
                  <a:pt x="29" y="52"/>
                </a:lnTo>
                <a:lnTo>
                  <a:pt x="28" y="53"/>
                </a:lnTo>
                <a:lnTo>
                  <a:pt x="27" y="52"/>
                </a:lnTo>
                <a:lnTo>
                  <a:pt x="26" y="52"/>
                </a:lnTo>
                <a:lnTo>
                  <a:pt x="25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5" y="51"/>
                </a:lnTo>
                <a:lnTo>
                  <a:pt x="26" y="51"/>
                </a:lnTo>
                <a:lnTo>
                  <a:pt x="26" y="51"/>
                </a:lnTo>
                <a:lnTo>
                  <a:pt x="26" y="51"/>
                </a:lnTo>
                <a:lnTo>
                  <a:pt x="26" y="51"/>
                </a:lnTo>
                <a:lnTo>
                  <a:pt x="25" y="50"/>
                </a:lnTo>
                <a:lnTo>
                  <a:pt x="25" y="50"/>
                </a:lnTo>
                <a:lnTo>
                  <a:pt x="24" y="50"/>
                </a:lnTo>
                <a:lnTo>
                  <a:pt x="24" y="50"/>
                </a:lnTo>
                <a:lnTo>
                  <a:pt x="23" y="49"/>
                </a:lnTo>
                <a:lnTo>
                  <a:pt x="24" y="49"/>
                </a:lnTo>
                <a:lnTo>
                  <a:pt x="24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4" y="48"/>
                </a:lnTo>
                <a:lnTo>
                  <a:pt x="25" y="49"/>
                </a:lnTo>
                <a:close/>
                <a:moveTo>
                  <a:pt x="42" y="47"/>
                </a:moveTo>
                <a:lnTo>
                  <a:pt x="41" y="50"/>
                </a:lnTo>
                <a:lnTo>
                  <a:pt x="41" y="51"/>
                </a:lnTo>
                <a:lnTo>
                  <a:pt x="39" y="55"/>
                </a:lnTo>
                <a:lnTo>
                  <a:pt x="38" y="55"/>
                </a:lnTo>
                <a:lnTo>
                  <a:pt x="38" y="55"/>
                </a:lnTo>
                <a:lnTo>
                  <a:pt x="38" y="54"/>
                </a:lnTo>
                <a:lnTo>
                  <a:pt x="38" y="53"/>
                </a:lnTo>
                <a:lnTo>
                  <a:pt x="37" y="53"/>
                </a:lnTo>
                <a:lnTo>
                  <a:pt x="37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9" y="52"/>
                </a:lnTo>
                <a:lnTo>
                  <a:pt x="39" y="52"/>
                </a:lnTo>
                <a:lnTo>
                  <a:pt x="38" y="52"/>
                </a:lnTo>
                <a:lnTo>
                  <a:pt x="39" y="51"/>
                </a:lnTo>
                <a:lnTo>
                  <a:pt x="41" y="49"/>
                </a:lnTo>
                <a:lnTo>
                  <a:pt x="41" y="49"/>
                </a:lnTo>
                <a:lnTo>
                  <a:pt x="41" y="48"/>
                </a:lnTo>
                <a:lnTo>
                  <a:pt x="41" y="47"/>
                </a:lnTo>
                <a:lnTo>
                  <a:pt x="42" y="47"/>
                </a:lnTo>
                <a:lnTo>
                  <a:pt x="42" y="47"/>
                </a:lnTo>
                <a:close/>
                <a:moveTo>
                  <a:pt x="100" y="45"/>
                </a:moveTo>
                <a:lnTo>
                  <a:pt x="100" y="45"/>
                </a:lnTo>
                <a:lnTo>
                  <a:pt x="101" y="45"/>
                </a:lnTo>
                <a:lnTo>
                  <a:pt x="103" y="46"/>
                </a:lnTo>
                <a:lnTo>
                  <a:pt x="103" y="47"/>
                </a:lnTo>
                <a:lnTo>
                  <a:pt x="104" y="47"/>
                </a:lnTo>
                <a:lnTo>
                  <a:pt x="105" y="47"/>
                </a:lnTo>
                <a:lnTo>
                  <a:pt x="105" y="47"/>
                </a:lnTo>
                <a:lnTo>
                  <a:pt x="105" y="48"/>
                </a:lnTo>
                <a:lnTo>
                  <a:pt x="105" y="48"/>
                </a:lnTo>
                <a:lnTo>
                  <a:pt x="105" y="48"/>
                </a:lnTo>
                <a:lnTo>
                  <a:pt x="105" y="49"/>
                </a:lnTo>
                <a:lnTo>
                  <a:pt x="105" y="49"/>
                </a:lnTo>
                <a:lnTo>
                  <a:pt x="105" y="50"/>
                </a:lnTo>
                <a:lnTo>
                  <a:pt x="104" y="50"/>
                </a:lnTo>
                <a:lnTo>
                  <a:pt x="103" y="50"/>
                </a:lnTo>
                <a:lnTo>
                  <a:pt x="99" y="48"/>
                </a:lnTo>
                <a:lnTo>
                  <a:pt x="98" y="48"/>
                </a:lnTo>
                <a:lnTo>
                  <a:pt x="98" y="48"/>
                </a:lnTo>
                <a:lnTo>
                  <a:pt x="98" y="47"/>
                </a:lnTo>
                <a:lnTo>
                  <a:pt x="98" y="47"/>
                </a:lnTo>
                <a:lnTo>
                  <a:pt x="98" y="47"/>
                </a:lnTo>
                <a:lnTo>
                  <a:pt x="98" y="46"/>
                </a:lnTo>
                <a:lnTo>
                  <a:pt x="99" y="46"/>
                </a:lnTo>
                <a:lnTo>
                  <a:pt x="99" y="45"/>
                </a:lnTo>
                <a:lnTo>
                  <a:pt x="99" y="45"/>
                </a:lnTo>
                <a:lnTo>
                  <a:pt x="99" y="45"/>
                </a:lnTo>
                <a:lnTo>
                  <a:pt x="100" y="44"/>
                </a:lnTo>
                <a:lnTo>
                  <a:pt x="100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8890" name="Freeform 2330">
            <a:extLst>
              <a:ext uri="{FF2B5EF4-FFF2-40B4-BE49-F238E27FC236}">
                <a16:creationId xmlns:a16="http://schemas.microsoft.com/office/drawing/2014/main" id="{582C65A3-2C2A-4E8D-ABCB-87EC7F165F5A}"/>
              </a:ext>
            </a:extLst>
          </xdr:cNvPr>
          <xdr:cNvSpPr>
            <a:spLocks/>
          </xdr:cNvSpPr>
        </xdr:nvSpPr>
        <xdr:spPr bwMode="auto">
          <a:xfrm>
            <a:off x="797" y="672"/>
            <a:ext cx="43" cy="54"/>
          </a:xfrm>
          <a:custGeom>
            <a:avLst/>
            <a:gdLst>
              <a:gd name="T0" fmla="*/ 6 w 43"/>
              <a:gd name="T1" fmla="*/ 18 h 54"/>
              <a:gd name="T2" fmla="*/ 11 w 43"/>
              <a:gd name="T3" fmla="*/ 14 h 54"/>
              <a:gd name="T4" fmla="*/ 14 w 43"/>
              <a:gd name="T5" fmla="*/ 13 h 54"/>
              <a:gd name="T6" fmla="*/ 17 w 43"/>
              <a:gd name="T7" fmla="*/ 13 h 54"/>
              <a:gd name="T8" fmla="*/ 23 w 43"/>
              <a:gd name="T9" fmla="*/ 12 h 54"/>
              <a:gd name="T10" fmla="*/ 27 w 43"/>
              <a:gd name="T11" fmla="*/ 12 h 54"/>
              <a:gd name="T12" fmla="*/ 22 w 43"/>
              <a:gd name="T13" fmla="*/ 14 h 54"/>
              <a:gd name="T14" fmla="*/ 17 w 43"/>
              <a:gd name="T15" fmla="*/ 16 h 54"/>
              <a:gd name="T16" fmla="*/ 16 w 43"/>
              <a:gd name="T17" fmla="*/ 19 h 54"/>
              <a:gd name="T18" fmla="*/ 19 w 43"/>
              <a:gd name="T19" fmla="*/ 21 h 54"/>
              <a:gd name="T20" fmla="*/ 17 w 43"/>
              <a:gd name="T21" fmla="*/ 20 h 54"/>
              <a:gd name="T22" fmla="*/ 14 w 43"/>
              <a:gd name="T23" fmla="*/ 21 h 54"/>
              <a:gd name="T24" fmla="*/ 13 w 43"/>
              <a:gd name="T25" fmla="*/ 17 h 54"/>
              <a:gd name="T26" fmla="*/ 10 w 43"/>
              <a:gd name="T27" fmla="*/ 20 h 54"/>
              <a:gd name="T28" fmla="*/ 8 w 43"/>
              <a:gd name="T29" fmla="*/ 23 h 54"/>
              <a:gd name="T30" fmla="*/ 4 w 43"/>
              <a:gd name="T31" fmla="*/ 21 h 54"/>
              <a:gd name="T32" fmla="*/ 2 w 43"/>
              <a:gd name="T33" fmla="*/ 19 h 54"/>
              <a:gd name="T34" fmla="*/ 1 w 43"/>
              <a:gd name="T35" fmla="*/ 24 h 54"/>
              <a:gd name="T36" fmla="*/ 3 w 43"/>
              <a:gd name="T37" fmla="*/ 26 h 54"/>
              <a:gd name="T38" fmla="*/ 0 w 43"/>
              <a:gd name="T39" fmla="*/ 25 h 54"/>
              <a:gd name="T40" fmla="*/ 1 w 43"/>
              <a:gd name="T41" fmla="*/ 32 h 54"/>
              <a:gd name="T42" fmla="*/ 5 w 43"/>
              <a:gd name="T43" fmla="*/ 33 h 54"/>
              <a:gd name="T44" fmla="*/ 2 w 43"/>
              <a:gd name="T45" fmla="*/ 36 h 54"/>
              <a:gd name="T46" fmla="*/ 3 w 43"/>
              <a:gd name="T47" fmla="*/ 41 h 54"/>
              <a:gd name="T48" fmla="*/ 5 w 43"/>
              <a:gd name="T49" fmla="*/ 41 h 54"/>
              <a:gd name="T50" fmla="*/ 7 w 43"/>
              <a:gd name="T51" fmla="*/ 47 h 54"/>
              <a:gd name="T52" fmla="*/ 6 w 43"/>
              <a:gd name="T53" fmla="*/ 47 h 54"/>
              <a:gd name="T54" fmla="*/ 8 w 43"/>
              <a:gd name="T55" fmla="*/ 50 h 54"/>
              <a:gd name="T56" fmla="*/ 16 w 43"/>
              <a:gd name="T57" fmla="*/ 52 h 54"/>
              <a:gd name="T58" fmla="*/ 20 w 43"/>
              <a:gd name="T59" fmla="*/ 53 h 54"/>
              <a:gd name="T60" fmla="*/ 24 w 43"/>
              <a:gd name="T61" fmla="*/ 53 h 54"/>
              <a:gd name="T62" fmla="*/ 25 w 43"/>
              <a:gd name="T63" fmla="*/ 51 h 54"/>
              <a:gd name="T64" fmla="*/ 22 w 43"/>
              <a:gd name="T65" fmla="*/ 48 h 54"/>
              <a:gd name="T66" fmla="*/ 23 w 43"/>
              <a:gd name="T67" fmla="*/ 46 h 54"/>
              <a:gd name="T68" fmla="*/ 23 w 43"/>
              <a:gd name="T69" fmla="*/ 44 h 54"/>
              <a:gd name="T70" fmla="*/ 21 w 43"/>
              <a:gd name="T71" fmla="*/ 41 h 54"/>
              <a:gd name="T72" fmla="*/ 25 w 43"/>
              <a:gd name="T73" fmla="*/ 40 h 54"/>
              <a:gd name="T74" fmla="*/ 22 w 43"/>
              <a:gd name="T75" fmla="*/ 37 h 54"/>
              <a:gd name="T76" fmla="*/ 29 w 43"/>
              <a:gd name="T77" fmla="*/ 35 h 54"/>
              <a:gd name="T78" fmla="*/ 31 w 43"/>
              <a:gd name="T79" fmla="*/ 34 h 54"/>
              <a:gd name="T80" fmla="*/ 32 w 43"/>
              <a:gd name="T81" fmla="*/ 30 h 54"/>
              <a:gd name="T82" fmla="*/ 36 w 43"/>
              <a:gd name="T83" fmla="*/ 27 h 54"/>
              <a:gd name="T84" fmla="*/ 34 w 43"/>
              <a:gd name="T85" fmla="*/ 28 h 54"/>
              <a:gd name="T86" fmla="*/ 36 w 43"/>
              <a:gd name="T87" fmla="*/ 30 h 54"/>
              <a:gd name="T88" fmla="*/ 38 w 43"/>
              <a:gd name="T89" fmla="*/ 28 h 54"/>
              <a:gd name="T90" fmla="*/ 42 w 43"/>
              <a:gd name="T91" fmla="*/ 24 h 54"/>
              <a:gd name="T92" fmla="*/ 35 w 43"/>
              <a:gd name="T93" fmla="*/ 22 h 54"/>
              <a:gd name="T94" fmla="*/ 32 w 43"/>
              <a:gd name="T95" fmla="*/ 21 h 54"/>
              <a:gd name="T96" fmla="*/ 32 w 43"/>
              <a:gd name="T97" fmla="*/ 19 h 54"/>
              <a:gd name="T98" fmla="*/ 32 w 43"/>
              <a:gd name="T99" fmla="*/ 14 h 54"/>
              <a:gd name="T100" fmla="*/ 32 w 43"/>
              <a:gd name="T101" fmla="*/ 14 h 54"/>
              <a:gd name="T102" fmla="*/ 36 w 43"/>
              <a:gd name="T103" fmla="*/ 6 h 54"/>
              <a:gd name="T104" fmla="*/ 38 w 43"/>
              <a:gd name="T105" fmla="*/ 0 h 54"/>
              <a:gd name="T106" fmla="*/ 22 w 43"/>
              <a:gd name="T107" fmla="*/ 9 h 54"/>
              <a:gd name="T108" fmla="*/ 8 w 43"/>
              <a:gd name="T109" fmla="*/ 11 h 54"/>
              <a:gd name="T110" fmla="*/ 3 w 43"/>
              <a:gd name="T111" fmla="*/ 18 h 54"/>
              <a:gd name="T112" fmla="*/ 6 w 43"/>
              <a:gd name="T113" fmla="*/ 20 h 54"/>
              <a:gd name="T114" fmla="*/ 6 w 43"/>
              <a:gd name="T115" fmla="*/ 19 h 5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43" h="54">
                <a:moveTo>
                  <a:pt x="6" y="19"/>
                </a:moveTo>
                <a:lnTo>
                  <a:pt x="6" y="19"/>
                </a:lnTo>
                <a:lnTo>
                  <a:pt x="5" y="19"/>
                </a:lnTo>
                <a:lnTo>
                  <a:pt x="6" y="19"/>
                </a:lnTo>
                <a:lnTo>
                  <a:pt x="6" y="19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8"/>
                </a:lnTo>
                <a:lnTo>
                  <a:pt x="6" y="18"/>
                </a:lnTo>
                <a:lnTo>
                  <a:pt x="6" y="18"/>
                </a:lnTo>
                <a:lnTo>
                  <a:pt x="6" y="17"/>
                </a:lnTo>
                <a:lnTo>
                  <a:pt x="6" y="17"/>
                </a:lnTo>
                <a:lnTo>
                  <a:pt x="7" y="16"/>
                </a:lnTo>
                <a:lnTo>
                  <a:pt x="8" y="16"/>
                </a:lnTo>
                <a:lnTo>
                  <a:pt x="8" y="15"/>
                </a:lnTo>
                <a:lnTo>
                  <a:pt x="8" y="15"/>
                </a:lnTo>
                <a:lnTo>
                  <a:pt x="9" y="14"/>
                </a:lnTo>
                <a:lnTo>
                  <a:pt x="10" y="14"/>
                </a:lnTo>
                <a:lnTo>
                  <a:pt x="11" y="14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1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2" y="13"/>
                </a:lnTo>
                <a:lnTo>
                  <a:pt x="14" y="13"/>
                </a:lnTo>
                <a:lnTo>
                  <a:pt x="14" y="13"/>
                </a:lnTo>
                <a:lnTo>
                  <a:pt x="15" y="13"/>
                </a:lnTo>
                <a:lnTo>
                  <a:pt x="16" y="13"/>
                </a:lnTo>
                <a:lnTo>
                  <a:pt x="16" y="12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5" y="12"/>
                </a:lnTo>
                <a:lnTo>
                  <a:pt x="16" y="13"/>
                </a:lnTo>
                <a:lnTo>
                  <a:pt x="17" y="13"/>
                </a:lnTo>
                <a:lnTo>
                  <a:pt x="17" y="14"/>
                </a:lnTo>
                <a:lnTo>
                  <a:pt x="17" y="13"/>
                </a:lnTo>
                <a:lnTo>
                  <a:pt x="18" y="13"/>
                </a:lnTo>
                <a:lnTo>
                  <a:pt x="19" y="12"/>
                </a:lnTo>
                <a:lnTo>
                  <a:pt x="21" y="12"/>
                </a:lnTo>
                <a:lnTo>
                  <a:pt x="21" y="12"/>
                </a:lnTo>
                <a:lnTo>
                  <a:pt x="21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5" y="12"/>
                </a:lnTo>
                <a:lnTo>
                  <a:pt x="25" y="12"/>
                </a:lnTo>
                <a:lnTo>
                  <a:pt x="25" y="11"/>
                </a:lnTo>
                <a:lnTo>
                  <a:pt x="25" y="11"/>
                </a:lnTo>
                <a:lnTo>
                  <a:pt x="26" y="11"/>
                </a:lnTo>
                <a:lnTo>
                  <a:pt x="27" y="12"/>
                </a:lnTo>
                <a:lnTo>
                  <a:pt x="27" y="12"/>
                </a:lnTo>
                <a:lnTo>
                  <a:pt x="28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3"/>
                </a:lnTo>
                <a:lnTo>
                  <a:pt x="25" y="12"/>
                </a:lnTo>
                <a:lnTo>
                  <a:pt x="24" y="12"/>
                </a:lnTo>
                <a:lnTo>
                  <a:pt x="24" y="13"/>
                </a:lnTo>
                <a:lnTo>
                  <a:pt x="23" y="13"/>
                </a:lnTo>
                <a:lnTo>
                  <a:pt x="22" y="14"/>
                </a:lnTo>
                <a:lnTo>
                  <a:pt x="22" y="14"/>
                </a:lnTo>
                <a:lnTo>
                  <a:pt x="22" y="15"/>
                </a:lnTo>
                <a:lnTo>
                  <a:pt x="22" y="14"/>
                </a:lnTo>
                <a:lnTo>
                  <a:pt x="22" y="14"/>
                </a:lnTo>
                <a:lnTo>
                  <a:pt x="22" y="14"/>
                </a:lnTo>
                <a:lnTo>
                  <a:pt x="21" y="13"/>
                </a:lnTo>
                <a:lnTo>
                  <a:pt x="20" y="13"/>
                </a:lnTo>
                <a:lnTo>
                  <a:pt x="18" y="13"/>
                </a:lnTo>
                <a:lnTo>
                  <a:pt x="17" y="14"/>
                </a:lnTo>
                <a:lnTo>
                  <a:pt x="17" y="14"/>
                </a:lnTo>
                <a:lnTo>
                  <a:pt x="16" y="15"/>
                </a:lnTo>
                <a:lnTo>
                  <a:pt x="16" y="15"/>
                </a:lnTo>
                <a:lnTo>
                  <a:pt x="17" y="16"/>
                </a:lnTo>
                <a:lnTo>
                  <a:pt x="17" y="16"/>
                </a:lnTo>
                <a:lnTo>
                  <a:pt x="16" y="16"/>
                </a:lnTo>
                <a:lnTo>
                  <a:pt x="16" y="17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7" y="18"/>
                </a:lnTo>
                <a:lnTo>
                  <a:pt x="16" y="19"/>
                </a:lnTo>
                <a:lnTo>
                  <a:pt x="16" y="19"/>
                </a:lnTo>
                <a:lnTo>
                  <a:pt x="16" y="19"/>
                </a:lnTo>
                <a:lnTo>
                  <a:pt x="17" y="19"/>
                </a:lnTo>
                <a:lnTo>
                  <a:pt x="18" y="19"/>
                </a:lnTo>
                <a:lnTo>
                  <a:pt x="18" y="19"/>
                </a:lnTo>
                <a:lnTo>
                  <a:pt x="18" y="19"/>
                </a:lnTo>
                <a:lnTo>
                  <a:pt x="18" y="20"/>
                </a:lnTo>
                <a:lnTo>
                  <a:pt x="18" y="20"/>
                </a:lnTo>
                <a:lnTo>
                  <a:pt x="18" y="21"/>
                </a:lnTo>
                <a:lnTo>
                  <a:pt x="18" y="21"/>
                </a:lnTo>
                <a:lnTo>
                  <a:pt x="18" y="21"/>
                </a:lnTo>
                <a:lnTo>
                  <a:pt x="19" y="21"/>
                </a:lnTo>
                <a:lnTo>
                  <a:pt x="19" y="21"/>
                </a:lnTo>
                <a:lnTo>
                  <a:pt x="19" y="22"/>
                </a:lnTo>
                <a:lnTo>
                  <a:pt x="19" y="22"/>
                </a:lnTo>
                <a:lnTo>
                  <a:pt x="18" y="22"/>
                </a:lnTo>
                <a:lnTo>
                  <a:pt x="18" y="22"/>
                </a:lnTo>
                <a:lnTo>
                  <a:pt x="17" y="21"/>
                </a:lnTo>
                <a:lnTo>
                  <a:pt x="17" y="21"/>
                </a:lnTo>
                <a:lnTo>
                  <a:pt x="18" y="21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1"/>
                </a:lnTo>
                <a:lnTo>
                  <a:pt x="15" y="21"/>
                </a:lnTo>
                <a:lnTo>
                  <a:pt x="14" y="21"/>
                </a:lnTo>
                <a:lnTo>
                  <a:pt x="14" y="20"/>
                </a:lnTo>
                <a:lnTo>
                  <a:pt x="15" y="20"/>
                </a:lnTo>
                <a:lnTo>
                  <a:pt x="16" y="19"/>
                </a:lnTo>
                <a:lnTo>
                  <a:pt x="16" y="18"/>
                </a:lnTo>
                <a:lnTo>
                  <a:pt x="15" y="17"/>
                </a:lnTo>
                <a:lnTo>
                  <a:pt x="15" y="17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3" y="17"/>
                </a:lnTo>
                <a:lnTo>
                  <a:pt x="11" y="18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2" y="19"/>
                </a:lnTo>
                <a:lnTo>
                  <a:pt x="11" y="19"/>
                </a:lnTo>
                <a:lnTo>
                  <a:pt x="10" y="20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2"/>
                </a:lnTo>
                <a:lnTo>
                  <a:pt x="10" y="22"/>
                </a:lnTo>
                <a:lnTo>
                  <a:pt x="10" y="23"/>
                </a:lnTo>
                <a:lnTo>
                  <a:pt x="9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2"/>
                </a:lnTo>
                <a:lnTo>
                  <a:pt x="7" y="22"/>
                </a:lnTo>
                <a:lnTo>
                  <a:pt x="5" y="21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2" y="21"/>
                </a:lnTo>
                <a:lnTo>
                  <a:pt x="2" y="20"/>
                </a:lnTo>
                <a:lnTo>
                  <a:pt x="2" y="20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0" y="21"/>
                </a:lnTo>
                <a:lnTo>
                  <a:pt x="0" y="22"/>
                </a:lnTo>
                <a:lnTo>
                  <a:pt x="1" y="22"/>
                </a:lnTo>
                <a:lnTo>
                  <a:pt x="0" y="23"/>
                </a:lnTo>
                <a:lnTo>
                  <a:pt x="1" y="24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3" y="25"/>
                </a:lnTo>
                <a:lnTo>
                  <a:pt x="4" y="26"/>
                </a:lnTo>
                <a:lnTo>
                  <a:pt x="3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2" y="26"/>
                </a:lnTo>
                <a:lnTo>
                  <a:pt x="1" y="26"/>
                </a:lnTo>
                <a:lnTo>
                  <a:pt x="1" y="26"/>
                </a:lnTo>
                <a:lnTo>
                  <a:pt x="1" y="26"/>
                </a:lnTo>
                <a:lnTo>
                  <a:pt x="1" y="25"/>
                </a:lnTo>
                <a:lnTo>
                  <a:pt x="0" y="25"/>
                </a:lnTo>
                <a:lnTo>
                  <a:pt x="1" y="26"/>
                </a:lnTo>
                <a:lnTo>
                  <a:pt x="1" y="27"/>
                </a:lnTo>
                <a:lnTo>
                  <a:pt x="1" y="27"/>
                </a:lnTo>
                <a:lnTo>
                  <a:pt x="1" y="27"/>
                </a:lnTo>
                <a:lnTo>
                  <a:pt x="1" y="29"/>
                </a:lnTo>
                <a:lnTo>
                  <a:pt x="0" y="29"/>
                </a:lnTo>
                <a:lnTo>
                  <a:pt x="0" y="31"/>
                </a:lnTo>
                <a:lnTo>
                  <a:pt x="0" y="31"/>
                </a:lnTo>
                <a:lnTo>
                  <a:pt x="0" y="32"/>
                </a:lnTo>
                <a:lnTo>
                  <a:pt x="1" y="32"/>
                </a:lnTo>
                <a:lnTo>
                  <a:pt x="1" y="32"/>
                </a:lnTo>
                <a:lnTo>
                  <a:pt x="1" y="31"/>
                </a:lnTo>
                <a:lnTo>
                  <a:pt x="1" y="30"/>
                </a:lnTo>
                <a:lnTo>
                  <a:pt x="1" y="30"/>
                </a:lnTo>
                <a:lnTo>
                  <a:pt x="1" y="30"/>
                </a:lnTo>
                <a:lnTo>
                  <a:pt x="2" y="30"/>
                </a:lnTo>
                <a:lnTo>
                  <a:pt x="3" y="31"/>
                </a:lnTo>
                <a:lnTo>
                  <a:pt x="4" y="32"/>
                </a:lnTo>
                <a:lnTo>
                  <a:pt x="4" y="33"/>
                </a:lnTo>
                <a:lnTo>
                  <a:pt x="5" y="33"/>
                </a:lnTo>
                <a:lnTo>
                  <a:pt x="3" y="34"/>
                </a:lnTo>
                <a:lnTo>
                  <a:pt x="2" y="35"/>
                </a:lnTo>
                <a:lnTo>
                  <a:pt x="2" y="34"/>
                </a:lnTo>
                <a:lnTo>
                  <a:pt x="2" y="34"/>
                </a:lnTo>
                <a:lnTo>
                  <a:pt x="1" y="33"/>
                </a:lnTo>
                <a:lnTo>
                  <a:pt x="1" y="32"/>
                </a:lnTo>
                <a:lnTo>
                  <a:pt x="1" y="32"/>
                </a:lnTo>
                <a:lnTo>
                  <a:pt x="1" y="33"/>
                </a:lnTo>
                <a:lnTo>
                  <a:pt x="1" y="34"/>
                </a:lnTo>
                <a:lnTo>
                  <a:pt x="2" y="36"/>
                </a:lnTo>
                <a:lnTo>
                  <a:pt x="2" y="36"/>
                </a:lnTo>
                <a:lnTo>
                  <a:pt x="1" y="38"/>
                </a:lnTo>
                <a:lnTo>
                  <a:pt x="0" y="40"/>
                </a:lnTo>
                <a:lnTo>
                  <a:pt x="0" y="40"/>
                </a:lnTo>
                <a:lnTo>
                  <a:pt x="1" y="40"/>
                </a:lnTo>
                <a:lnTo>
                  <a:pt x="2" y="40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2" y="40"/>
                </a:lnTo>
                <a:lnTo>
                  <a:pt x="3" y="40"/>
                </a:lnTo>
                <a:lnTo>
                  <a:pt x="2" y="40"/>
                </a:lnTo>
                <a:lnTo>
                  <a:pt x="2" y="40"/>
                </a:lnTo>
                <a:lnTo>
                  <a:pt x="3" y="39"/>
                </a:lnTo>
                <a:lnTo>
                  <a:pt x="4" y="39"/>
                </a:lnTo>
                <a:lnTo>
                  <a:pt x="4" y="39"/>
                </a:lnTo>
                <a:lnTo>
                  <a:pt x="3" y="40"/>
                </a:lnTo>
                <a:lnTo>
                  <a:pt x="5" y="41"/>
                </a:lnTo>
                <a:lnTo>
                  <a:pt x="8" y="42"/>
                </a:lnTo>
                <a:lnTo>
                  <a:pt x="8" y="42"/>
                </a:lnTo>
                <a:lnTo>
                  <a:pt x="9" y="44"/>
                </a:lnTo>
                <a:lnTo>
                  <a:pt x="8" y="45"/>
                </a:lnTo>
                <a:lnTo>
                  <a:pt x="8" y="45"/>
                </a:lnTo>
                <a:lnTo>
                  <a:pt x="8" y="46"/>
                </a:lnTo>
                <a:lnTo>
                  <a:pt x="9" y="47"/>
                </a:lnTo>
                <a:lnTo>
                  <a:pt x="9" y="47"/>
                </a:lnTo>
                <a:lnTo>
                  <a:pt x="8" y="47"/>
                </a:lnTo>
                <a:lnTo>
                  <a:pt x="7" y="47"/>
                </a:lnTo>
                <a:lnTo>
                  <a:pt x="7" y="47"/>
                </a:lnTo>
                <a:lnTo>
                  <a:pt x="7" y="47"/>
                </a:lnTo>
                <a:lnTo>
                  <a:pt x="8" y="47"/>
                </a:lnTo>
                <a:lnTo>
                  <a:pt x="8" y="46"/>
                </a:lnTo>
                <a:lnTo>
                  <a:pt x="7" y="46"/>
                </a:lnTo>
                <a:lnTo>
                  <a:pt x="7" y="46"/>
                </a:lnTo>
                <a:lnTo>
                  <a:pt x="6" y="46"/>
                </a:lnTo>
                <a:lnTo>
                  <a:pt x="6" y="46"/>
                </a:lnTo>
                <a:lnTo>
                  <a:pt x="6" y="47"/>
                </a:lnTo>
                <a:lnTo>
                  <a:pt x="6" y="47"/>
                </a:lnTo>
                <a:lnTo>
                  <a:pt x="6" y="48"/>
                </a:lnTo>
                <a:lnTo>
                  <a:pt x="6" y="48"/>
                </a:lnTo>
                <a:lnTo>
                  <a:pt x="6" y="49"/>
                </a:lnTo>
                <a:lnTo>
                  <a:pt x="6" y="49"/>
                </a:lnTo>
                <a:lnTo>
                  <a:pt x="7" y="48"/>
                </a:lnTo>
                <a:lnTo>
                  <a:pt x="7" y="48"/>
                </a:lnTo>
                <a:lnTo>
                  <a:pt x="7" y="47"/>
                </a:lnTo>
                <a:lnTo>
                  <a:pt x="9" y="47"/>
                </a:lnTo>
                <a:lnTo>
                  <a:pt x="8" y="49"/>
                </a:lnTo>
                <a:lnTo>
                  <a:pt x="8" y="50"/>
                </a:lnTo>
                <a:lnTo>
                  <a:pt x="8" y="50"/>
                </a:lnTo>
                <a:lnTo>
                  <a:pt x="9" y="51"/>
                </a:lnTo>
                <a:lnTo>
                  <a:pt x="9" y="52"/>
                </a:lnTo>
                <a:lnTo>
                  <a:pt x="9" y="51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3" y="52"/>
                </a:lnTo>
                <a:lnTo>
                  <a:pt x="14" y="52"/>
                </a:lnTo>
                <a:lnTo>
                  <a:pt x="16" y="52"/>
                </a:lnTo>
                <a:lnTo>
                  <a:pt x="17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8" y="53"/>
                </a:lnTo>
                <a:lnTo>
                  <a:pt x="19" y="54"/>
                </a:lnTo>
                <a:lnTo>
                  <a:pt x="19" y="53"/>
                </a:lnTo>
                <a:lnTo>
                  <a:pt x="19" y="53"/>
                </a:lnTo>
                <a:lnTo>
                  <a:pt x="20" y="53"/>
                </a:lnTo>
                <a:lnTo>
                  <a:pt x="20" y="53"/>
                </a:lnTo>
                <a:lnTo>
                  <a:pt x="21" y="52"/>
                </a:lnTo>
                <a:lnTo>
                  <a:pt x="22" y="52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5" y="53"/>
                </a:lnTo>
                <a:lnTo>
                  <a:pt x="25" y="53"/>
                </a:lnTo>
                <a:lnTo>
                  <a:pt x="25" y="52"/>
                </a:lnTo>
                <a:lnTo>
                  <a:pt x="24" y="52"/>
                </a:lnTo>
                <a:lnTo>
                  <a:pt x="24" y="52"/>
                </a:lnTo>
                <a:lnTo>
                  <a:pt x="25" y="52"/>
                </a:lnTo>
                <a:lnTo>
                  <a:pt x="25" y="51"/>
                </a:lnTo>
                <a:lnTo>
                  <a:pt x="25" y="51"/>
                </a:lnTo>
                <a:lnTo>
                  <a:pt x="24" y="50"/>
                </a:lnTo>
                <a:lnTo>
                  <a:pt x="23" y="50"/>
                </a:lnTo>
                <a:lnTo>
                  <a:pt x="22" y="49"/>
                </a:lnTo>
                <a:lnTo>
                  <a:pt x="22" y="49"/>
                </a:lnTo>
                <a:lnTo>
                  <a:pt x="20" y="50"/>
                </a:lnTo>
                <a:lnTo>
                  <a:pt x="20" y="49"/>
                </a:lnTo>
                <a:lnTo>
                  <a:pt x="20" y="49"/>
                </a:lnTo>
                <a:lnTo>
                  <a:pt x="21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0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2" y="46"/>
                </a:lnTo>
                <a:lnTo>
                  <a:pt x="23" y="47"/>
                </a:lnTo>
                <a:lnTo>
                  <a:pt x="23" y="47"/>
                </a:lnTo>
                <a:lnTo>
                  <a:pt x="23" y="46"/>
                </a:lnTo>
                <a:lnTo>
                  <a:pt x="24" y="46"/>
                </a:lnTo>
                <a:lnTo>
                  <a:pt x="24" y="46"/>
                </a:lnTo>
                <a:lnTo>
                  <a:pt x="24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5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2" y="42"/>
                </a:lnTo>
                <a:lnTo>
                  <a:pt x="23" y="42"/>
                </a:lnTo>
                <a:lnTo>
                  <a:pt x="23" y="42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1" y="41"/>
                </a:lnTo>
                <a:lnTo>
                  <a:pt x="21" y="41"/>
                </a:lnTo>
                <a:lnTo>
                  <a:pt x="21" y="41"/>
                </a:lnTo>
                <a:lnTo>
                  <a:pt x="22" y="41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4" y="40"/>
                </a:lnTo>
                <a:lnTo>
                  <a:pt x="24" y="40"/>
                </a:lnTo>
                <a:lnTo>
                  <a:pt x="24" y="40"/>
                </a:lnTo>
                <a:lnTo>
                  <a:pt x="25" y="40"/>
                </a:lnTo>
                <a:lnTo>
                  <a:pt x="25" y="39"/>
                </a:lnTo>
                <a:lnTo>
                  <a:pt x="26" y="39"/>
                </a:lnTo>
                <a:lnTo>
                  <a:pt x="26" y="39"/>
                </a:lnTo>
                <a:lnTo>
                  <a:pt x="26" y="38"/>
                </a:lnTo>
                <a:lnTo>
                  <a:pt x="25" y="39"/>
                </a:lnTo>
                <a:lnTo>
                  <a:pt x="24" y="38"/>
                </a:lnTo>
                <a:lnTo>
                  <a:pt x="24" y="38"/>
                </a:lnTo>
                <a:lnTo>
                  <a:pt x="23" y="37"/>
                </a:lnTo>
                <a:lnTo>
                  <a:pt x="22" y="37"/>
                </a:lnTo>
                <a:lnTo>
                  <a:pt x="22" y="37"/>
                </a:lnTo>
                <a:lnTo>
                  <a:pt x="23" y="37"/>
                </a:lnTo>
                <a:lnTo>
                  <a:pt x="24" y="37"/>
                </a:lnTo>
                <a:lnTo>
                  <a:pt x="24" y="37"/>
                </a:lnTo>
                <a:lnTo>
                  <a:pt x="26" y="37"/>
                </a:lnTo>
                <a:lnTo>
                  <a:pt x="28" y="37"/>
                </a:lnTo>
                <a:lnTo>
                  <a:pt x="29" y="37"/>
                </a:lnTo>
                <a:lnTo>
                  <a:pt x="29" y="36"/>
                </a:lnTo>
                <a:lnTo>
                  <a:pt x="29" y="36"/>
                </a:lnTo>
                <a:lnTo>
                  <a:pt x="29" y="36"/>
                </a:lnTo>
                <a:lnTo>
                  <a:pt x="29" y="35"/>
                </a:lnTo>
                <a:lnTo>
                  <a:pt x="27" y="34"/>
                </a:lnTo>
                <a:lnTo>
                  <a:pt x="26" y="34"/>
                </a:lnTo>
                <a:lnTo>
                  <a:pt x="27" y="34"/>
                </a:lnTo>
                <a:lnTo>
                  <a:pt x="28" y="34"/>
                </a:lnTo>
                <a:lnTo>
                  <a:pt x="28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1" y="35"/>
                </a:lnTo>
                <a:lnTo>
                  <a:pt x="31" y="34"/>
                </a:lnTo>
                <a:lnTo>
                  <a:pt x="31" y="34"/>
                </a:lnTo>
                <a:lnTo>
                  <a:pt x="32" y="34"/>
                </a:lnTo>
                <a:lnTo>
                  <a:pt x="32" y="33"/>
                </a:lnTo>
                <a:lnTo>
                  <a:pt x="32" y="32"/>
                </a:lnTo>
                <a:lnTo>
                  <a:pt x="32" y="32"/>
                </a:lnTo>
                <a:lnTo>
                  <a:pt x="33" y="31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3" y="27"/>
                </a:lnTo>
                <a:lnTo>
                  <a:pt x="33" y="27"/>
                </a:lnTo>
                <a:lnTo>
                  <a:pt x="34" y="27"/>
                </a:lnTo>
                <a:lnTo>
                  <a:pt x="34" y="26"/>
                </a:lnTo>
                <a:lnTo>
                  <a:pt x="35" y="26"/>
                </a:lnTo>
                <a:lnTo>
                  <a:pt x="36" y="27"/>
                </a:lnTo>
                <a:lnTo>
                  <a:pt x="36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8"/>
                </a:lnTo>
                <a:lnTo>
                  <a:pt x="35" y="28"/>
                </a:lnTo>
                <a:lnTo>
                  <a:pt x="34" y="27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8"/>
                </a:lnTo>
                <a:lnTo>
                  <a:pt x="34" y="29"/>
                </a:lnTo>
                <a:lnTo>
                  <a:pt x="35" y="29"/>
                </a:lnTo>
                <a:lnTo>
                  <a:pt x="35" y="28"/>
                </a:lnTo>
                <a:lnTo>
                  <a:pt x="36" y="29"/>
                </a:lnTo>
                <a:lnTo>
                  <a:pt x="36" y="29"/>
                </a:lnTo>
                <a:lnTo>
                  <a:pt x="36" y="29"/>
                </a:lnTo>
                <a:lnTo>
                  <a:pt x="35" y="29"/>
                </a:lnTo>
                <a:lnTo>
                  <a:pt x="36" y="30"/>
                </a:lnTo>
                <a:lnTo>
                  <a:pt x="36" y="30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7" y="28"/>
                </a:lnTo>
                <a:lnTo>
                  <a:pt x="37" y="28"/>
                </a:lnTo>
                <a:lnTo>
                  <a:pt x="37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9" y="29"/>
                </a:lnTo>
                <a:lnTo>
                  <a:pt x="39" y="29"/>
                </a:lnTo>
                <a:lnTo>
                  <a:pt x="39" y="28"/>
                </a:lnTo>
                <a:lnTo>
                  <a:pt x="39" y="27"/>
                </a:lnTo>
                <a:lnTo>
                  <a:pt x="41" y="26"/>
                </a:lnTo>
                <a:lnTo>
                  <a:pt x="42" y="26"/>
                </a:lnTo>
                <a:lnTo>
                  <a:pt x="42" y="25"/>
                </a:lnTo>
                <a:lnTo>
                  <a:pt x="42" y="25"/>
                </a:lnTo>
                <a:lnTo>
                  <a:pt x="42" y="24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2"/>
                </a:lnTo>
                <a:lnTo>
                  <a:pt x="41" y="22"/>
                </a:lnTo>
                <a:lnTo>
                  <a:pt x="40" y="22"/>
                </a:lnTo>
                <a:lnTo>
                  <a:pt x="39" y="22"/>
                </a:lnTo>
                <a:lnTo>
                  <a:pt x="38" y="22"/>
                </a:lnTo>
                <a:lnTo>
                  <a:pt x="36" y="22"/>
                </a:lnTo>
                <a:lnTo>
                  <a:pt x="35" y="22"/>
                </a:lnTo>
                <a:lnTo>
                  <a:pt x="34" y="22"/>
                </a:lnTo>
                <a:lnTo>
                  <a:pt x="34" y="21"/>
                </a:lnTo>
                <a:lnTo>
                  <a:pt x="33" y="21"/>
                </a:lnTo>
                <a:lnTo>
                  <a:pt x="32" y="21"/>
                </a:lnTo>
                <a:lnTo>
                  <a:pt x="32" y="22"/>
                </a:lnTo>
                <a:lnTo>
                  <a:pt x="32" y="22"/>
                </a:lnTo>
                <a:lnTo>
                  <a:pt x="32" y="23"/>
                </a:lnTo>
                <a:lnTo>
                  <a:pt x="31" y="23"/>
                </a:lnTo>
                <a:lnTo>
                  <a:pt x="32" y="22"/>
                </a:lnTo>
                <a:lnTo>
                  <a:pt x="32" y="21"/>
                </a:lnTo>
                <a:lnTo>
                  <a:pt x="33" y="20"/>
                </a:lnTo>
                <a:lnTo>
                  <a:pt x="34" y="20"/>
                </a:lnTo>
                <a:lnTo>
                  <a:pt x="34" y="20"/>
                </a:lnTo>
                <a:lnTo>
                  <a:pt x="34" y="20"/>
                </a:lnTo>
                <a:lnTo>
                  <a:pt x="33" y="19"/>
                </a:lnTo>
                <a:lnTo>
                  <a:pt x="32" y="19"/>
                </a:lnTo>
                <a:lnTo>
                  <a:pt x="31" y="19"/>
                </a:lnTo>
                <a:lnTo>
                  <a:pt x="31" y="19"/>
                </a:lnTo>
                <a:lnTo>
                  <a:pt x="32" y="19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3" y="18"/>
                </a:lnTo>
                <a:lnTo>
                  <a:pt x="33" y="18"/>
                </a:lnTo>
                <a:lnTo>
                  <a:pt x="32" y="17"/>
                </a:lnTo>
                <a:lnTo>
                  <a:pt x="32" y="16"/>
                </a:lnTo>
                <a:lnTo>
                  <a:pt x="32" y="15"/>
                </a:lnTo>
                <a:lnTo>
                  <a:pt x="33" y="14"/>
                </a:lnTo>
                <a:lnTo>
                  <a:pt x="32" y="14"/>
                </a:lnTo>
                <a:lnTo>
                  <a:pt x="31" y="13"/>
                </a:lnTo>
                <a:lnTo>
                  <a:pt x="30" y="13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9" y="12"/>
                </a:lnTo>
                <a:lnTo>
                  <a:pt x="30" y="13"/>
                </a:lnTo>
                <a:lnTo>
                  <a:pt x="31" y="13"/>
                </a:lnTo>
                <a:lnTo>
                  <a:pt x="32" y="14"/>
                </a:lnTo>
                <a:lnTo>
                  <a:pt x="33" y="13"/>
                </a:lnTo>
                <a:lnTo>
                  <a:pt x="34" y="13"/>
                </a:lnTo>
                <a:lnTo>
                  <a:pt x="34" y="12"/>
                </a:lnTo>
                <a:lnTo>
                  <a:pt x="34" y="12"/>
                </a:lnTo>
                <a:lnTo>
                  <a:pt x="35" y="11"/>
                </a:lnTo>
                <a:lnTo>
                  <a:pt x="35" y="10"/>
                </a:lnTo>
                <a:lnTo>
                  <a:pt x="36" y="9"/>
                </a:lnTo>
                <a:lnTo>
                  <a:pt x="36" y="9"/>
                </a:lnTo>
                <a:lnTo>
                  <a:pt x="36" y="6"/>
                </a:lnTo>
                <a:lnTo>
                  <a:pt x="36" y="6"/>
                </a:lnTo>
                <a:lnTo>
                  <a:pt x="37" y="5"/>
                </a:lnTo>
                <a:lnTo>
                  <a:pt x="37" y="5"/>
                </a:lnTo>
                <a:lnTo>
                  <a:pt x="36" y="4"/>
                </a:lnTo>
                <a:lnTo>
                  <a:pt x="35" y="4"/>
                </a:lnTo>
                <a:lnTo>
                  <a:pt x="35" y="3"/>
                </a:lnTo>
                <a:lnTo>
                  <a:pt x="35" y="2"/>
                </a:lnTo>
                <a:lnTo>
                  <a:pt x="35" y="2"/>
                </a:lnTo>
                <a:lnTo>
                  <a:pt x="35" y="1"/>
                </a:lnTo>
                <a:lnTo>
                  <a:pt x="36" y="1"/>
                </a:lnTo>
                <a:lnTo>
                  <a:pt x="38" y="0"/>
                </a:lnTo>
                <a:lnTo>
                  <a:pt x="37" y="0"/>
                </a:lnTo>
                <a:lnTo>
                  <a:pt x="36" y="0"/>
                </a:lnTo>
                <a:lnTo>
                  <a:pt x="34" y="2"/>
                </a:lnTo>
                <a:lnTo>
                  <a:pt x="32" y="2"/>
                </a:lnTo>
                <a:lnTo>
                  <a:pt x="30" y="2"/>
                </a:lnTo>
                <a:lnTo>
                  <a:pt x="28" y="2"/>
                </a:lnTo>
                <a:lnTo>
                  <a:pt x="27" y="3"/>
                </a:lnTo>
                <a:lnTo>
                  <a:pt x="25" y="5"/>
                </a:lnTo>
                <a:lnTo>
                  <a:pt x="23" y="7"/>
                </a:lnTo>
                <a:lnTo>
                  <a:pt x="22" y="9"/>
                </a:lnTo>
                <a:lnTo>
                  <a:pt x="21" y="9"/>
                </a:lnTo>
                <a:lnTo>
                  <a:pt x="20" y="10"/>
                </a:lnTo>
                <a:lnTo>
                  <a:pt x="18" y="11"/>
                </a:lnTo>
                <a:lnTo>
                  <a:pt x="17" y="11"/>
                </a:lnTo>
                <a:lnTo>
                  <a:pt x="16" y="11"/>
                </a:lnTo>
                <a:lnTo>
                  <a:pt x="14" y="10"/>
                </a:lnTo>
                <a:lnTo>
                  <a:pt x="13" y="10"/>
                </a:lnTo>
                <a:lnTo>
                  <a:pt x="11" y="11"/>
                </a:lnTo>
                <a:lnTo>
                  <a:pt x="10" y="11"/>
                </a:lnTo>
                <a:lnTo>
                  <a:pt x="8" y="11"/>
                </a:lnTo>
                <a:lnTo>
                  <a:pt x="7" y="11"/>
                </a:lnTo>
                <a:lnTo>
                  <a:pt x="7" y="12"/>
                </a:lnTo>
                <a:lnTo>
                  <a:pt x="5" y="13"/>
                </a:lnTo>
                <a:lnTo>
                  <a:pt x="4" y="14"/>
                </a:lnTo>
                <a:lnTo>
                  <a:pt x="3" y="16"/>
                </a:lnTo>
                <a:lnTo>
                  <a:pt x="2" y="17"/>
                </a:lnTo>
                <a:lnTo>
                  <a:pt x="2" y="18"/>
                </a:lnTo>
                <a:lnTo>
                  <a:pt x="2" y="19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3" y="18"/>
                </a:lnTo>
                <a:lnTo>
                  <a:pt x="4" y="18"/>
                </a:lnTo>
                <a:lnTo>
                  <a:pt x="4" y="19"/>
                </a:lnTo>
                <a:lnTo>
                  <a:pt x="4" y="19"/>
                </a:lnTo>
                <a:lnTo>
                  <a:pt x="4" y="19"/>
                </a:lnTo>
                <a:lnTo>
                  <a:pt x="5" y="20"/>
                </a:lnTo>
                <a:lnTo>
                  <a:pt x="6" y="20"/>
                </a:lnTo>
                <a:lnTo>
                  <a:pt x="6" y="20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0"/>
                </a:lnTo>
                <a:lnTo>
                  <a:pt x="7" y="20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6" y="1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1" name="Freeform 2331">
            <a:extLst>
              <a:ext uri="{FF2B5EF4-FFF2-40B4-BE49-F238E27FC236}">
                <a16:creationId xmlns:a16="http://schemas.microsoft.com/office/drawing/2014/main" id="{C986FF53-2127-45DA-BADF-ABDABA2C4FD0}"/>
              </a:ext>
            </a:extLst>
          </xdr:cNvPr>
          <xdr:cNvSpPr>
            <a:spLocks/>
          </xdr:cNvSpPr>
        </xdr:nvSpPr>
        <xdr:spPr bwMode="auto">
          <a:xfrm>
            <a:off x="821" y="711"/>
            <a:ext cx="17" cy="10"/>
          </a:xfrm>
          <a:custGeom>
            <a:avLst/>
            <a:gdLst>
              <a:gd name="T0" fmla="*/ 15 w 17"/>
              <a:gd name="T1" fmla="*/ 1 h 10"/>
              <a:gd name="T2" fmla="*/ 15 w 17"/>
              <a:gd name="T3" fmla="*/ 2 h 10"/>
              <a:gd name="T4" fmla="*/ 14 w 17"/>
              <a:gd name="T5" fmla="*/ 3 h 10"/>
              <a:gd name="T6" fmla="*/ 17 w 17"/>
              <a:gd name="T7" fmla="*/ 6 h 10"/>
              <a:gd name="T8" fmla="*/ 16 w 17"/>
              <a:gd name="T9" fmla="*/ 6 h 10"/>
              <a:gd name="T10" fmla="*/ 16 w 17"/>
              <a:gd name="T11" fmla="*/ 9 h 10"/>
              <a:gd name="T12" fmla="*/ 14 w 17"/>
              <a:gd name="T13" fmla="*/ 10 h 10"/>
              <a:gd name="T14" fmla="*/ 13 w 17"/>
              <a:gd name="T15" fmla="*/ 10 h 10"/>
              <a:gd name="T16" fmla="*/ 10 w 17"/>
              <a:gd name="T17" fmla="*/ 10 h 10"/>
              <a:gd name="T18" fmla="*/ 9 w 17"/>
              <a:gd name="T19" fmla="*/ 10 h 10"/>
              <a:gd name="T20" fmla="*/ 7 w 17"/>
              <a:gd name="T21" fmla="*/ 10 h 10"/>
              <a:gd name="T22" fmla="*/ 6 w 17"/>
              <a:gd name="T23" fmla="*/ 9 h 10"/>
              <a:gd name="T24" fmla="*/ 7 w 17"/>
              <a:gd name="T25" fmla="*/ 9 h 10"/>
              <a:gd name="T26" fmla="*/ 6 w 17"/>
              <a:gd name="T27" fmla="*/ 7 h 10"/>
              <a:gd name="T28" fmla="*/ 6 w 17"/>
              <a:gd name="T29" fmla="*/ 8 h 10"/>
              <a:gd name="T30" fmla="*/ 4 w 17"/>
              <a:gd name="T31" fmla="*/ 7 h 10"/>
              <a:gd name="T32" fmla="*/ 5 w 17"/>
              <a:gd name="T33" fmla="*/ 8 h 10"/>
              <a:gd name="T34" fmla="*/ 5 w 17"/>
              <a:gd name="T35" fmla="*/ 9 h 10"/>
              <a:gd name="T36" fmla="*/ 4 w 17"/>
              <a:gd name="T37" fmla="*/ 8 h 10"/>
              <a:gd name="T38" fmla="*/ 4 w 17"/>
              <a:gd name="T39" fmla="*/ 7 h 10"/>
              <a:gd name="T40" fmla="*/ 3 w 17"/>
              <a:gd name="T41" fmla="*/ 7 h 10"/>
              <a:gd name="T42" fmla="*/ 3 w 17"/>
              <a:gd name="T43" fmla="*/ 6 h 10"/>
              <a:gd name="T44" fmla="*/ 2 w 17"/>
              <a:gd name="T45" fmla="*/ 5 h 10"/>
              <a:gd name="T46" fmla="*/ 2 w 17"/>
              <a:gd name="T47" fmla="*/ 5 h 10"/>
              <a:gd name="T48" fmla="*/ 1 w 17"/>
              <a:gd name="T49" fmla="*/ 4 h 10"/>
              <a:gd name="T50" fmla="*/ 2 w 17"/>
              <a:gd name="T51" fmla="*/ 4 h 10"/>
              <a:gd name="T52" fmla="*/ 2 w 17"/>
              <a:gd name="T53" fmla="*/ 3 h 10"/>
              <a:gd name="T54" fmla="*/ 0 w 17"/>
              <a:gd name="T55" fmla="*/ 2 h 10"/>
              <a:gd name="T56" fmla="*/ 1 w 17"/>
              <a:gd name="T57" fmla="*/ 3 h 10"/>
              <a:gd name="T58" fmla="*/ 1 w 17"/>
              <a:gd name="T59" fmla="*/ 2 h 10"/>
              <a:gd name="T60" fmla="*/ 0 w 17"/>
              <a:gd name="T61" fmla="*/ 2 h 10"/>
              <a:gd name="T62" fmla="*/ 1 w 17"/>
              <a:gd name="T63" fmla="*/ 1 h 10"/>
              <a:gd name="T64" fmla="*/ 2 w 17"/>
              <a:gd name="T65" fmla="*/ 1 h 10"/>
              <a:gd name="T66" fmla="*/ 2 w 17"/>
              <a:gd name="T67" fmla="*/ 1 h 10"/>
              <a:gd name="T68" fmla="*/ 4 w 17"/>
              <a:gd name="T69" fmla="*/ 1 h 10"/>
              <a:gd name="T70" fmla="*/ 7 w 17"/>
              <a:gd name="T71" fmla="*/ 0 h 10"/>
              <a:gd name="T72" fmla="*/ 9 w 17"/>
              <a:gd name="T73" fmla="*/ 0 h 10"/>
              <a:gd name="T74" fmla="*/ 9 w 17"/>
              <a:gd name="T75" fmla="*/ 0 h 10"/>
              <a:gd name="T76" fmla="*/ 9 w 17"/>
              <a:gd name="T77" fmla="*/ 0 h 10"/>
              <a:gd name="T78" fmla="*/ 10 w 17"/>
              <a:gd name="T79" fmla="*/ 0 h 10"/>
              <a:gd name="T80" fmla="*/ 12 w 17"/>
              <a:gd name="T81" fmla="*/ 1 h 10"/>
              <a:gd name="T82" fmla="*/ 12 w 17"/>
              <a:gd name="T83" fmla="*/ 1 h 10"/>
              <a:gd name="T84" fmla="*/ 11 w 17"/>
              <a:gd name="T85" fmla="*/ 1 h 10"/>
              <a:gd name="T86" fmla="*/ 12 w 17"/>
              <a:gd name="T87" fmla="*/ 2 h 10"/>
              <a:gd name="T88" fmla="*/ 11 w 17"/>
              <a:gd name="T89" fmla="*/ 2 h 10"/>
              <a:gd name="T90" fmla="*/ 11 w 17"/>
              <a:gd name="T91" fmla="*/ 3 h 10"/>
              <a:gd name="T92" fmla="*/ 12 w 17"/>
              <a:gd name="T93" fmla="*/ 2 h 10"/>
              <a:gd name="T94" fmla="*/ 14 w 17"/>
              <a:gd name="T95" fmla="*/ 2 h 10"/>
              <a:gd name="T96" fmla="*/ 13 w 17"/>
              <a:gd name="T97" fmla="*/ 2 h 10"/>
              <a:gd name="T98" fmla="*/ 13 w 17"/>
              <a:gd name="T99" fmla="*/ 1 h 10"/>
              <a:gd name="T100" fmla="*/ 14 w 17"/>
              <a:gd name="T101" fmla="*/ 1 h 10"/>
              <a:gd name="T102" fmla="*/ 13 w 17"/>
              <a:gd name="T103" fmla="*/ 1 h 10"/>
              <a:gd name="T104" fmla="*/ 13 w 17"/>
              <a:gd name="T105" fmla="*/ 0 h 10"/>
              <a:gd name="T106" fmla="*/ 14 w 17"/>
              <a:gd name="T107" fmla="*/ 0 h 1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17" h="10">
                <a:moveTo>
                  <a:pt x="14" y="0"/>
                </a:moveTo>
                <a:lnTo>
                  <a:pt x="15" y="1"/>
                </a:lnTo>
                <a:lnTo>
                  <a:pt x="15" y="2"/>
                </a:lnTo>
                <a:lnTo>
                  <a:pt x="15" y="2"/>
                </a:lnTo>
                <a:lnTo>
                  <a:pt x="14" y="2"/>
                </a:lnTo>
                <a:lnTo>
                  <a:pt x="14" y="3"/>
                </a:lnTo>
                <a:lnTo>
                  <a:pt x="16" y="4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9"/>
                </a:lnTo>
                <a:lnTo>
                  <a:pt x="15" y="10"/>
                </a:lnTo>
                <a:lnTo>
                  <a:pt x="14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0" y="10"/>
                </a:lnTo>
                <a:lnTo>
                  <a:pt x="10" y="10"/>
                </a:lnTo>
                <a:lnTo>
                  <a:pt x="9" y="10"/>
                </a:lnTo>
                <a:lnTo>
                  <a:pt x="8" y="9"/>
                </a:lnTo>
                <a:lnTo>
                  <a:pt x="7" y="10"/>
                </a:lnTo>
                <a:lnTo>
                  <a:pt x="7" y="9"/>
                </a:lnTo>
                <a:lnTo>
                  <a:pt x="6" y="9"/>
                </a:lnTo>
                <a:lnTo>
                  <a:pt x="6" y="9"/>
                </a:lnTo>
                <a:lnTo>
                  <a:pt x="7" y="9"/>
                </a:lnTo>
                <a:lnTo>
                  <a:pt x="7" y="9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4" y="8"/>
                </a:lnTo>
                <a:lnTo>
                  <a:pt x="5" y="8"/>
                </a:lnTo>
                <a:lnTo>
                  <a:pt x="5" y="9"/>
                </a:lnTo>
                <a:lnTo>
                  <a:pt x="5" y="9"/>
                </a:lnTo>
                <a:lnTo>
                  <a:pt x="4" y="9"/>
                </a:lnTo>
                <a:lnTo>
                  <a:pt x="4" y="8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2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4" y="1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9" y="0"/>
                </a:lnTo>
                <a:lnTo>
                  <a:pt x="10" y="0"/>
                </a:lnTo>
                <a:lnTo>
                  <a:pt x="11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1"/>
                </a:lnTo>
                <a:lnTo>
                  <a:pt x="11" y="1"/>
                </a:lnTo>
                <a:lnTo>
                  <a:pt x="12" y="2"/>
                </a:lnTo>
                <a:lnTo>
                  <a:pt x="12" y="2"/>
                </a:lnTo>
                <a:lnTo>
                  <a:pt x="11" y="2"/>
                </a:lnTo>
                <a:lnTo>
                  <a:pt x="11" y="2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2" y="2"/>
                </a:lnTo>
                <a:lnTo>
                  <a:pt x="12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3" y="1"/>
                </a:lnTo>
                <a:lnTo>
                  <a:pt x="14" y="1"/>
                </a:lnTo>
                <a:lnTo>
                  <a:pt x="13" y="0"/>
                </a:lnTo>
                <a:lnTo>
                  <a:pt x="14" y="0"/>
                </a:lnTo>
                <a:lnTo>
                  <a:pt x="1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2" name="Freeform 2332">
            <a:extLst>
              <a:ext uri="{FF2B5EF4-FFF2-40B4-BE49-F238E27FC236}">
                <a16:creationId xmlns:a16="http://schemas.microsoft.com/office/drawing/2014/main" id="{6EDC4577-F078-4C98-9AE3-C586C786F829}"/>
              </a:ext>
            </a:extLst>
          </xdr:cNvPr>
          <xdr:cNvSpPr>
            <a:spLocks/>
          </xdr:cNvSpPr>
        </xdr:nvSpPr>
        <xdr:spPr bwMode="auto">
          <a:xfrm>
            <a:off x="838" y="702"/>
            <a:ext cx="26" cy="21"/>
          </a:xfrm>
          <a:custGeom>
            <a:avLst/>
            <a:gdLst>
              <a:gd name="T0" fmla="*/ 26 w 26"/>
              <a:gd name="T1" fmla="*/ 1 h 21"/>
              <a:gd name="T2" fmla="*/ 25 w 26"/>
              <a:gd name="T3" fmla="*/ 4 h 21"/>
              <a:gd name="T4" fmla="*/ 26 w 26"/>
              <a:gd name="T5" fmla="*/ 7 h 21"/>
              <a:gd name="T6" fmla="*/ 24 w 26"/>
              <a:gd name="T7" fmla="*/ 9 h 21"/>
              <a:gd name="T8" fmla="*/ 20 w 26"/>
              <a:gd name="T9" fmla="*/ 10 h 21"/>
              <a:gd name="T10" fmla="*/ 23 w 26"/>
              <a:gd name="T11" fmla="*/ 13 h 21"/>
              <a:gd name="T12" fmla="*/ 24 w 26"/>
              <a:gd name="T13" fmla="*/ 15 h 21"/>
              <a:gd name="T14" fmla="*/ 20 w 26"/>
              <a:gd name="T15" fmla="*/ 16 h 21"/>
              <a:gd name="T16" fmla="*/ 18 w 26"/>
              <a:gd name="T17" fmla="*/ 17 h 21"/>
              <a:gd name="T18" fmla="*/ 17 w 26"/>
              <a:gd name="T19" fmla="*/ 17 h 21"/>
              <a:gd name="T20" fmla="*/ 19 w 26"/>
              <a:gd name="T21" fmla="*/ 18 h 21"/>
              <a:gd name="T22" fmla="*/ 19 w 26"/>
              <a:gd name="T23" fmla="*/ 19 h 21"/>
              <a:gd name="T24" fmla="*/ 18 w 26"/>
              <a:gd name="T25" fmla="*/ 20 h 21"/>
              <a:gd name="T26" fmla="*/ 15 w 26"/>
              <a:gd name="T27" fmla="*/ 20 h 21"/>
              <a:gd name="T28" fmla="*/ 13 w 26"/>
              <a:gd name="T29" fmla="*/ 19 h 21"/>
              <a:gd name="T30" fmla="*/ 15 w 26"/>
              <a:gd name="T31" fmla="*/ 19 h 21"/>
              <a:gd name="T32" fmla="*/ 13 w 26"/>
              <a:gd name="T33" fmla="*/ 18 h 21"/>
              <a:gd name="T34" fmla="*/ 13 w 26"/>
              <a:gd name="T35" fmla="*/ 17 h 21"/>
              <a:gd name="T36" fmla="*/ 12 w 26"/>
              <a:gd name="T37" fmla="*/ 16 h 21"/>
              <a:gd name="T38" fmla="*/ 8 w 26"/>
              <a:gd name="T39" fmla="*/ 16 h 21"/>
              <a:gd name="T40" fmla="*/ 7 w 26"/>
              <a:gd name="T41" fmla="*/ 16 h 21"/>
              <a:gd name="T42" fmla="*/ 7 w 26"/>
              <a:gd name="T43" fmla="*/ 15 h 21"/>
              <a:gd name="T44" fmla="*/ 6 w 26"/>
              <a:gd name="T45" fmla="*/ 15 h 21"/>
              <a:gd name="T46" fmla="*/ 5 w 26"/>
              <a:gd name="T47" fmla="*/ 14 h 21"/>
              <a:gd name="T48" fmla="*/ 4 w 26"/>
              <a:gd name="T49" fmla="*/ 14 h 21"/>
              <a:gd name="T50" fmla="*/ 4 w 26"/>
              <a:gd name="T51" fmla="*/ 13 h 21"/>
              <a:gd name="T52" fmla="*/ 5 w 26"/>
              <a:gd name="T53" fmla="*/ 12 h 21"/>
              <a:gd name="T54" fmla="*/ 4 w 26"/>
              <a:gd name="T55" fmla="*/ 11 h 21"/>
              <a:gd name="T56" fmla="*/ 4 w 26"/>
              <a:gd name="T57" fmla="*/ 10 h 21"/>
              <a:gd name="T58" fmla="*/ 3 w 26"/>
              <a:gd name="T59" fmla="*/ 8 h 21"/>
              <a:gd name="T60" fmla="*/ 4 w 26"/>
              <a:gd name="T61" fmla="*/ 8 h 21"/>
              <a:gd name="T62" fmla="*/ 2 w 26"/>
              <a:gd name="T63" fmla="*/ 7 h 21"/>
              <a:gd name="T64" fmla="*/ 3 w 26"/>
              <a:gd name="T65" fmla="*/ 6 h 21"/>
              <a:gd name="T66" fmla="*/ 4 w 26"/>
              <a:gd name="T67" fmla="*/ 6 h 21"/>
              <a:gd name="T68" fmla="*/ 5 w 26"/>
              <a:gd name="T69" fmla="*/ 7 h 21"/>
              <a:gd name="T70" fmla="*/ 8 w 26"/>
              <a:gd name="T71" fmla="*/ 6 h 21"/>
              <a:gd name="T72" fmla="*/ 8 w 26"/>
              <a:gd name="T73" fmla="*/ 5 h 21"/>
              <a:gd name="T74" fmla="*/ 10 w 26"/>
              <a:gd name="T75" fmla="*/ 3 h 21"/>
              <a:gd name="T76" fmla="*/ 8 w 26"/>
              <a:gd name="T77" fmla="*/ 2 h 21"/>
              <a:gd name="T78" fmla="*/ 8 w 26"/>
              <a:gd name="T79" fmla="*/ 2 h 21"/>
              <a:gd name="T80" fmla="*/ 11 w 26"/>
              <a:gd name="T81" fmla="*/ 3 h 21"/>
              <a:gd name="T82" fmla="*/ 13 w 26"/>
              <a:gd name="T83" fmla="*/ 3 h 21"/>
              <a:gd name="T84" fmla="*/ 12 w 26"/>
              <a:gd name="T85" fmla="*/ 3 h 21"/>
              <a:gd name="T86" fmla="*/ 13 w 26"/>
              <a:gd name="T87" fmla="*/ 5 h 21"/>
              <a:gd name="T88" fmla="*/ 12 w 26"/>
              <a:gd name="T89" fmla="*/ 5 h 21"/>
              <a:gd name="T90" fmla="*/ 13 w 26"/>
              <a:gd name="T91" fmla="*/ 5 h 21"/>
              <a:gd name="T92" fmla="*/ 14 w 26"/>
              <a:gd name="T93" fmla="*/ 7 h 21"/>
              <a:gd name="T94" fmla="*/ 15 w 26"/>
              <a:gd name="T95" fmla="*/ 7 h 21"/>
              <a:gd name="T96" fmla="*/ 15 w 26"/>
              <a:gd name="T97" fmla="*/ 5 h 21"/>
              <a:gd name="T98" fmla="*/ 16 w 26"/>
              <a:gd name="T99" fmla="*/ 4 h 21"/>
              <a:gd name="T100" fmla="*/ 16 w 26"/>
              <a:gd name="T101" fmla="*/ 3 h 21"/>
              <a:gd name="T102" fmla="*/ 17 w 26"/>
              <a:gd name="T103" fmla="*/ 5 h 21"/>
              <a:gd name="T104" fmla="*/ 16 w 26"/>
              <a:gd name="T105" fmla="*/ 7 h 21"/>
              <a:gd name="T106" fmla="*/ 16 w 26"/>
              <a:gd name="T107" fmla="*/ 8 h 21"/>
              <a:gd name="T108" fmla="*/ 18 w 26"/>
              <a:gd name="T109" fmla="*/ 7 h 21"/>
              <a:gd name="T110" fmla="*/ 18 w 26"/>
              <a:gd name="T111" fmla="*/ 4 h 21"/>
              <a:gd name="T112" fmla="*/ 17 w 26"/>
              <a:gd name="T113" fmla="*/ 2 h 21"/>
              <a:gd name="T114" fmla="*/ 19 w 26"/>
              <a:gd name="T115" fmla="*/ 0 h 2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26" h="21">
                <a:moveTo>
                  <a:pt x="25" y="0"/>
                </a:moveTo>
                <a:lnTo>
                  <a:pt x="26" y="1"/>
                </a:lnTo>
                <a:lnTo>
                  <a:pt x="26" y="1"/>
                </a:lnTo>
                <a:lnTo>
                  <a:pt x="26" y="1"/>
                </a:lnTo>
                <a:lnTo>
                  <a:pt x="26" y="2"/>
                </a:lnTo>
                <a:lnTo>
                  <a:pt x="25" y="3"/>
                </a:lnTo>
                <a:lnTo>
                  <a:pt x="25" y="3"/>
                </a:lnTo>
                <a:lnTo>
                  <a:pt x="25" y="4"/>
                </a:lnTo>
                <a:lnTo>
                  <a:pt x="26" y="5"/>
                </a:lnTo>
                <a:lnTo>
                  <a:pt x="26" y="6"/>
                </a:lnTo>
                <a:lnTo>
                  <a:pt x="26" y="6"/>
                </a:lnTo>
                <a:lnTo>
                  <a:pt x="26" y="7"/>
                </a:lnTo>
                <a:lnTo>
                  <a:pt x="25" y="8"/>
                </a:lnTo>
                <a:lnTo>
                  <a:pt x="24" y="9"/>
                </a:lnTo>
                <a:lnTo>
                  <a:pt x="24" y="9"/>
                </a:lnTo>
                <a:lnTo>
                  <a:pt x="24" y="9"/>
                </a:lnTo>
                <a:lnTo>
                  <a:pt x="23" y="9"/>
                </a:lnTo>
                <a:lnTo>
                  <a:pt x="23" y="9"/>
                </a:lnTo>
                <a:lnTo>
                  <a:pt x="21" y="10"/>
                </a:lnTo>
                <a:lnTo>
                  <a:pt x="20" y="10"/>
                </a:lnTo>
                <a:lnTo>
                  <a:pt x="20" y="11"/>
                </a:lnTo>
                <a:lnTo>
                  <a:pt x="20" y="12"/>
                </a:lnTo>
                <a:lnTo>
                  <a:pt x="20" y="12"/>
                </a:lnTo>
                <a:lnTo>
                  <a:pt x="23" y="13"/>
                </a:lnTo>
                <a:lnTo>
                  <a:pt x="23" y="13"/>
                </a:lnTo>
                <a:lnTo>
                  <a:pt x="23" y="14"/>
                </a:lnTo>
                <a:lnTo>
                  <a:pt x="23" y="14"/>
                </a:lnTo>
                <a:lnTo>
                  <a:pt x="24" y="15"/>
                </a:lnTo>
                <a:lnTo>
                  <a:pt x="24" y="15"/>
                </a:lnTo>
                <a:lnTo>
                  <a:pt x="23" y="15"/>
                </a:lnTo>
                <a:lnTo>
                  <a:pt x="22" y="16"/>
                </a:lnTo>
                <a:lnTo>
                  <a:pt x="20" y="16"/>
                </a:lnTo>
                <a:lnTo>
                  <a:pt x="19" y="16"/>
                </a:lnTo>
                <a:lnTo>
                  <a:pt x="19" y="16"/>
                </a:lnTo>
                <a:lnTo>
                  <a:pt x="19" y="17"/>
                </a:lnTo>
                <a:lnTo>
                  <a:pt x="18" y="17"/>
                </a:lnTo>
                <a:lnTo>
                  <a:pt x="18" y="17"/>
                </a:lnTo>
                <a:lnTo>
                  <a:pt x="18" y="17"/>
                </a:lnTo>
                <a:lnTo>
                  <a:pt x="18" y="17"/>
                </a:lnTo>
                <a:lnTo>
                  <a:pt x="17" y="17"/>
                </a:lnTo>
                <a:lnTo>
                  <a:pt x="17" y="17"/>
                </a:lnTo>
                <a:lnTo>
                  <a:pt x="18" y="17"/>
                </a:lnTo>
                <a:lnTo>
                  <a:pt x="19" y="18"/>
                </a:lnTo>
                <a:lnTo>
                  <a:pt x="19" y="18"/>
                </a:lnTo>
                <a:lnTo>
                  <a:pt x="19" y="18"/>
                </a:lnTo>
                <a:lnTo>
                  <a:pt x="18" y="18"/>
                </a:lnTo>
                <a:lnTo>
                  <a:pt x="18" y="18"/>
                </a:lnTo>
                <a:lnTo>
                  <a:pt x="19" y="19"/>
                </a:lnTo>
                <a:lnTo>
                  <a:pt x="19" y="19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7" y="21"/>
                </a:lnTo>
                <a:lnTo>
                  <a:pt x="16" y="21"/>
                </a:lnTo>
                <a:lnTo>
                  <a:pt x="16" y="20"/>
                </a:lnTo>
                <a:lnTo>
                  <a:pt x="15" y="20"/>
                </a:lnTo>
                <a:lnTo>
                  <a:pt x="15" y="20"/>
                </a:lnTo>
                <a:lnTo>
                  <a:pt x="15" y="20"/>
                </a:lnTo>
                <a:lnTo>
                  <a:pt x="14" y="19"/>
                </a:lnTo>
                <a:lnTo>
                  <a:pt x="13" y="19"/>
                </a:lnTo>
                <a:lnTo>
                  <a:pt x="12" y="18"/>
                </a:lnTo>
                <a:lnTo>
                  <a:pt x="13" y="19"/>
                </a:lnTo>
                <a:lnTo>
                  <a:pt x="14" y="19"/>
                </a:lnTo>
                <a:lnTo>
                  <a:pt x="15" y="19"/>
                </a:lnTo>
                <a:lnTo>
                  <a:pt x="14" y="19"/>
                </a:lnTo>
                <a:lnTo>
                  <a:pt x="13" y="18"/>
                </a:lnTo>
                <a:lnTo>
                  <a:pt x="13" y="18"/>
                </a:lnTo>
                <a:lnTo>
                  <a:pt x="13" y="18"/>
                </a:lnTo>
                <a:lnTo>
                  <a:pt x="14" y="18"/>
                </a:lnTo>
                <a:lnTo>
                  <a:pt x="14" y="17"/>
                </a:lnTo>
                <a:lnTo>
                  <a:pt x="14" y="17"/>
                </a:lnTo>
                <a:lnTo>
                  <a:pt x="13" y="17"/>
                </a:lnTo>
                <a:lnTo>
                  <a:pt x="13" y="17"/>
                </a:lnTo>
                <a:lnTo>
                  <a:pt x="12" y="17"/>
                </a:lnTo>
                <a:lnTo>
                  <a:pt x="13" y="16"/>
                </a:lnTo>
                <a:lnTo>
                  <a:pt x="12" y="16"/>
                </a:lnTo>
                <a:lnTo>
                  <a:pt x="12" y="17"/>
                </a:lnTo>
                <a:lnTo>
                  <a:pt x="11" y="16"/>
                </a:lnTo>
                <a:lnTo>
                  <a:pt x="10" y="16"/>
                </a:lnTo>
                <a:lnTo>
                  <a:pt x="8" y="16"/>
                </a:lnTo>
                <a:lnTo>
                  <a:pt x="8" y="16"/>
                </a:lnTo>
                <a:lnTo>
                  <a:pt x="7" y="16"/>
                </a:lnTo>
                <a:lnTo>
                  <a:pt x="7" y="16"/>
                </a:lnTo>
                <a:lnTo>
                  <a:pt x="7" y="16"/>
                </a:lnTo>
                <a:lnTo>
                  <a:pt x="6" y="16"/>
                </a:lnTo>
                <a:lnTo>
                  <a:pt x="6" y="16"/>
                </a:lnTo>
                <a:lnTo>
                  <a:pt x="6" y="16"/>
                </a:lnTo>
                <a:lnTo>
                  <a:pt x="7" y="15"/>
                </a:lnTo>
                <a:lnTo>
                  <a:pt x="6" y="15"/>
                </a:lnTo>
                <a:lnTo>
                  <a:pt x="6" y="15"/>
                </a:lnTo>
                <a:lnTo>
                  <a:pt x="6" y="15"/>
                </a:lnTo>
                <a:lnTo>
                  <a:pt x="6" y="15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4" y="13"/>
                </a:lnTo>
                <a:lnTo>
                  <a:pt x="4" y="13"/>
                </a:lnTo>
                <a:lnTo>
                  <a:pt x="4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2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4" y="11"/>
                </a:lnTo>
                <a:lnTo>
                  <a:pt x="4" y="10"/>
                </a:lnTo>
                <a:lnTo>
                  <a:pt x="4" y="10"/>
                </a:lnTo>
                <a:lnTo>
                  <a:pt x="4" y="10"/>
                </a:lnTo>
                <a:lnTo>
                  <a:pt x="4" y="10"/>
                </a:lnTo>
                <a:lnTo>
                  <a:pt x="5" y="10"/>
                </a:lnTo>
                <a:lnTo>
                  <a:pt x="4" y="9"/>
                </a:lnTo>
                <a:lnTo>
                  <a:pt x="4" y="9"/>
                </a:lnTo>
                <a:lnTo>
                  <a:pt x="3" y="8"/>
                </a:lnTo>
                <a:lnTo>
                  <a:pt x="1" y="8"/>
                </a:lnTo>
                <a:lnTo>
                  <a:pt x="1" y="8"/>
                </a:lnTo>
                <a:lnTo>
                  <a:pt x="3" y="8"/>
                </a:lnTo>
                <a:lnTo>
                  <a:pt x="4" y="8"/>
                </a:lnTo>
                <a:lnTo>
                  <a:pt x="4" y="8"/>
                </a:lnTo>
                <a:lnTo>
                  <a:pt x="4" y="7"/>
                </a:lnTo>
                <a:lnTo>
                  <a:pt x="2" y="7"/>
                </a:lnTo>
                <a:lnTo>
                  <a:pt x="2" y="7"/>
                </a:lnTo>
                <a:lnTo>
                  <a:pt x="0" y="6"/>
                </a:lnTo>
                <a:lnTo>
                  <a:pt x="0" y="6"/>
                </a:lnTo>
                <a:lnTo>
                  <a:pt x="1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6" y="7"/>
                </a:lnTo>
                <a:lnTo>
                  <a:pt x="8" y="6"/>
                </a:lnTo>
                <a:lnTo>
                  <a:pt x="8" y="6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4"/>
                </a:lnTo>
                <a:lnTo>
                  <a:pt x="9" y="4"/>
                </a:lnTo>
                <a:lnTo>
                  <a:pt x="10" y="4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9" y="3"/>
                </a:lnTo>
                <a:lnTo>
                  <a:pt x="8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8" y="2"/>
                </a:lnTo>
                <a:lnTo>
                  <a:pt x="10" y="2"/>
                </a:lnTo>
                <a:lnTo>
                  <a:pt x="11" y="2"/>
                </a:lnTo>
                <a:lnTo>
                  <a:pt x="11" y="3"/>
                </a:lnTo>
                <a:lnTo>
                  <a:pt x="11" y="3"/>
                </a:lnTo>
                <a:lnTo>
                  <a:pt x="12" y="3"/>
                </a:lnTo>
                <a:lnTo>
                  <a:pt x="14" y="2"/>
                </a:lnTo>
                <a:lnTo>
                  <a:pt x="14" y="2"/>
                </a:lnTo>
                <a:lnTo>
                  <a:pt x="13" y="3"/>
                </a:lnTo>
                <a:lnTo>
                  <a:pt x="13" y="3"/>
                </a:lnTo>
                <a:lnTo>
                  <a:pt x="14" y="3"/>
                </a:lnTo>
                <a:lnTo>
                  <a:pt x="13" y="4"/>
                </a:lnTo>
                <a:lnTo>
                  <a:pt x="12" y="3"/>
                </a:lnTo>
                <a:lnTo>
                  <a:pt x="12" y="3"/>
                </a:lnTo>
                <a:lnTo>
                  <a:pt x="12" y="4"/>
                </a:lnTo>
                <a:lnTo>
                  <a:pt x="13" y="5"/>
                </a:lnTo>
                <a:lnTo>
                  <a:pt x="13" y="5"/>
                </a:lnTo>
                <a:lnTo>
                  <a:pt x="13" y="5"/>
                </a:lnTo>
                <a:lnTo>
                  <a:pt x="12" y="5"/>
                </a:lnTo>
                <a:lnTo>
                  <a:pt x="12" y="5"/>
                </a:lnTo>
                <a:lnTo>
                  <a:pt x="12" y="5"/>
                </a:lnTo>
                <a:lnTo>
                  <a:pt x="11" y="5"/>
                </a:lnTo>
                <a:lnTo>
                  <a:pt x="11" y="6"/>
                </a:lnTo>
                <a:lnTo>
                  <a:pt x="12" y="6"/>
                </a:lnTo>
                <a:lnTo>
                  <a:pt x="13" y="5"/>
                </a:lnTo>
                <a:lnTo>
                  <a:pt x="13" y="6"/>
                </a:lnTo>
                <a:lnTo>
                  <a:pt x="14" y="6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4" y="8"/>
                </a:lnTo>
                <a:lnTo>
                  <a:pt x="15" y="7"/>
                </a:lnTo>
                <a:lnTo>
                  <a:pt x="15" y="7"/>
                </a:lnTo>
                <a:lnTo>
                  <a:pt x="15" y="6"/>
                </a:lnTo>
                <a:lnTo>
                  <a:pt x="15" y="6"/>
                </a:lnTo>
                <a:lnTo>
                  <a:pt x="15" y="6"/>
                </a:lnTo>
                <a:lnTo>
                  <a:pt x="15" y="5"/>
                </a:lnTo>
                <a:lnTo>
                  <a:pt x="15" y="5"/>
                </a:lnTo>
                <a:lnTo>
                  <a:pt x="16" y="5"/>
                </a:lnTo>
                <a:lnTo>
                  <a:pt x="16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6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5"/>
                </a:lnTo>
                <a:lnTo>
                  <a:pt x="18" y="6"/>
                </a:lnTo>
                <a:lnTo>
                  <a:pt x="18" y="7"/>
                </a:lnTo>
                <a:lnTo>
                  <a:pt x="17" y="7"/>
                </a:lnTo>
                <a:lnTo>
                  <a:pt x="16" y="7"/>
                </a:lnTo>
                <a:lnTo>
                  <a:pt x="16" y="7"/>
                </a:lnTo>
                <a:lnTo>
                  <a:pt x="16" y="8"/>
                </a:lnTo>
                <a:lnTo>
                  <a:pt x="16" y="8"/>
                </a:lnTo>
                <a:lnTo>
                  <a:pt x="16" y="8"/>
                </a:lnTo>
                <a:lnTo>
                  <a:pt x="17" y="8"/>
                </a:lnTo>
                <a:lnTo>
                  <a:pt x="18" y="8"/>
                </a:lnTo>
                <a:lnTo>
                  <a:pt x="18" y="7"/>
                </a:lnTo>
                <a:lnTo>
                  <a:pt x="18" y="7"/>
                </a:lnTo>
                <a:lnTo>
                  <a:pt x="19" y="7"/>
                </a:lnTo>
                <a:lnTo>
                  <a:pt x="18" y="6"/>
                </a:lnTo>
                <a:lnTo>
                  <a:pt x="18" y="5"/>
                </a:lnTo>
                <a:lnTo>
                  <a:pt x="18" y="4"/>
                </a:lnTo>
                <a:lnTo>
                  <a:pt x="18" y="4"/>
                </a:lnTo>
                <a:lnTo>
                  <a:pt x="18" y="3"/>
                </a:lnTo>
                <a:lnTo>
                  <a:pt x="18" y="3"/>
                </a:lnTo>
                <a:lnTo>
                  <a:pt x="17" y="2"/>
                </a:lnTo>
                <a:lnTo>
                  <a:pt x="15" y="3"/>
                </a:lnTo>
                <a:lnTo>
                  <a:pt x="15" y="2"/>
                </a:lnTo>
                <a:lnTo>
                  <a:pt x="15" y="2"/>
                </a:lnTo>
                <a:lnTo>
                  <a:pt x="19" y="0"/>
                </a:lnTo>
                <a:lnTo>
                  <a:pt x="21" y="0"/>
                </a:lnTo>
                <a:lnTo>
                  <a:pt x="22" y="0"/>
                </a:lnTo>
                <a:lnTo>
                  <a:pt x="2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3" name="Freeform 2333">
            <a:extLst>
              <a:ext uri="{FF2B5EF4-FFF2-40B4-BE49-F238E27FC236}">
                <a16:creationId xmlns:a16="http://schemas.microsoft.com/office/drawing/2014/main" id="{D416D3C9-E0B9-4B0E-B1F5-4E72F3E28A91}"/>
              </a:ext>
            </a:extLst>
          </xdr:cNvPr>
          <xdr:cNvSpPr>
            <a:spLocks/>
          </xdr:cNvSpPr>
        </xdr:nvSpPr>
        <xdr:spPr bwMode="auto">
          <a:xfrm>
            <a:off x="850" y="723"/>
            <a:ext cx="7" cy="7"/>
          </a:xfrm>
          <a:custGeom>
            <a:avLst/>
            <a:gdLst>
              <a:gd name="T0" fmla="*/ 3 w 7"/>
              <a:gd name="T1" fmla="*/ 0 h 7"/>
              <a:gd name="T2" fmla="*/ 3 w 7"/>
              <a:gd name="T3" fmla="*/ 0 h 7"/>
              <a:gd name="T4" fmla="*/ 4 w 7"/>
              <a:gd name="T5" fmla="*/ 0 h 7"/>
              <a:gd name="T6" fmla="*/ 4 w 7"/>
              <a:gd name="T7" fmla="*/ 0 h 7"/>
              <a:gd name="T8" fmla="*/ 4 w 7"/>
              <a:gd name="T9" fmla="*/ 0 h 7"/>
              <a:gd name="T10" fmla="*/ 4 w 7"/>
              <a:gd name="T11" fmla="*/ 1 h 7"/>
              <a:gd name="T12" fmla="*/ 6 w 7"/>
              <a:gd name="T13" fmla="*/ 1 h 7"/>
              <a:gd name="T14" fmla="*/ 7 w 7"/>
              <a:gd name="T15" fmla="*/ 1 h 7"/>
              <a:gd name="T16" fmla="*/ 7 w 7"/>
              <a:gd name="T17" fmla="*/ 2 h 7"/>
              <a:gd name="T18" fmla="*/ 7 w 7"/>
              <a:gd name="T19" fmla="*/ 2 h 7"/>
              <a:gd name="T20" fmla="*/ 7 w 7"/>
              <a:gd name="T21" fmla="*/ 2 h 7"/>
              <a:gd name="T22" fmla="*/ 5 w 7"/>
              <a:gd name="T23" fmla="*/ 3 h 7"/>
              <a:gd name="T24" fmla="*/ 5 w 7"/>
              <a:gd name="T25" fmla="*/ 4 h 7"/>
              <a:gd name="T26" fmla="*/ 4 w 7"/>
              <a:gd name="T27" fmla="*/ 5 h 7"/>
              <a:gd name="T28" fmla="*/ 4 w 7"/>
              <a:gd name="T29" fmla="*/ 5 h 7"/>
              <a:gd name="T30" fmla="*/ 4 w 7"/>
              <a:gd name="T31" fmla="*/ 6 h 7"/>
              <a:gd name="T32" fmla="*/ 4 w 7"/>
              <a:gd name="T33" fmla="*/ 7 h 7"/>
              <a:gd name="T34" fmla="*/ 4 w 7"/>
              <a:gd name="T35" fmla="*/ 7 h 7"/>
              <a:gd name="T36" fmla="*/ 4 w 7"/>
              <a:gd name="T37" fmla="*/ 7 h 7"/>
              <a:gd name="T38" fmla="*/ 3 w 7"/>
              <a:gd name="T39" fmla="*/ 6 h 7"/>
              <a:gd name="T40" fmla="*/ 3 w 7"/>
              <a:gd name="T41" fmla="*/ 5 h 7"/>
              <a:gd name="T42" fmla="*/ 3 w 7"/>
              <a:gd name="T43" fmla="*/ 5 h 7"/>
              <a:gd name="T44" fmla="*/ 3 w 7"/>
              <a:gd name="T45" fmla="*/ 4 h 7"/>
              <a:gd name="T46" fmla="*/ 3 w 7"/>
              <a:gd name="T47" fmla="*/ 4 h 7"/>
              <a:gd name="T48" fmla="*/ 3 w 7"/>
              <a:gd name="T49" fmla="*/ 4 h 7"/>
              <a:gd name="T50" fmla="*/ 3 w 7"/>
              <a:gd name="T51" fmla="*/ 4 h 7"/>
              <a:gd name="T52" fmla="*/ 2 w 7"/>
              <a:gd name="T53" fmla="*/ 3 h 7"/>
              <a:gd name="T54" fmla="*/ 2 w 7"/>
              <a:gd name="T55" fmla="*/ 3 h 7"/>
              <a:gd name="T56" fmla="*/ 2 w 7"/>
              <a:gd name="T57" fmla="*/ 2 h 7"/>
              <a:gd name="T58" fmla="*/ 2 w 7"/>
              <a:gd name="T59" fmla="*/ 2 h 7"/>
              <a:gd name="T60" fmla="*/ 1 w 7"/>
              <a:gd name="T61" fmla="*/ 2 h 7"/>
              <a:gd name="T62" fmla="*/ 1 w 7"/>
              <a:gd name="T63" fmla="*/ 1 h 7"/>
              <a:gd name="T64" fmla="*/ 1 w 7"/>
              <a:gd name="T65" fmla="*/ 0 h 7"/>
              <a:gd name="T66" fmla="*/ 0 w 7"/>
              <a:gd name="T67" fmla="*/ 0 h 7"/>
              <a:gd name="T68" fmla="*/ 0 w 7"/>
              <a:gd name="T69" fmla="*/ 0 h 7"/>
              <a:gd name="T70" fmla="*/ 1 w 7"/>
              <a:gd name="T71" fmla="*/ 0 h 7"/>
              <a:gd name="T72" fmla="*/ 1 w 7"/>
              <a:gd name="T73" fmla="*/ 0 h 7"/>
              <a:gd name="T74" fmla="*/ 2 w 7"/>
              <a:gd name="T75" fmla="*/ 0 h 7"/>
              <a:gd name="T76" fmla="*/ 2 w 7"/>
              <a:gd name="T77" fmla="*/ 0 h 7"/>
              <a:gd name="T78" fmla="*/ 2 w 7"/>
              <a:gd name="T79" fmla="*/ 0 h 7"/>
              <a:gd name="T80" fmla="*/ 2 w 7"/>
              <a:gd name="T81" fmla="*/ 0 h 7"/>
              <a:gd name="T82" fmla="*/ 3 w 7"/>
              <a:gd name="T8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</a:cxnLst>
            <a:rect l="0" t="0" r="r" b="b"/>
            <a:pathLst>
              <a:path w="7" h="7">
                <a:moveTo>
                  <a:pt x="3" y="0"/>
                </a:move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5" y="3"/>
                </a:lnTo>
                <a:lnTo>
                  <a:pt x="5" y="4"/>
                </a:lnTo>
                <a:lnTo>
                  <a:pt x="4" y="5"/>
                </a:lnTo>
                <a:lnTo>
                  <a:pt x="4" y="5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4" name="Freeform 2334">
            <a:extLst>
              <a:ext uri="{FF2B5EF4-FFF2-40B4-BE49-F238E27FC236}">
                <a16:creationId xmlns:a16="http://schemas.microsoft.com/office/drawing/2014/main" id="{5B06C9D0-6F73-405E-8F37-3F8C5C1842CE}"/>
              </a:ext>
            </a:extLst>
          </xdr:cNvPr>
          <xdr:cNvSpPr>
            <a:spLocks/>
          </xdr:cNvSpPr>
        </xdr:nvSpPr>
        <xdr:spPr bwMode="auto">
          <a:xfrm>
            <a:off x="840" y="723"/>
            <a:ext cx="13" cy="6"/>
          </a:xfrm>
          <a:custGeom>
            <a:avLst/>
            <a:gdLst>
              <a:gd name="T0" fmla="*/ 4 w 13"/>
              <a:gd name="T1" fmla="*/ 0 h 6"/>
              <a:gd name="T2" fmla="*/ 5 w 13"/>
              <a:gd name="T3" fmla="*/ 0 h 6"/>
              <a:gd name="T4" fmla="*/ 5 w 13"/>
              <a:gd name="T5" fmla="*/ 0 h 6"/>
              <a:gd name="T6" fmla="*/ 6 w 13"/>
              <a:gd name="T7" fmla="*/ 1 h 6"/>
              <a:gd name="T8" fmla="*/ 6 w 13"/>
              <a:gd name="T9" fmla="*/ 2 h 6"/>
              <a:gd name="T10" fmla="*/ 8 w 13"/>
              <a:gd name="T11" fmla="*/ 2 h 6"/>
              <a:gd name="T12" fmla="*/ 9 w 13"/>
              <a:gd name="T13" fmla="*/ 2 h 6"/>
              <a:gd name="T14" fmla="*/ 9 w 13"/>
              <a:gd name="T15" fmla="*/ 3 h 6"/>
              <a:gd name="T16" fmla="*/ 9 w 13"/>
              <a:gd name="T17" fmla="*/ 2 h 6"/>
              <a:gd name="T18" fmla="*/ 10 w 13"/>
              <a:gd name="T19" fmla="*/ 2 h 6"/>
              <a:gd name="T20" fmla="*/ 10 w 13"/>
              <a:gd name="T21" fmla="*/ 1 h 6"/>
              <a:gd name="T22" fmla="*/ 10 w 13"/>
              <a:gd name="T23" fmla="*/ 1 h 6"/>
              <a:gd name="T24" fmla="*/ 11 w 13"/>
              <a:gd name="T25" fmla="*/ 2 h 6"/>
              <a:gd name="T26" fmla="*/ 11 w 13"/>
              <a:gd name="T27" fmla="*/ 2 h 6"/>
              <a:gd name="T28" fmla="*/ 12 w 13"/>
              <a:gd name="T29" fmla="*/ 2 h 6"/>
              <a:gd name="T30" fmla="*/ 12 w 13"/>
              <a:gd name="T31" fmla="*/ 3 h 6"/>
              <a:gd name="T32" fmla="*/ 13 w 13"/>
              <a:gd name="T33" fmla="*/ 4 h 6"/>
              <a:gd name="T34" fmla="*/ 13 w 13"/>
              <a:gd name="T35" fmla="*/ 4 h 6"/>
              <a:gd name="T36" fmla="*/ 13 w 13"/>
              <a:gd name="T37" fmla="*/ 4 h 6"/>
              <a:gd name="T38" fmla="*/ 12 w 13"/>
              <a:gd name="T39" fmla="*/ 4 h 6"/>
              <a:gd name="T40" fmla="*/ 12 w 13"/>
              <a:gd name="T41" fmla="*/ 4 h 6"/>
              <a:gd name="T42" fmla="*/ 12 w 13"/>
              <a:gd name="T43" fmla="*/ 5 h 6"/>
              <a:gd name="T44" fmla="*/ 13 w 13"/>
              <a:gd name="T45" fmla="*/ 5 h 6"/>
              <a:gd name="T46" fmla="*/ 13 w 13"/>
              <a:gd name="T47" fmla="*/ 5 h 6"/>
              <a:gd name="T48" fmla="*/ 12 w 13"/>
              <a:gd name="T49" fmla="*/ 5 h 6"/>
              <a:gd name="T50" fmla="*/ 12 w 13"/>
              <a:gd name="T51" fmla="*/ 5 h 6"/>
              <a:gd name="T52" fmla="*/ 12 w 13"/>
              <a:gd name="T53" fmla="*/ 6 h 6"/>
              <a:gd name="T54" fmla="*/ 11 w 13"/>
              <a:gd name="T55" fmla="*/ 6 h 6"/>
              <a:gd name="T56" fmla="*/ 11 w 13"/>
              <a:gd name="T57" fmla="*/ 5 h 6"/>
              <a:gd name="T58" fmla="*/ 9 w 13"/>
              <a:gd name="T59" fmla="*/ 5 h 6"/>
              <a:gd name="T60" fmla="*/ 8 w 13"/>
              <a:gd name="T61" fmla="*/ 6 h 6"/>
              <a:gd name="T62" fmla="*/ 7 w 13"/>
              <a:gd name="T63" fmla="*/ 6 h 6"/>
              <a:gd name="T64" fmla="*/ 6 w 13"/>
              <a:gd name="T65" fmla="*/ 6 h 6"/>
              <a:gd name="T66" fmla="*/ 3 w 13"/>
              <a:gd name="T67" fmla="*/ 4 h 6"/>
              <a:gd name="T68" fmla="*/ 1 w 13"/>
              <a:gd name="T69" fmla="*/ 4 h 6"/>
              <a:gd name="T70" fmla="*/ 0 w 13"/>
              <a:gd name="T71" fmla="*/ 3 h 6"/>
              <a:gd name="T72" fmla="*/ 0 w 13"/>
              <a:gd name="T73" fmla="*/ 3 h 6"/>
              <a:gd name="T74" fmla="*/ 0 w 13"/>
              <a:gd name="T75" fmla="*/ 3 h 6"/>
              <a:gd name="T76" fmla="*/ 0 w 13"/>
              <a:gd name="T77" fmla="*/ 2 h 6"/>
              <a:gd name="T78" fmla="*/ 1 w 13"/>
              <a:gd name="T79" fmla="*/ 3 h 6"/>
              <a:gd name="T80" fmla="*/ 2 w 13"/>
              <a:gd name="T81" fmla="*/ 2 h 6"/>
              <a:gd name="T82" fmla="*/ 2 w 13"/>
              <a:gd name="T83" fmla="*/ 2 h 6"/>
              <a:gd name="T84" fmla="*/ 1 w 13"/>
              <a:gd name="T85" fmla="*/ 2 h 6"/>
              <a:gd name="T86" fmla="*/ 1 w 13"/>
              <a:gd name="T87" fmla="*/ 2 h 6"/>
              <a:gd name="T88" fmla="*/ 1 w 13"/>
              <a:gd name="T89" fmla="*/ 1 h 6"/>
              <a:gd name="T90" fmla="*/ 1 w 13"/>
              <a:gd name="T91" fmla="*/ 1 h 6"/>
              <a:gd name="T92" fmla="*/ 1 w 13"/>
              <a:gd name="T93" fmla="*/ 0 h 6"/>
              <a:gd name="T94" fmla="*/ 1 w 13"/>
              <a:gd name="T95" fmla="*/ 0 h 6"/>
              <a:gd name="T96" fmla="*/ 2 w 13"/>
              <a:gd name="T97" fmla="*/ 0 h 6"/>
              <a:gd name="T98" fmla="*/ 2 w 13"/>
              <a:gd name="T99" fmla="*/ 0 h 6"/>
              <a:gd name="T100" fmla="*/ 4 w 13"/>
              <a:gd name="T10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</a:cxnLst>
            <a:rect l="0" t="0" r="r" b="b"/>
            <a:pathLst>
              <a:path w="13" h="6">
                <a:moveTo>
                  <a:pt x="4" y="0"/>
                </a:moveTo>
                <a:lnTo>
                  <a:pt x="5" y="0"/>
                </a:lnTo>
                <a:lnTo>
                  <a:pt x="5" y="0"/>
                </a:lnTo>
                <a:lnTo>
                  <a:pt x="6" y="1"/>
                </a:lnTo>
                <a:lnTo>
                  <a:pt x="6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9" y="2"/>
                </a:lnTo>
                <a:lnTo>
                  <a:pt x="10" y="2"/>
                </a:lnTo>
                <a:lnTo>
                  <a:pt x="10" y="1"/>
                </a:lnTo>
                <a:lnTo>
                  <a:pt x="10" y="1"/>
                </a:lnTo>
                <a:lnTo>
                  <a:pt x="11" y="2"/>
                </a:lnTo>
                <a:lnTo>
                  <a:pt x="11" y="2"/>
                </a:lnTo>
                <a:lnTo>
                  <a:pt x="12" y="2"/>
                </a:lnTo>
                <a:lnTo>
                  <a:pt x="12" y="3"/>
                </a:lnTo>
                <a:lnTo>
                  <a:pt x="13" y="4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2" y="4"/>
                </a:lnTo>
                <a:lnTo>
                  <a:pt x="12" y="5"/>
                </a:lnTo>
                <a:lnTo>
                  <a:pt x="13" y="5"/>
                </a:lnTo>
                <a:lnTo>
                  <a:pt x="13" y="5"/>
                </a:lnTo>
                <a:lnTo>
                  <a:pt x="12" y="5"/>
                </a:lnTo>
                <a:lnTo>
                  <a:pt x="12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6" y="6"/>
                </a:lnTo>
                <a:lnTo>
                  <a:pt x="3" y="4"/>
                </a:lnTo>
                <a:lnTo>
                  <a:pt x="1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5" name="Freeform 2335">
            <a:extLst>
              <a:ext uri="{FF2B5EF4-FFF2-40B4-BE49-F238E27FC236}">
                <a16:creationId xmlns:a16="http://schemas.microsoft.com/office/drawing/2014/main" id="{9220F580-9B0E-4F37-BA5B-D4562395C4A9}"/>
              </a:ext>
            </a:extLst>
          </xdr:cNvPr>
          <xdr:cNvSpPr>
            <a:spLocks/>
          </xdr:cNvSpPr>
        </xdr:nvSpPr>
        <xdr:spPr bwMode="auto">
          <a:xfrm>
            <a:off x="833" y="721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1 h 2"/>
              <a:gd name="T10" fmla="*/ 2 w 2"/>
              <a:gd name="T11" fmla="*/ 1 h 2"/>
              <a:gd name="T12" fmla="*/ 2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6" name="Freeform 2336">
            <a:extLst>
              <a:ext uri="{FF2B5EF4-FFF2-40B4-BE49-F238E27FC236}">
                <a16:creationId xmlns:a16="http://schemas.microsoft.com/office/drawing/2014/main" id="{531E0F79-F4E3-4D2F-827D-F5203507A15B}"/>
              </a:ext>
            </a:extLst>
          </xdr:cNvPr>
          <xdr:cNvSpPr>
            <a:spLocks/>
          </xdr:cNvSpPr>
        </xdr:nvSpPr>
        <xdr:spPr bwMode="auto">
          <a:xfrm>
            <a:off x="863" y="709"/>
            <a:ext cx="2" cy="3"/>
          </a:xfrm>
          <a:custGeom>
            <a:avLst/>
            <a:gdLst>
              <a:gd name="T0" fmla="*/ 1 w 2"/>
              <a:gd name="T1" fmla="*/ 0 h 3"/>
              <a:gd name="T2" fmla="*/ 2 w 2"/>
              <a:gd name="T3" fmla="*/ 1 h 3"/>
              <a:gd name="T4" fmla="*/ 2 w 2"/>
              <a:gd name="T5" fmla="*/ 2 h 3"/>
              <a:gd name="T6" fmla="*/ 2 w 2"/>
              <a:gd name="T7" fmla="*/ 2 h 3"/>
              <a:gd name="T8" fmla="*/ 1 w 2"/>
              <a:gd name="T9" fmla="*/ 3 h 3"/>
              <a:gd name="T10" fmla="*/ 0 w 2"/>
              <a:gd name="T11" fmla="*/ 3 h 3"/>
              <a:gd name="T12" fmla="*/ 0 w 2"/>
              <a:gd name="T13" fmla="*/ 2 h 3"/>
              <a:gd name="T14" fmla="*/ 0 w 2"/>
              <a:gd name="T15" fmla="*/ 2 h 3"/>
              <a:gd name="T16" fmla="*/ 0 w 2"/>
              <a:gd name="T17" fmla="*/ 1 h 3"/>
              <a:gd name="T18" fmla="*/ 0 w 2"/>
              <a:gd name="T19" fmla="*/ 1 h 3"/>
              <a:gd name="T20" fmla="*/ 1 w 2"/>
              <a:gd name="T21" fmla="*/ 0 h 3"/>
              <a:gd name="T22" fmla="*/ 1 w 2"/>
              <a:gd name="T2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7" name="Freeform 2337">
            <a:extLst>
              <a:ext uri="{FF2B5EF4-FFF2-40B4-BE49-F238E27FC236}">
                <a16:creationId xmlns:a16="http://schemas.microsoft.com/office/drawing/2014/main" id="{E0519242-9ECA-4CF2-B181-3AFD9147E162}"/>
              </a:ext>
            </a:extLst>
          </xdr:cNvPr>
          <xdr:cNvSpPr>
            <a:spLocks/>
          </xdr:cNvSpPr>
        </xdr:nvSpPr>
        <xdr:spPr bwMode="auto">
          <a:xfrm>
            <a:off x="833" y="704"/>
            <a:ext cx="2" cy="4"/>
          </a:xfrm>
          <a:custGeom>
            <a:avLst/>
            <a:gdLst>
              <a:gd name="T0" fmla="*/ 1 w 2"/>
              <a:gd name="T1" fmla="*/ 0 h 4"/>
              <a:gd name="T2" fmla="*/ 1 w 2"/>
              <a:gd name="T3" fmla="*/ 0 h 4"/>
              <a:gd name="T4" fmla="*/ 1 w 2"/>
              <a:gd name="T5" fmla="*/ 1 h 4"/>
              <a:gd name="T6" fmla="*/ 2 w 2"/>
              <a:gd name="T7" fmla="*/ 1 h 4"/>
              <a:gd name="T8" fmla="*/ 2 w 2"/>
              <a:gd name="T9" fmla="*/ 1 h 4"/>
              <a:gd name="T10" fmla="*/ 2 w 2"/>
              <a:gd name="T11" fmla="*/ 2 h 4"/>
              <a:gd name="T12" fmla="*/ 2 w 2"/>
              <a:gd name="T13" fmla="*/ 2 h 4"/>
              <a:gd name="T14" fmla="*/ 2 w 2"/>
              <a:gd name="T15" fmla="*/ 2 h 4"/>
              <a:gd name="T16" fmla="*/ 2 w 2"/>
              <a:gd name="T17" fmla="*/ 2 h 4"/>
              <a:gd name="T18" fmla="*/ 2 w 2"/>
              <a:gd name="T19" fmla="*/ 3 h 4"/>
              <a:gd name="T20" fmla="*/ 2 w 2"/>
              <a:gd name="T21" fmla="*/ 3 h 4"/>
              <a:gd name="T22" fmla="*/ 2 w 2"/>
              <a:gd name="T23" fmla="*/ 4 h 4"/>
              <a:gd name="T24" fmla="*/ 0 w 2"/>
              <a:gd name="T25" fmla="*/ 4 h 4"/>
              <a:gd name="T26" fmla="*/ 0 w 2"/>
              <a:gd name="T27" fmla="*/ 3 h 4"/>
              <a:gd name="T28" fmla="*/ 0 w 2"/>
              <a:gd name="T29" fmla="*/ 2 h 4"/>
              <a:gd name="T30" fmla="*/ 0 w 2"/>
              <a:gd name="T31" fmla="*/ 2 h 4"/>
              <a:gd name="T32" fmla="*/ 1 w 2"/>
              <a:gd name="T33" fmla="*/ 2 h 4"/>
              <a:gd name="T34" fmla="*/ 1 w 2"/>
              <a:gd name="T35" fmla="*/ 2 h 4"/>
              <a:gd name="T36" fmla="*/ 1 w 2"/>
              <a:gd name="T37" fmla="*/ 1 h 4"/>
              <a:gd name="T38" fmla="*/ 1 w 2"/>
              <a:gd name="T39" fmla="*/ 1 h 4"/>
              <a:gd name="T40" fmla="*/ 0 w 2"/>
              <a:gd name="T41" fmla="*/ 1 h 4"/>
              <a:gd name="T42" fmla="*/ 0 w 2"/>
              <a:gd name="T43" fmla="*/ 0 h 4"/>
              <a:gd name="T44" fmla="*/ 0 w 2"/>
              <a:gd name="T45" fmla="*/ 0 h 4"/>
              <a:gd name="T46" fmla="*/ 1 w 2"/>
              <a:gd name="T47" fmla="*/ 0 h 4"/>
              <a:gd name="T48" fmla="*/ 1 w 2"/>
              <a:gd name="T49" fmla="*/ 0 h 4"/>
              <a:gd name="T50" fmla="*/ 1 w 2"/>
              <a:gd name="T5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2" h="4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0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8" name="Freeform 2338">
            <a:extLst>
              <a:ext uri="{FF2B5EF4-FFF2-40B4-BE49-F238E27FC236}">
                <a16:creationId xmlns:a16="http://schemas.microsoft.com/office/drawing/2014/main" id="{80E11BAC-3803-4A2D-9654-E51E205B3D79}"/>
              </a:ext>
            </a:extLst>
          </xdr:cNvPr>
          <xdr:cNvSpPr>
            <a:spLocks/>
          </xdr:cNvSpPr>
        </xdr:nvSpPr>
        <xdr:spPr bwMode="auto">
          <a:xfrm>
            <a:off x="828" y="722"/>
            <a:ext cx="5" cy="3"/>
          </a:xfrm>
          <a:custGeom>
            <a:avLst/>
            <a:gdLst>
              <a:gd name="T0" fmla="*/ 0 w 5"/>
              <a:gd name="T1" fmla="*/ 1 h 3"/>
              <a:gd name="T2" fmla="*/ 2 w 5"/>
              <a:gd name="T3" fmla="*/ 1 h 3"/>
              <a:gd name="T4" fmla="*/ 3 w 5"/>
              <a:gd name="T5" fmla="*/ 2 h 3"/>
              <a:gd name="T6" fmla="*/ 3 w 5"/>
              <a:gd name="T7" fmla="*/ 2 h 3"/>
              <a:gd name="T8" fmla="*/ 3 w 5"/>
              <a:gd name="T9" fmla="*/ 2 h 3"/>
              <a:gd name="T10" fmla="*/ 3 w 5"/>
              <a:gd name="T11" fmla="*/ 1 h 3"/>
              <a:gd name="T12" fmla="*/ 4 w 5"/>
              <a:gd name="T13" fmla="*/ 2 h 3"/>
              <a:gd name="T14" fmla="*/ 4 w 5"/>
              <a:gd name="T15" fmla="*/ 2 h 3"/>
              <a:gd name="T16" fmla="*/ 4 w 5"/>
              <a:gd name="T17" fmla="*/ 3 h 3"/>
              <a:gd name="T18" fmla="*/ 4 w 5"/>
              <a:gd name="T19" fmla="*/ 3 h 3"/>
              <a:gd name="T20" fmla="*/ 4 w 5"/>
              <a:gd name="T21" fmla="*/ 2 h 3"/>
              <a:gd name="T22" fmla="*/ 4 w 5"/>
              <a:gd name="T23" fmla="*/ 2 h 3"/>
              <a:gd name="T24" fmla="*/ 4 w 5"/>
              <a:gd name="T25" fmla="*/ 2 h 3"/>
              <a:gd name="T26" fmla="*/ 5 w 5"/>
              <a:gd name="T27" fmla="*/ 2 h 3"/>
              <a:gd name="T28" fmla="*/ 5 w 5"/>
              <a:gd name="T29" fmla="*/ 3 h 3"/>
              <a:gd name="T30" fmla="*/ 5 w 5"/>
              <a:gd name="T31" fmla="*/ 3 h 3"/>
              <a:gd name="T32" fmla="*/ 4 w 5"/>
              <a:gd name="T33" fmla="*/ 3 h 3"/>
              <a:gd name="T34" fmla="*/ 3 w 5"/>
              <a:gd name="T35" fmla="*/ 3 h 3"/>
              <a:gd name="T36" fmla="*/ 2 w 5"/>
              <a:gd name="T37" fmla="*/ 3 h 3"/>
              <a:gd name="T38" fmla="*/ 2 w 5"/>
              <a:gd name="T39" fmla="*/ 2 h 3"/>
              <a:gd name="T40" fmla="*/ 1 w 5"/>
              <a:gd name="T41" fmla="*/ 2 h 3"/>
              <a:gd name="T42" fmla="*/ 0 w 5"/>
              <a:gd name="T43" fmla="*/ 1 h 3"/>
              <a:gd name="T44" fmla="*/ 0 w 5"/>
              <a:gd name="T45" fmla="*/ 0 h 3"/>
              <a:gd name="T46" fmla="*/ 0 w 5"/>
              <a:gd name="T47" fmla="*/ 0 h 3"/>
              <a:gd name="T48" fmla="*/ 0 w 5"/>
              <a:gd name="T4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5" h="3">
                <a:moveTo>
                  <a:pt x="0" y="1"/>
                </a:move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899" name="Freeform 2339">
            <a:extLst>
              <a:ext uri="{FF2B5EF4-FFF2-40B4-BE49-F238E27FC236}">
                <a16:creationId xmlns:a16="http://schemas.microsoft.com/office/drawing/2014/main" id="{B7B27D28-C29C-4257-9FF1-3F564CC7E43A}"/>
              </a:ext>
            </a:extLst>
          </xdr:cNvPr>
          <xdr:cNvSpPr>
            <a:spLocks/>
          </xdr:cNvSpPr>
        </xdr:nvSpPr>
        <xdr:spPr bwMode="auto">
          <a:xfrm>
            <a:off x="838" y="679"/>
            <a:ext cx="5" cy="2"/>
          </a:xfrm>
          <a:custGeom>
            <a:avLst/>
            <a:gdLst>
              <a:gd name="T0" fmla="*/ 5 w 5"/>
              <a:gd name="T1" fmla="*/ 1 h 2"/>
              <a:gd name="T2" fmla="*/ 5 w 5"/>
              <a:gd name="T3" fmla="*/ 1 h 2"/>
              <a:gd name="T4" fmla="*/ 4 w 5"/>
              <a:gd name="T5" fmla="*/ 1 h 2"/>
              <a:gd name="T6" fmla="*/ 3 w 5"/>
              <a:gd name="T7" fmla="*/ 1 h 2"/>
              <a:gd name="T8" fmla="*/ 4 w 5"/>
              <a:gd name="T9" fmla="*/ 1 h 2"/>
              <a:gd name="T10" fmla="*/ 3 w 5"/>
              <a:gd name="T11" fmla="*/ 2 h 2"/>
              <a:gd name="T12" fmla="*/ 3 w 5"/>
              <a:gd name="T13" fmla="*/ 2 h 2"/>
              <a:gd name="T14" fmla="*/ 3 w 5"/>
              <a:gd name="T15" fmla="*/ 2 h 2"/>
              <a:gd name="T16" fmla="*/ 2 w 5"/>
              <a:gd name="T17" fmla="*/ 2 h 2"/>
              <a:gd name="T18" fmla="*/ 2 w 5"/>
              <a:gd name="T19" fmla="*/ 2 h 2"/>
              <a:gd name="T20" fmla="*/ 0 w 5"/>
              <a:gd name="T21" fmla="*/ 2 h 2"/>
              <a:gd name="T22" fmla="*/ 0 w 5"/>
              <a:gd name="T23" fmla="*/ 1 h 2"/>
              <a:gd name="T24" fmla="*/ 1 w 5"/>
              <a:gd name="T25" fmla="*/ 1 h 2"/>
              <a:gd name="T26" fmla="*/ 1 w 5"/>
              <a:gd name="T27" fmla="*/ 1 h 2"/>
              <a:gd name="T28" fmla="*/ 1 w 5"/>
              <a:gd name="T29" fmla="*/ 1 h 2"/>
              <a:gd name="T30" fmla="*/ 5 w 5"/>
              <a:gd name="T31" fmla="*/ 0 h 2"/>
              <a:gd name="T32" fmla="*/ 5 w 5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5" h="2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0" name="Freeform 2340">
            <a:extLst>
              <a:ext uri="{FF2B5EF4-FFF2-40B4-BE49-F238E27FC236}">
                <a16:creationId xmlns:a16="http://schemas.microsoft.com/office/drawing/2014/main" id="{3D27052A-5F6D-4C82-A209-F5DE689C2221}"/>
              </a:ext>
            </a:extLst>
          </xdr:cNvPr>
          <xdr:cNvSpPr>
            <a:spLocks/>
          </xdr:cNvSpPr>
        </xdr:nvSpPr>
        <xdr:spPr bwMode="auto">
          <a:xfrm>
            <a:off x="823" y="724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1" name="Freeform 2341">
            <a:extLst>
              <a:ext uri="{FF2B5EF4-FFF2-40B4-BE49-F238E27FC236}">
                <a16:creationId xmlns:a16="http://schemas.microsoft.com/office/drawing/2014/main" id="{9F91593B-2D47-4B45-AC27-EDA4CAB7D4B5}"/>
              </a:ext>
            </a:extLst>
          </xdr:cNvPr>
          <xdr:cNvSpPr>
            <a:spLocks/>
          </xdr:cNvSpPr>
        </xdr:nvSpPr>
        <xdr:spPr bwMode="auto">
          <a:xfrm>
            <a:off x="801" y="713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1 h 3"/>
              <a:gd name="T4" fmla="*/ 1 w 2"/>
              <a:gd name="T5" fmla="*/ 1 h 3"/>
              <a:gd name="T6" fmla="*/ 2 w 2"/>
              <a:gd name="T7" fmla="*/ 1 h 3"/>
              <a:gd name="T8" fmla="*/ 1 w 2"/>
              <a:gd name="T9" fmla="*/ 2 h 3"/>
              <a:gd name="T10" fmla="*/ 2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2 h 3"/>
              <a:gd name="T18" fmla="*/ 0 w 2"/>
              <a:gd name="T19" fmla="*/ 1 h 3"/>
              <a:gd name="T20" fmla="*/ 0 w 2"/>
              <a:gd name="T21" fmla="*/ 0 h 3"/>
              <a:gd name="T22" fmla="*/ 1 w 2"/>
              <a:gd name="T23" fmla="*/ 0 h 3"/>
              <a:gd name="T24" fmla="*/ 1 w 2"/>
              <a:gd name="T2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2" name="Freeform 2342">
            <a:extLst>
              <a:ext uri="{FF2B5EF4-FFF2-40B4-BE49-F238E27FC236}">
                <a16:creationId xmlns:a16="http://schemas.microsoft.com/office/drawing/2014/main" id="{0CE5E818-22E9-409E-9843-0BDD2F994C1E}"/>
              </a:ext>
            </a:extLst>
          </xdr:cNvPr>
          <xdr:cNvSpPr>
            <a:spLocks/>
          </xdr:cNvSpPr>
        </xdr:nvSpPr>
        <xdr:spPr bwMode="auto">
          <a:xfrm>
            <a:off x="846" y="723"/>
            <a:ext cx="1" cy="1"/>
          </a:xfrm>
          <a:custGeom>
            <a:avLst/>
            <a:gdLst>
              <a:gd name="T0" fmla="*/ 0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0 w 1"/>
              <a:gd name="T7" fmla="*/ 0 w 1"/>
              <a:gd name="T8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3" name="Freeform 2343">
            <a:extLst>
              <a:ext uri="{FF2B5EF4-FFF2-40B4-BE49-F238E27FC236}">
                <a16:creationId xmlns:a16="http://schemas.microsoft.com/office/drawing/2014/main" id="{3D485619-93C5-4D65-8236-DD180C5CDF2F}"/>
              </a:ext>
            </a:extLst>
          </xdr:cNvPr>
          <xdr:cNvSpPr>
            <a:spLocks/>
          </xdr:cNvSpPr>
        </xdr:nvSpPr>
        <xdr:spPr bwMode="auto">
          <a:xfrm>
            <a:off x="848" y="722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0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4" name="Freeform 2344">
            <a:extLst>
              <a:ext uri="{FF2B5EF4-FFF2-40B4-BE49-F238E27FC236}">
                <a16:creationId xmlns:a16="http://schemas.microsoft.com/office/drawing/2014/main" id="{CA3FDFA1-781C-4B3C-8271-497EC5BC5D52}"/>
              </a:ext>
            </a:extLst>
          </xdr:cNvPr>
          <xdr:cNvSpPr>
            <a:spLocks/>
          </xdr:cNvSpPr>
        </xdr:nvSpPr>
        <xdr:spPr bwMode="auto">
          <a:xfrm>
            <a:off x="848" y="690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0 h 1"/>
              <a:gd name="T8" fmla="*/ 2 w 2"/>
              <a:gd name="T9" fmla="*/ 0 h 1"/>
              <a:gd name="T10" fmla="*/ 2 w 2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5" name="Freeform 2345">
            <a:extLst>
              <a:ext uri="{FF2B5EF4-FFF2-40B4-BE49-F238E27FC236}">
                <a16:creationId xmlns:a16="http://schemas.microsoft.com/office/drawing/2014/main" id="{09BBAFCC-3143-47BA-9392-FF03C75DBF66}"/>
              </a:ext>
            </a:extLst>
          </xdr:cNvPr>
          <xdr:cNvSpPr>
            <a:spLocks/>
          </xdr:cNvSpPr>
        </xdr:nvSpPr>
        <xdr:spPr bwMode="auto">
          <a:xfrm>
            <a:off x="852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6" name="Freeform 2346">
            <a:extLst>
              <a:ext uri="{FF2B5EF4-FFF2-40B4-BE49-F238E27FC236}">
                <a16:creationId xmlns:a16="http://schemas.microsoft.com/office/drawing/2014/main" id="{62F58A53-D986-4C66-B86B-DBE0470F30E6}"/>
              </a:ext>
            </a:extLst>
          </xdr:cNvPr>
          <xdr:cNvSpPr>
            <a:spLocks/>
          </xdr:cNvSpPr>
        </xdr:nvSpPr>
        <xdr:spPr bwMode="auto">
          <a:xfrm>
            <a:off x="866" y="709"/>
            <a:ext cx="1" cy="2"/>
          </a:xfrm>
          <a:custGeom>
            <a:avLst/>
            <a:gdLst>
              <a:gd name="T0" fmla="*/ 1 h 2"/>
              <a:gd name="T1" fmla="*/ 2 h 2"/>
              <a:gd name="T2" fmla="*/ 2 h 2"/>
              <a:gd name="T3" fmla="*/ 1 h 2"/>
              <a:gd name="T4" fmla="*/ 1 h 2"/>
              <a:gd name="T5" fmla="*/ 0 h 2"/>
              <a:gd name="T6" fmla="*/ 1 h 2"/>
              <a:gd name="T7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7" name="Freeform 2347">
            <a:extLst>
              <a:ext uri="{FF2B5EF4-FFF2-40B4-BE49-F238E27FC236}">
                <a16:creationId xmlns:a16="http://schemas.microsoft.com/office/drawing/2014/main" id="{55DB6003-6529-4D60-AEAC-F3A6BB9F5D35}"/>
              </a:ext>
            </a:extLst>
          </xdr:cNvPr>
          <xdr:cNvSpPr>
            <a:spLocks/>
          </xdr:cNvSpPr>
        </xdr:nvSpPr>
        <xdr:spPr bwMode="auto">
          <a:xfrm>
            <a:off x="804" y="686"/>
            <a:ext cx="5" cy="5"/>
          </a:xfrm>
          <a:custGeom>
            <a:avLst/>
            <a:gdLst>
              <a:gd name="T0" fmla="*/ 5 w 5"/>
              <a:gd name="T1" fmla="*/ 1 h 5"/>
              <a:gd name="T2" fmla="*/ 5 w 5"/>
              <a:gd name="T3" fmla="*/ 2 h 5"/>
              <a:gd name="T4" fmla="*/ 5 w 5"/>
              <a:gd name="T5" fmla="*/ 1 h 5"/>
              <a:gd name="T6" fmla="*/ 4 w 5"/>
              <a:gd name="T7" fmla="*/ 1 h 5"/>
              <a:gd name="T8" fmla="*/ 4 w 5"/>
              <a:gd name="T9" fmla="*/ 2 h 5"/>
              <a:gd name="T10" fmla="*/ 5 w 5"/>
              <a:gd name="T11" fmla="*/ 3 h 5"/>
              <a:gd name="T12" fmla="*/ 5 w 5"/>
              <a:gd name="T13" fmla="*/ 3 h 5"/>
              <a:gd name="T14" fmla="*/ 4 w 5"/>
              <a:gd name="T15" fmla="*/ 4 h 5"/>
              <a:gd name="T16" fmla="*/ 4 w 5"/>
              <a:gd name="T17" fmla="*/ 4 h 5"/>
              <a:gd name="T18" fmla="*/ 3 w 5"/>
              <a:gd name="T19" fmla="*/ 5 h 5"/>
              <a:gd name="T20" fmla="*/ 3 w 5"/>
              <a:gd name="T21" fmla="*/ 5 h 5"/>
              <a:gd name="T22" fmla="*/ 1 w 5"/>
              <a:gd name="T23" fmla="*/ 5 h 5"/>
              <a:gd name="T24" fmla="*/ 1 w 5"/>
              <a:gd name="T25" fmla="*/ 5 h 5"/>
              <a:gd name="T26" fmla="*/ 1 w 5"/>
              <a:gd name="T27" fmla="*/ 4 h 5"/>
              <a:gd name="T28" fmla="*/ 0 w 5"/>
              <a:gd name="T29" fmla="*/ 4 h 5"/>
              <a:gd name="T30" fmla="*/ 0 w 5"/>
              <a:gd name="T31" fmla="*/ 4 h 5"/>
              <a:gd name="T32" fmla="*/ 0 w 5"/>
              <a:gd name="T33" fmla="*/ 4 h 5"/>
              <a:gd name="T34" fmla="*/ 0 w 5"/>
              <a:gd name="T35" fmla="*/ 4 h 5"/>
              <a:gd name="T36" fmla="*/ 0 w 5"/>
              <a:gd name="T37" fmla="*/ 3 h 5"/>
              <a:gd name="T38" fmla="*/ 1 w 5"/>
              <a:gd name="T39" fmla="*/ 3 h 5"/>
              <a:gd name="T40" fmla="*/ 1 w 5"/>
              <a:gd name="T41" fmla="*/ 3 h 5"/>
              <a:gd name="T42" fmla="*/ 2 w 5"/>
              <a:gd name="T43" fmla="*/ 3 h 5"/>
              <a:gd name="T44" fmla="*/ 1 w 5"/>
              <a:gd name="T45" fmla="*/ 2 h 5"/>
              <a:gd name="T46" fmla="*/ 1 w 5"/>
              <a:gd name="T47" fmla="*/ 2 h 5"/>
              <a:gd name="T48" fmla="*/ 1 w 5"/>
              <a:gd name="T49" fmla="*/ 2 h 5"/>
              <a:gd name="T50" fmla="*/ 1 w 5"/>
              <a:gd name="T51" fmla="*/ 1 h 5"/>
              <a:gd name="T52" fmla="*/ 4 w 5"/>
              <a:gd name="T53" fmla="*/ 1 h 5"/>
              <a:gd name="T54" fmla="*/ 4 w 5"/>
              <a:gd name="T55" fmla="*/ 1 h 5"/>
              <a:gd name="T56" fmla="*/ 4 w 5"/>
              <a:gd name="T57" fmla="*/ 0 h 5"/>
              <a:gd name="T58" fmla="*/ 5 w 5"/>
              <a:gd name="T59" fmla="*/ 0 h 5"/>
              <a:gd name="T60" fmla="*/ 5 w 5"/>
              <a:gd name="T61" fmla="*/ 0 h 5"/>
              <a:gd name="T62" fmla="*/ 5 w 5"/>
              <a:gd name="T63" fmla="*/ 0 h 5"/>
              <a:gd name="T64" fmla="*/ 5 w 5"/>
              <a:gd name="T6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5" h="5">
                <a:moveTo>
                  <a:pt x="5" y="1"/>
                </a:moveTo>
                <a:lnTo>
                  <a:pt x="5" y="2"/>
                </a:ln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3" y="5"/>
                </a:lnTo>
                <a:lnTo>
                  <a:pt x="3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8" name="Freeform 2348">
            <a:extLst>
              <a:ext uri="{FF2B5EF4-FFF2-40B4-BE49-F238E27FC236}">
                <a16:creationId xmlns:a16="http://schemas.microsoft.com/office/drawing/2014/main" id="{1F216263-5221-413D-A21C-BFCEB0672DCE}"/>
              </a:ext>
            </a:extLst>
          </xdr:cNvPr>
          <xdr:cNvSpPr>
            <a:spLocks/>
          </xdr:cNvSpPr>
        </xdr:nvSpPr>
        <xdr:spPr bwMode="auto">
          <a:xfrm>
            <a:off x="856" y="721"/>
            <a:ext cx="7" cy="3"/>
          </a:xfrm>
          <a:custGeom>
            <a:avLst/>
            <a:gdLst>
              <a:gd name="T0" fmla="*/ 3 w 7"/>
              <a:gd name="T1" fmla="*/ 0 h 3"/>
              <a:gd name="T2" fmla="*/ 4 w 7"/>
              <a:gd name="T3" fmla="*/ 1 h 3"/>
              <a:gd name="T4" fmla="*/ 6 w 7"/>
              <a:gd name="T5" fmla="*/ 1 h 3"/>
              <a:gd name="T6" fmla="*/ 7 w 7"/>
              <a:gd name="T7" fmla="*/ 1 h 3"/>
              <a:gd name="T8" fmla="*/ 7 w 7"/>
              <a:gd name="T9" fmla="*/ 2 h 3"/>
              <a:gd name="T10" fmla="*/ 7 w 7"/>
              <a:gd name="T11" fmla="*/ 2 h 3"/>
              <a:gd name="T12" fmla="*/ 7 w 7"/>
              <a:gd name="T13" fmla="*/ 2 h 3"/>
              <a:gd name="T14" fmla="*/ 5 w 7"/>
              <a:gd name="T15" fmla="*/ 2 h 3"/>
              <a:gd name="T16" fmla="*/ 4 w 7"/>
              <a:gd name="T17" fmla="*/ 2 h 3"/>
              <a:gd name="T18" fmla="*/ 3 w 7"/>
              <a:gd name="T19" fmla="*/ 2 h 3"/>
              <a:gd name="T20" fmla="*/ 3 w 7"/>
              <a:gd name="T21" fmla="*/ 2 h 3"/>
              <a:gd name="T22" fmla="*/ 2 w 7"/>
              <a:gd name="T23" fmla="*/ 3 h 3"/>
              <a:gd name="T24" fmla="*/ 2 w 7"/>
              <a:gd name="T25" fmla="*/ 3 h 3"/>
              <a:gd name="T26" fmla="*/ 1 w 7"/>
              <a:gd name="T27" fmla="*/ 3 h 3"/>
              <a:gd name="T28" fmla="*/ 1 w 7"/>
              <a:gd name="T29" fmla="*/ 3 h 3"/>
              <a:gd name="T30" fmla="*/ 0 w 7"/>
              <a:gd name="T31" fmla="*/ 3 h 3"/>
              <a:gd name="T32" fmla="*/ 0 w 7"/>
              <a:gd name="T33" fmla="*/ 2 h 3"/>
              <a:gd name="T34" fmla="*/ 1 w 7"/>
              <a:gd name="T35" fmla="*/ 2 h 3"/>
              <a:gd name="T36" fmla="*/ 1 w 7"/>
              <a:gd name="T37" fmla="*/ 2 h 3"/>
              <a:gd name="T38" fmla="*/ 1 w 7"/>
              <a:gd name="T39" fmla="*/ 2 h 3"/>
              <a:gd name="T40" fmla="*/ 1 w 7"/>
              <a:gd name="T41" fmla="*/ 2 h 3"/>
              <a:gd name="T42" fmla="*/ 1 w 7"/>
              <a:gd name="T43" fmla="*/ 1 h 3"/>
              <a:gd name="T44" fmla="*/ 1 w 7"/>
              <a:gd name="T45" fmla="*/ 1 h 3"/>
              <a:gd name="T46" fmla="*/ 2 w 7"/>
              <a:gd name="T47" fmla="*/ 1 h 3"/>
              <a:gd name="T48" fmla="*/ 3 w 7"/>
              <a:gd name="T49" fmla="*/ 1 h 3"/>
              <a:gd name="T50" fmla="*/ 3 w 7"/>
              <a:gd name="T51" fmla="*/ 1 h 3"/>
              <a:gd name="T52" fmla="*/ 3 w 7"/>
              <a:gd name="T53" fmla="*/ 0 h 3"/>
              <a:gd name="T54" fmla="*/ 2 w 7"/>
              <a:gd name="T55" fmla="*/ 0 h 3"/>
              <a:gd name="T56" fmla="*/ 3 w 7"/>
              <a:gd name="T5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7" h="3">
                <a:moveTo>
                  <a:pt x="3" y="0"/>
                </a:moveTo>
                <a:lnTo>
                  <a:pt x="4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5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09" name="Freeform 2349">
            <a:extLst>
              <a:ext uri="{FF2B5EF4-FFF2-40B4-BE49-F238E27FC236}">
                <a16:creationId xmlns:a16="http://schemas.microsoft.com/office/drawing/2014/main" id="{6697E53C-ABE8-4FCB-AD50-4E46AC39C53A}"/>
              </a:ext>
            </a:extLst>
          </xdr:cNvPr>
          <xdr:cNvSpPr>
            <a:spLocks/>
          </xdr:cNvSpPr>
        </xdr:nvSpPr>
        <xdr:spPr bwMode="auto">
          <a:xfrm>
            <a:off x="820" y="720"/>
            <a:ext cx="6" cy="5"/>
          </a:xfrm>
          <a:custGeom>
            <a:avLst/>
            <a:gdLst>
              <a:gd name="T0" fmla="*/ 2 w 6"/>
              <a:gd name="T1" fmla="*/ 1 h 5"/>
              <a:gd name="T2" fmla="*/ 3 w 6"/>
              <a:gd name="T3" fmla="*/ 1 h 5"/>
              <a:gd name="T4" fmla="*/ 4 w 6"/>
              <a:gd name="T5" fmla="*/ 2 h 5"/>
              <a:gd name="T6" fmla="*/ 5 w 6"/>
              <a:gd name="T7" fmla="*/ 2 h 5"/>
              <a:gd name="T8" fmla="*/ 6 w 6"/>
              <a:gd name="T9" fmla="*/ 3 h 5"/>
              <a:gd name="T10" fmla="*/ 6 w 6"/>
              <a:gd name="T11" fmla="*/ 4 h 5"/>
              <a:gd name="T12" fmla="*/ 5 w 6"/>
              <a:gd name="T13" fmla="*/ 5 h 5"/>
              <a:gd name="T14" fmla="*/ 4 w 6"/>
              <a:gd name="T15" fmla="*/ 4 h 5"/>
              <a:gd name="T16" fmla="*/ 3 w 6"/>
              <a:gd name="T17" fmla="*/ 4 h 5"/>
              <a:gd name="T18" fmla="*/ 2 w 6"/>
              <a:gd name="T19" fmla="*/ 4 h 5"/>
              <a:gd name="T20" fmla="*/ 2 w 6"/>
              <a:gd name="T21" fmla="*/ 4 h 5"/>
              <a:gd name="T22" fmla="*/ 2 w 6"/>
              <a:gd name="T23" fmla="*/ 3 h 5"/>
              <a:gd name="T24" fmla="*/ 2 w 6"/>
              <a:gd name="T25" fmla="*/ 3 h 5"/>
              <a:gd name="T26" fmla="*/ 2 w 6"/>
              <a:gd name="T27" fmla="*/ 3 h 5"/>
              <a:gd name="T28" fmla="*/ 3 w 6"/>
              <a:gd name="T29" fmla="*/ 3 h 5"/>
              <a:gd name="T30" fmla="*/ 3 w 6"/>
              <a:gd name="T31" fmla="*/ 3 h 5"/>
              <a:gd name="T32" fmla="*/ 3 w 6"/>
              <a:gd name="T33" fmla="*/ 3 h 5"/>
              <a:gd name="T34" fmla="*/ 3 w 6"/>
              <a:gd name="T35" fmla="*/ 3 h 5"/>
              <a:gd name="T36" fmla="*/ 2 w 6"/>
              <a:gd name="T37" fmla="*/ 2 h 5"/>
              <a:gd name="T38" fmla="*/ 2 w 6"/>
              <a:gd name="T39" fmla="*/ 2 h 5"/>
              <a:gd name="T40" fmla="*/ 1 w 6"/>
              <a:gd name="T41" fmla="*/ 2 h 5"/>
              <a:gd name="T42" fmla="*/ 1 w 6"/>
              <a:gd name="T43" fmla="*/ 2 h 5"/>
              <a:gd name="T44" fmla="*/ 0 w 6"/>
              <a:gd name="T45" fmla="*/ 1 h 5"/>
              <a:gd name="T46" fmla="*/ 1 w 6"/>
              <a:gd name="T47" fmla="*/ 1 h 5"/>
              <a:gd name="T48" fmla="*/ 1 w 6"/>
              <a:gd name="T49" fmla="*/ 1 h 5"/>
              <a:gd name="T50" fmla="*/ 0 w 6"/>
              <a:gd name="T51" fmla="*/ 1 h 5"/>
              <a:gd name="T52" fmla="*/ 0 w 6"/>
              <a:gd name="T53" fmla="*/ 1 h 5"/>
              <a:gd name="T54" fmla="*/ 0 w 6"/>
              <a:gd name="T55" fmla="*/ 1 h 5"/>
              <a:gd name="T56" fmla="*/ 1 w 6"/>
              <a:gd name="T57" fmla="*/ 0 h 5"/>
              <a:gd name="T58" fmla="*/ 2 w 6"/>
              <a:gd name="T5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6" h="5">
                <a:moveTo>
                  <a:pt x="2" y="1"/>
                </a:moveTo>
                <a:lnTo>
                  <a:pt x="3" y="1"/>
                </a:lnTo>
                <a:lnTo>
                  <a:pt x="4" y="2"/>
                </a:lnTo>
                <a:lnTo>
                  <a:pt x="5" y="2"/>
                </a:lnTo>
                <a:lnTo>
                  <a:pt x="6" y="3"/>
                </a:lnTo>
                <a:lnTo>
                  <a:pt x="6" y="4"/>
                </a:lnTo>
                <a:lnTo>
                  <a:pt x="5" y="5"/>
                </a:lnTo>
                <a:lnTo>
                  <a:pt x="4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10" name="Freeform 2350">
            <a:extLst>
              <a:ext uri="{FF2B5EF4-FFF2-40B4-BE49-F238E27FC236}">
                <a16:creationId xmlns:a16="http://schemas.microsoft.com/office/drawing/2014/main" id="{34685E3B-48CB-4BF1-B447-B6F8D4A3E44E}"/>
              </a:ext>
            </a:extLst>
          </xdr:cNvPr>
          <xdr:cNvSpPr>
            <a:spLocks/>
          </xdr:cNvSpPr>
        </xdr:nvSpPr>
        <xdr:spPr bwMode="auto">
          <a:xfrm>
            <a:off x="834" y="719"/>
            <a:ext cx="5" cy="8"/>
          </a:xfrm>
          <a:custGeom>
            <a:avLst/>
            <a:gdLst>
              <a:gd name="T0" fmla="*/ 5 w 5"/>
              <a:gd name="T1" fmla="*/ 0 h 8"/>
              <a:gd name="T2" fmla="*/ 4 w 5"/>
              <a:gd name="T3" fmla="*/ 3 h 8"/>
              <a:gd name="T4" fmla="*/ 4 w 5"/>
              <a:gd name="T5" fmla="*/ 4 h 8"/>
              <a:gd name="T6" fmla="*/ 2 w 5"/>
              <a:gd name="T7" fmla="*/ 8 h 8"/>
              <a:gd name="T8" fmla="*/ 1 w 5"/>
              <a:gd name="T9" fmla="*/ 8 h 8"/>
              <a:gd name="T10" fmla="*/ 1 w 5"/>
              <a:gd name="T11" fmla="*/ 8 h 8"/>
              <a:gd name="T12" fmla="*/ 1 w 5"/>
              <a:gd name="T13" fmla="*/ 7 h 8"/>
              <a:gd name="T14" fmla="*/ 1 w 5"/>
              <a:gd name="T15" fmla="*/ 6 h 8"/>
              <a:gd name="T16" fmla="*/ 0 w 5"/>
              <a:gd name="T17" fmla="*/ 6 h 8"/>
              <a:gd name="T18" fmla="*/ 0 w 5"/>
              <a:gd name="T19" fmla="*/ 6 h 8"/>
              <a:gd name="T20" fmla="*/ 1 w 5"/>
              <a:gd name="T21" fmla="*/ 6 h 8"/>
              <a:gd name="T22" fmla="*/ 1 w 5"/>
              <a:gd name="T23" fmla="*/ 6 h 8"/>
              <a:gd name="T24" fmla="*/ 1 w 5"/>
              <a:gd name="T25" fmla="*/ 6 h 8"/>
              <a:gd name="T26" fmla="*/ 2 w 5"/>
              <a:gd name="T27" fmla="*/ 5 h 8"/>
              <a:gd name="T28" fmla="*/ 2 w 5"/>
              <a:gd name="T29" fmla="*/ 5 h 8"/>
              <a:gd name="T30" fmla="*/ 1 w 5"/>
              <a:gd name="T31" fmla="*/ 5 h 8"/>
              <a:gd name="T32" fmla="*/ 2 w 5"/>
              <a:gd name="T33" fmla="*/ 4 h 8"/>
              <a:gd name="T34" fmla="*/ 4 w 5"/>
              <a:gd name="T35" fmla="*/ 2 h 8"/>
              <a:gd name="T36" fmla="*/ 4 w 5"/>
              <a:gd name="T37" fmla="*/ 2 h 8"/>
              <a:gd name="T38" fmla="*/ 4 w 5"/>
              <a:gd name="T39" fmla="*/ 1 h 8"/>
              <a:gd name="T40" fmla="*/ 4 w 5"/>
              <a:gd name="T41" fmla="*/ 0 h 8"/>
              <a:gd name="T42" fmla="*/ 5 w 5"/>
              <a:gd name="T43" fmla="*/ 0 h 8"/>
              <a:gd name="T44" fmla="*/ 5 w 5"/>
              <a:gd name="T45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5" h="8">
                <a:moveTo>
                  <a:pt x="5" y="0"/>
                </a:moveTo>
                <a:lnTo>
                  <a:pt x="4" y="3"/>
                </a:lnTo>
                <a:lnTo>
                  <a:pt x="4" y="4"/>
                </a:lnTo>
                <a:lnTo>
                  <a:pt x="2" y="8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2" y="4"/>
                </a:lnTo>
                <a:lnTo>
                  <a:pt x="4" y="2"/>
                </a:lnTo>
                <a:lnTo>
                  <a:pt x="4" y="2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8911" name="Freeform 2351">
            <a:extLst>
              <a:ext uri="{FF2B5EF4-FFF2-40B4-BE49-F238E27FC236}">
                <a16:creationId xmlns:a16="http://schemas.microsoft.com/office/drawing/2014/main" id="{DB48A241-DB98-43B6-BE6E-6FDF7C5893DE}"/>
              </a:ext>
            </a:extLst>
          </xdr:cNvPr>
          <xdr:cNvSpPr>
            <a:spLocks/>
          </xdr:cNvSpPr>
        </xdr:nvSpPr>
        <xdr:spPr bwMode="auto">
          <a:xfrm>
            <a:off x="895" y="716"/>
            <a:ext cx="7" cy="6"/>
          </a:xfrm>
          <a:custGeom>
            <a:avLst/>
            <a:gdLst>
              <a:gd name="T0" fmla="*/ 2 w 7"/>
              <a:gd name="T1" fmla="*/ 1 h 6"/>
              <a:gd name="T2" fmla="*/ 2 w 7"/>
              <a:gd name="T3" fmla="*/ 1 h 6"/>
              <a:gd name="T4" fmla="*/ 3 w 7"/>
              <a:gd name="T5" fmla="*/ 1 h 6"/>
              <a:gd name="T6" fmla="*/ 5 w 7"/>
              <a:gd name="T7" fmla="*/ 2 h 6"/>
              <a:gd name="T8" fmla="*/ 5 w 7"/>
              <a:gd name="T9" fmla="*/ 3 h 6"/>
              <a:gd name="T10" fmla="*/ 6 w 7"/>
              <a:gd name="T11" fmla="*/ 3 h 6"/>
              <a:gd name="T12" fmla="*/ 7 w 7"/>
              <a:gd name="T13" fmla="*/ 3 h 6"/>
              <a:gd name="T14" fmla="*/ 7 w 7"/>
              <a:gd name="T15" fmla="*/ 3 h 6"/>
              <a:gd name="T16" fmla="*/ 7 w 7"/>
              <a:gd name="T17" fmla="*/ 4 h 6"/>
              <a:gd name="T18" fmla="*/ 7 w 7"/>
              <a:gd name="T19" fmla="*/ 4 h 6"/>
              <a:gd name="T20" fmla="*/ 7 w 7"/>
              <a:gd name="T21" fmla="*/ 4 h 6"/>
              <a:gd name="T22" fmla="*/ 7 w 7"/>
              <a:gd name="T23" fmla="*/ 5 h 6"/>
              <a:gd name="T24" fmla="*/ 7 w 7"/>
              <a:gd name="T25" fmla="*/ 5 h 6"/>
              <a:gd name="T26" fmla="*/ 7 w 7"/>
              <a:gd name="T27" fmla="*/ 6 h 6"/>
              <a:gd name="T28" fmla="*/ 6 w 7"/>
              <a:gd name="T29" fmla="*/ 6 h 6"/>
              <a:gd name="T30" fmla="*/ 5 w 7"/>
              <a:gd name="T31" fmla="*/ 6 h 6"/>
              <a:gd name="T32" fmla="*/ 1 w 7"/>
              <a:gd name="T33" fmla="*/ 4 h 6"/>
              <a:gd name="T34" fmla="*/ 0 w 7"/>
              <a:gd name="T35" fmla="*/ 4 h 6"/>
              <a:gd name="T36" fmla="*/ 0 w 7"/>
              <a:gd name="T37" fmla="*/ 4 h 6"/>
              <a:gd name="T38" fmla="*/ 0 w 7"/>
              <a:gd name="T39" fmla="*/ 3 h 6"/>
              <a:gd name="T40" fmla="*/ 0 w 7"/>
              <a:gd name="T41" fmla="*/ 3 h 6"/>
              <a:gd name="T42" fmla="*/ 0 w 7"/>
              <a:gd name="T43" fmla="*/ 3 h 6"/>
              <a:gd name="T44" fmla="*/ 0 w 7"/>
              <a:gd name="T45" fmla="*/ 2 h 6"/>
              <a:gd name="T46" fmla="*/ 1 w 7"/>
              <a:gd name="T47" fmla="*/ 2 h 6"/>
              <a:gd name="T48" fmla="*/ 1 w 7"/>
              <a:gd name="T49" fmla="*/ 1 h 6"/>
              <a:gd name="T50" fmla="*/ 1 w 7"/>
              <a:gd name="T51" fmla="*/ 1 h 6"/>
              <a:gd name="T52" fmla="*/ 1 w 7"/>
              <a:gd name="T53" fmla="*/ 1 h 6"/>
              <a:gd name="T54" fmla="*/ 2 w 7"/>
              <a:gd name="T55" fmla="*/ 0 h 6"/>
              <a:gd name="T56" fmla="*/ 2 w 7"/>
              <a:gd name="T57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7" h="6">
                <a:moveTo>
                  <a:pt x="2" y="1"/>
                </a:moveTo>
                <a:lnTo>
                  <a:pt x="2" y="1"/>
                </a:lnTo>
                <a:lnTo>
                  <a:pt x="3" y="1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6" y="6"/>
                </a:lnTo>
                <a:lnTo>
                  <a:pt x="5" y="6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071" name="Group 2511">
          <a:extLst>
            <a:ext uri="{FF2B5EF4-FFF2-40B4-BE49-F238E27FC236}">
              <a16:creationId xmlns:a16="http://schemas.microsoft.com/office/drawing/2014/main" id="{1D807AD8-806D-4C78-B777-71F9A6594104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01" y="636"/>
          <a:chExt cx="95" cy="40"/>
        </a:xfrm>
      </xdr:grpSpPr>
      <xdr:sp macro="" textlink="">
        <xdr:nvSpPr>
          <xdr:cNvPr id="69057" name="Freeform 2497">
            <a:extLst>
              <a:ext uri="{FF2B5EF4-FFF2-40B4-BE49-F238E27FC236}">
                <a16:creationId xmlns:a16="http://schemas.microsoft.com/office/drawing/2014/main" id="{F75C6A6E-0D8A-4F9F-A41B-2B227F84CF37}"/>
              </a:ext>
            </a:extLst>
          </xdr:cNvPr>
          <xdr:cNvSpPr>
            <a:spLocks noEditPoints="1"/>
          </xdr:cNvSpPr>
        </xdr:nvSpPr>
        <xdr:spPr bwMode="auto">
          <a:xfrm>
            <a:off x="1001" y="636"/>
            <a:ext cx="95" cy="40"/>
          </a:xfrm>
          <a:custGeom>
            <a:avLst/>
            <a:gdLst>
              <a:gd name="T0" fmla="*/ 49 w 95"/>
              <a:gd name="T1" fmla="*/ 3 h 40"/>
              <a:gd name="T2" fmla="*/ 44 w 95"/>
              <a:gd name="T3" fmla="*/ 4 h 40"/>
              <a:gd name="T4" fmla="*/ 40 w 95"/>
              <a:gd name="T5" fmla="*/ 4 h 40"/>
              <a:gd name="T6" fmla="*/ 35 w 95"/>
              <a:gd name="T7" fmla="*/ 6 h 40"/>
              <a:gd name="T8" fmla="*/ 31 w 95"/>
              <a:gd name="T9" fmla="*/ 7 h 40"/>
              <a:gd name="T10" fmla="*/ 25 w 95"/>
              <a:gd name="T11" fmla="*/ 9 h 40"/>
              <a:gd name="T12" fmla="*/ 24 w 95"/>
              <a:gd name="T13" fmla="*/ 12 h 40"/>
              <a:gd name="T14" fmla="*/ 27 w 95"/>
              <a:gd name="T15" fmla="*/ 12 h 40"/>
              <a:gd name="T16" fmla="*/ 25 w 95"/>
              <a:gd name="T17" fmla="*/ 15 h 40"/>
              <a:gd name="T18" fmla="*/ 29 w 95"/>
              <a:gd name="T19" fmla="*/ 16 h 40"/>
              <a:gd name="T20" fmla="*/ 25 w 95"/>
              <a:gd name="T21" fmla="*/ 17 h 40"/>
              <a:gd name="T22" fmla="*/ 26 w 95"/>
              <a:gd name="T23" fmla="*/ 21 h 40"/>
              <a:gd name="T24" fmla="*/ 29 w 95"/>
              <a:gd name="T25" fmla="*/ 24 h 40"/>
              <a:gd name="T26" fmla="*/ 36 w 95"/>
              <a:gd name="T27" fmla="*/ 26 h 40"/>
              <a:gd name="T28" fmla="*/ 40 w 95"/>
              <a:gd name="T29" fmla="*/ 26 h 40"/>
              <a:gd name="T30" fmla="*/ 37 w 95"/>
              <a:gd name="T31" fmla="*/ 33 h 40"/>
              <a:gd name="T32" fmla="*/ 44 w 95"/>
              <a:gd name="T33" fmla="*/ 31 h 40"/>
              <a:gd name="T34" fmla="*/ 51 w 95"/>
              <a:gd name="T35" fmla="*/ 30 h 40"/>
              <a:gd name="T36" fmla="*/ 54 w 95"/>
              <a:gd name="T37" fmla="*/ 30 h 40"/>
              <a:gd name="T38" fmla="*/ 58 w 95"/>
              <a:gd name="T39" fmla="*/ 32 h 40"/>
              <a:gd name="T40" fmla="*/ 62 w 95"/>
              <a:gd name="T41" fmla="*/ 35 h 40"/>
              <a:gd name="T42" fmla="*/ 69 w 95"/>
              <a:gd name="T43" fmla="*/ 39 h 40"/>
              <a:gd name="T44" fmla="*/ 76 w 95"/>
              <a:gd name="T45" fmla="*/ 37 h 40"/>
              <a:gd name="T46" fmla="*/ 83 w 95"/>
              <a:gd name="T47" fmla="*/ 38 h 40"/>
              <a:gd name="T48" fmla="*/ 87 w 95"/>
              <a:gd name="T49" fmla="*/ 34 h 40"/>
              <a:gd name="T50" fmla="*/ 87 w 95"/>
              <a:gd name="T51" fmla="*/ 32 h 40"/>
              <a:gd name="T52" fmla="*/ 85 w 95"/>
              <a:gd name="T53" fmla="*/ 26 h 40"/>
              <a:gd name="T54" fmla="*/ 89 w 95"/>
              <a:gd name="T55" fmla="*/ 11 h 40"/>
              <a:gd name="T56" fmla="*/ 95 w 95"/>
              <a:gd name="T57" fmla="*/ 6 h 40"/>
              <a:gd name="T58" fmla="*/ 85 w 95"/>
              <a:gd name="T59" fmla="*/ 4 h 40"/>
              <a:gd name="T60" fmla="*/ 66 w 95"/>
              <a:gd name="T61" fmla="*/ 2 h 40"/>
              <a:gd name="T62" fmla="*/ 61 w 95"/>
              <a:gd name="T63" fmla="*/ 1 h 40"/>
              <a:gd name="T64" fmla="*/ 58 w 95"/>
              <a:gd name="T65" fmla="*/ 0 h 40"/>
              <a:gd name="T66" fmla="*/ 54 w 95"/>
              <a:gd name="T67" fmla="*/ 0 h 40"/>
              <a:gd name="T68" fmla="*/ 31 w 95"/>
              <a:gd name="T69" fmla="*/ 6 h 40"/>
              <a:gd name="T70" fmla="*/ 32 w 95"/>
              <a:gd name="T71" fmla="*/ 6 h 40"/>
              <a:gd name="T72" fmla="*/ 40 w 95"/>
              <a:gd name="T73" fmla="*/ 2 h 40"/>
              <a:gd name="T74" fmla="*/ 10 w 95"/>
              <a:gd name="T75" fmla="*/ 28 h 40"/>
              <a:gd name="T76" fmla="*/ 21 w 95"/>
              <a:gd name="T77" fmla="*/ 34 h 40"/>
              <a:gd name="T78" fmla="*/ 33 w 95"/>
              <a:gd name="T79" fmla="*/ 28 h 40"/>
              <a:gd name="T80" fmla="*/ 20 w 95"/>
              <a:gd name="T81" fmla="*/ 21 h 40"/>
              <a:gd name="T82" fmla="*/ 20 w 95"/>
              <a:gd name="T83" fmla="*/ 11 h 40"/>
              <a:gd name="T84" fmla="*/ 21 w 95"/>
              <a:gd name="T85" fmla="*/ 13 h 40"/>
              <a:gd name="T86" fmla="*/ 1 w 95"/>
              <a:gd name="T87" fmla="*/ 24 h 40"/>
              <a:gd name="T88" fmla="*/ 16 w 95"/>
              <a:gd name="T89" fmla="*/ 12 h 40"/>
              <a:gd name="T90" fmla="*/ 17 w 95"/>
              <a:gd name="T91" fmla="*/ 15 h 40"/>
              <a:gd name="T92" fmla="*/ 14 w 95"/>
              <a:gd name="T93" fmla="*/ 16 h 40"/>
              <a:gd name="T94" fmla="*/ 7 w 95"/>
              <a:gd name="T95" fmla="*/ 14 h 40"/>
              <a:gd name="T96" fmla="*/ 9 w 95"/>
              <a:gd name="T97" fmla="*/ 13 h 40"/>
              <a:gd name="T98" fmla="*/ 18 w 95"/>
              <a:gd name="T99" fmla="*/ 20 h 40"/>
              <a:gd name="T100" fmla="*/ 21 w 95"/>
              <a:gd name="T101" fmla="*/ 22 h 40"/>
              <a:gd name="T102" fmla="*/ 19 w 95"/>
              <a:gd name="T103" fmla="*/ 23 h 40"/>
              <a:gd name="T104" fmla="*/ 13 w 95"/>
              <a:gd name="T105" fmla="*/ 26 h 40"/>
              <a:gd name="T106" fmla="*/ 10 w 95"/>
              <a:gd name="T107" fmla="*/ 26 h 40"/>
              <a:gd name="T108" fmla="*/ 6 w 95"/>
              <a:gd name="T109" fmla="*/ 30 h 40"/>
              <a:gd name="T110" fmla="*/ 3 w 95"/>
              <a:gd name="T111" fmla="*/ 30 h 40"/>
              <a:gd name="T112" fmla="*/ 1 w 95"/>
              <a:gd name="T113" fmla="*/ 26 h 40"/>
              <a:gd name="T114" fmla="*/ 2 w 95"/>
              <a:gd name="T115" fmla="*/ 25 h 40"/>
              <a:gd name="T116" fmla="*/ 2 w 95"/>
              <a:gd name="T117" fmla="*/ 22 h 40"/>
              <a:gd name="T118" fmla="*/ 6 w 95"/>
              <a:gd name="T119" fmla="*/ 21 h 40"/>
              <a:gd name="T120" fmla="*/ 10 w 95"/>
              <a:gd name="T121" fmla="*/ 20 h 40"/>
              <a:gd name="T122" fmla="*/ 18 w 95"/>
              <a:gd name="T123" fmla="*/ 20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5" h="40">
                <a:moveTo>
                  <a:pt x="53" y="3"/>
                </a:moveTo>
                <a:lnTo>
                  <a:pt x="53" y="3"/>
                </a:lnTo>
                <a:lnTo>
                  <a:pt x="53" y="3"/>
                </a:lnTo>
                <a:lnTo>
                  <a:pt x="51" y="3"/>
                </a:lnTo>
                <a:lnTo>
                  <a:pt x="51" y="3"/>
                </a:lnTo>
                <a:lnTo>
                  <a:pt x="50" y="3"/>
                </a:lnTo>
                <a:lnTo>
                  <a:pt x="49" y="2"/>
                </a:lnTo>
                <a:lnTo>
                  <a:pt x="49" y="3"/>
                </a:lnTo>
                <a:lnTo>
                  <a:pt x="49" y="3"/>
                </a:lnTo>
                <a:lnTo>
                  <a:pt x="49" y="3"/>
                </a:lnTo>
                <a:lnTo>
                  <a:pt x="49" y="3"/>
                </a:lnTo>
                <a:lnTo>
                  <a:pt x="48" y="3"/>
                </a:lnTo>
                <a:lnTo>
                  <a:pt x="46" y="3"/>
                </a:lnTo>
                <a:lnTo>
                  <a:pt x="45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5" y="3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3" y="3"/>
                </a:lnTo>
                <a:lnTo>
                  <a:pt x="43" y="3"/>
                </a:lnTo>
                <a:lnTo>
                  <a:pt x="42" y="3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2" y="4"/>
                </a:lnTo>
                <a:lnTo>
                  <a:pt x="41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38" y="4"/>
                </a:lnTo>
                <a:lnTo>
                  <a:pt x="37" y="4"/>
                </a:lnTo>
                <a:lnTo>
                  <a:pt x="37" y="4"/>
                </a:lnTo>
                <a:lnTo>
                  <a:pt x="37" y="5"/>
                </a:lnTo>
                <a:lnTo>
                  <a:pt x="36" y="5"/>
                </a:lnTo>
                <a:lnTo>
                  <a:pt x="35" y="5"/>
                </a:lnTo>
                <a:lnTo>
                  <a:pt x="35" y="5"/>
                </a:lnTo>
                <a:lnTo>
                  <a:pt x="36" y="6"/>
                </a:lnTo>
                <a:lnTo>
                  <a:pt x="36" y="6"/>
                </a:lnTo>
                <a:lnTo>
                  <a:pt x="35" y="6"/>
                </a:lnTo>
                <a:lnTo>
                  <a:pt x="34" y="5"/>
                </a:lnTo>
                <a:lnTo>
                  <a:pt x="33" y="5"/>
                </a:lnTo>
                <a:lnTo>
                  <a:pt x="33" y="5"/>
                </a:lnTo>
                <a:lnTo>
                  <a:pt x="33" y="6"/>
                </a:lnTo>
                <a:lnTo>
                  <a:pt x="33" y="6"/>
                </a:lnTo>
                <a:lnTo>
                  <a:pt x="34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8" y="7"/>
                </a:lnTo>
                <a:lnTo>
                  <a:pt x="29" y="8"/>
                </a:lnTo>
                <a:lnTo>
                  <a:pt x="28" y="8"/>
                </a:lnTo>
                <a:lnTo>
                  <a:pt x="28" y="8"/>
                </a:lnTo>
                <a:lnTo>
                  <a:pt x="27" y="8"/>
                </a:lnTo>
                <a:lnTo>
                  <a:pt x="27" y="8"/>
                </a:lnTo>
                <a:lnTo>
                  <a:pt x="26" y="8"/>
                </a:lnTo>
                <a:lnTo>
                  <a:pt x="25" y="8"/>
                </a:lnTo>
                <a:lnTo>
                  <a:pt x="25" y="9"/>
                </a:lnTo>
                <a:lnTo>
                  <a:pt x="25" y="9"/>
                </a:lnTo>
                <a:lnTo>
                  <a:pt x="25" y="10"/>
                </a:lnTo>
                <a:lnTo>
                  <a:pt x="26" y="10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5" y="11"/>
                </a:lnTo>
                <a:lnTo>
                  <a:pt x="24" y="11"/>
                </a:lnTo>
                <a:lnTo>
                  <a:pt x="24" y="11"/>
                </a:lnTo>
                <a:lnTo>
                  <a:pt x="24" y="12"/>
                </a:lnTo>
                <a:lnTo>
                  <a:pt x="24" y="12"/>
                </a:lnTo>
                <a:lnTo>
                  <a:pt x="24" y="13"/>
                </a:lnTo>
                <a:lnTo>
                  <a:pt x="25" y="13"/>
                </a:lnTo>
                <a:lnTo>
                  <a:pt x="26" y="13"/>
                </a:lnTo>
                <a:lnTo>
                  <a:pt x="26" y="12"/>
                </a:lnTo>
                <a:lnTo>
                  <a:pt x="26" y="12"/>
                </a:lnTo>
                <a:lnTo>
                  <a:pt x="27" y="12"/>
                </a:lnTo>
                <a:lnTo>
                  <a:pt x="27" y="12"/>
                </a:lnTo>
                <a:lnTo>
                  <a:pt x="26" y="12"/>
                </a:lnTo>
                <a:lnTo>
                  <a:pt x="26" y="11"/>
                </a:lnTo>
                <a:lnTo>
                  <a:pt x="27" y="12"/>
                </a:lnTo>
                <a:lnTo>
                  <a:pt x="27" y="13"/>
                </a:lnTo>
                <a:lnTo>
                  <a:pt x="27" y="13"/>
                </a:lnTo>
                <a:lnTo>
                  <a:pt x="26" y="13"/>
                </a:lnTo>
                <a:lnTo>
                  <a:pt x="26" y="13"/>
                </a:lnTo>
                <a:lnTo>
                  <a:pt x="25" y="13"/>
                </a:lnTo>
                <a:lnTo>
                  <a:pt x="24" y="13"/>
                </a:lnTo>
                <a:lnTo>
                  <a:pt x="24" y="14"/>
                </a:lnTo>
                <a:lnTo>
                  <a:pt x="24" y="14"/>
                </a:lnTo>
                <a:lnTo>
                  <a:pt x="24" y="15"/>
                </a:lnTo>
                <a:lnTo>
                  <a:pt x="25" y="15"/>
                </a:lnTo>
                <a:lnTo>
                  <a:pt x="25" y="15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4" y="17"/>
                </a:lnTo>
                <a:lnTo>
                  <a:pt x="25" y="17"/>
                </a:lnTo>
                <a:lnTo>
                  <a:pt x="26" y="17"/>
                </a:lnTo>
                <a:lnTo>
                  <a:pt x="26" y="16"/>
                </a:lnTo>
                <a:lnTo>
                  <a:pt x="27" y="16"/>
                </a:lnTo>
                <a:lnTo>
                  <a:pt x="29" y="16"/>
                </a:lnTo>
                <a:lnTo>
                  <a:pt x="29" y="16"/>
                </a:lnTo>
                <a:lnTo>
                  <a:pt x="29" y="16"/>
                </a:lnTo>
                <a:lnTo>
                  <a:pt x="31" y="17"/>
                </a:lnTo>
                <a:lnTo>
                  <a:pt x="29" y="16"/>
                </a:lnTo>
                <a:lnTo>
                  <a:pt x="29" y="17"/>
                </a:lnTo>
                <a:lnTo>
                  <a:pt x="30" y="17"/>
                </a:lnTo>
                <a:lnTo>
                  <a:pt x="30" y="17"/>
                </a:lnTo>
                <a:lnTo>
                  <a:pt x="29" y="17"/>
                </a:lnTo>
                <a:lnTo>
                  <a:pt x="28" y="17"/>
                </a:lnTo>
                <a:lnTo>
                  <a:pt x="27" y="17"/>
                </a:lnTo>
                <a:lnTo>
                  <a:pt x="27" y="17"/>
                </a:lnTo>
                <a:lnTo>
                  <a:pt x="26" y="17"/>
                </a:lnTo>
                <a:lnTo>
                  <a:pt x="25" y="17"/>
                </a:lnTo>
                <a:lnTo>
                  <a:pt x="26" y="18"/>
                </a:lnTo>
                <a:lnTo>
                  <a:pt x="25" y="18"/>
                </a:lnTo>
                <a:lnTo>
                  <a:pt x="25" y="18"/>
                </a:lnTo>
                <a:lnTo>
                  <a:pt x="25" y="19"/>
                </a:lnTo>
                <a:lnTo>
                  <a:pt x="25" y="19"/>
                </a:lnTo>
                <a:lnTo>
                  <a:pt x="25" y="20"/>
                </a:lnTo>
                <a:lnTo>
                  <a:pt x="25" y="20"/>
                </a:lnTo>
                <a:lnTo>
                  <a:pt x="25" y="21"/>
                </a:lnTo>
                <a:lnTo>
                  <a:pt x="26" y="20"/>
                </a:lnTo>
                <a:lnTo>
                  <a:pt x="26" y="20"/>
                </a:lnTo>
                <a:lnTo>
                  <a:pt x="26" y="21"/>
                </a:lnTo>
                <a:lnTo>
                  <a:pt x="27" y="21"/>
                </a:lnTo>
                <a:lnTo>
                  <a:pt x="27" y="21"/>
                </a:lnTo>
                <a:lnTo>
                  <a:pt x="27" y="21"/>
                </a:lnTo>
                <a:lnTo>
                  <a:pt x="28" y="21"/>
                </a:lnTo>
                <a:lnTo>
                  <a:pt x="28" y="22"/>
                </a:lnTo>
                <a:lnTo>
                  <a:pt x="28" y="23"/>
                </a:lnTo>
                <a:lnTo>
                  <a:pt x="28" y="23"/>
                </a:lnTo>
                <a:lnTo>
                  <a:pt x="28" y="24"/>
                </a:lnTo>
                <a:lnTo>
                  <a:pt x="29" y="24"/>
                </a:lnTo>
                <a:lnTo>
                  <a:pt x="29" y="25"/>
                </a:lnTo>
                <a:lnTo>
                  <a:pt x="29" y="24"/>
                </a:lnTo>
                <a:lnTo>
                  <a:pt x="30" y="24"/>
                </a:lnTo>
                <a:lnTo>
                  <a:pt x="30" y="24"/>
                </a:lnTo>
                <a:lnTo>
                  <a:pt x="31" y="25"/>
                </a:lnTo>
                <a:lnTo>
                  <a:pt x="31" y="25"/>
                </a:lnTo>
                <a:lnTo>
                  <a:pt x="31" y="25"/>
                </a:lnTo>
                <a:lnTo>
                  <a:pt x="32" y="25"/>
                </a:lnTo>
                <a:lnTo>
                  <a:pt x="33" y="25"/>
                </a:lnTo>
                <a:lnTo>
                  <a:pt x="34" y="26"/>
                </a:lnTo>
                <a:lnTo>
                  <a:pt x="35" y="26"/>
                </a:lnTo>
                <a:lnTo>
                  <a:pt x="36" y="26"/>
                </a:lnTo>
                <a:lnTo>
                  <a:pt x="36" y="26"/>
                </a:lnTo>
                <a:lnTo>
                  <a:pt x="37" y="25"/>
                </a:lnTo>
                <a:lnTo>
                  <a:pt x="37" y="24"/>
                </a:lnTo>
                <a:lnTo>
                  <a:pt x="37" y="24"/>
                </a:lnTo>
                <a:lnTo>
                  <a:pt x="38" y="24"/>
                </a:lnTo>
                <a:lnTo>
                  <a:pt x="39" y="24"/>
                </a:lnTo>
                <a:lnTo>
                  <a:pt x="40" y="24"/>
                </a:lnTo>
                <a:lnTo>
                  <a:pt x="41" y="25"/>
                </a:lnTo>
                <a:lnTo>
                  <a:pt x="41" y="25"/>
                </a:lnTo>
                <a:lnTo>
                  <a:pt x="41" y="25"/>
                </a:lnTo>
                <a:lnTo>
                  <a:pt x="40" y="26"/>
                </a:lnTo>
                <a:lnTo>
                  <a:pt x="40" y="26"/>
                </a:lnTo>
                <a:lnTo>
                  <a:pt x="39" y="26"/>
                </a:lnTo>
                <a:lnTo>
                  <a:pt x="39" y="27"/>
                </a:lnTo>
                <a:lnTo>
                  <a:pt x="39" y="27"/>
                </a:lnTo>
                <a:lnTo>
                  <a:pt x="39" y="28"/>
                </a:lnTo>
                <a:lnTo>
                  <a:pt x="39" y="28"/>
                </a:lnTo>
                <a:lnTo>
                  <a:pt x="39" y="29"/>
                </a:lnTo>
                <a:lnTo>
                  <a:pt x="39" y="29"/>
                </a:lnTo>
                <a:lnTo>
                  <a:pt x="39" y="30"/>
                </a:lnTo>
                <a:lnTo>
                  <a:pt x="38" y="32"/>
                </a:lnTo>
                <a:lnTo>
                  <a:pt x="37" y="33"/>
                </a:lnTo>
                <a:lnTo>
                  <a:pt x="37" y="33"/>
                </a:lnTo>
                <a:lnTo>
                  <a:pt x="39" y="33"/>
                </a:lnTo>
                <a:lnTo>
                  <a:pt x="39" y="33"/>
                </a:lnTo>
                <a:lnTo>
                  <a:pt x="39" y="32"/>
                </a:lnTo>
                <a:lnTo>
                  <a:pt x="41" y="32"/>
                </a:lnTo>
                <a:lnTo>
                  <a:pt x="41" y="32"/>
                </a:lnTo>
                <a:lnTo>
                  <a:pt x="42" y="32"/>
                </a:lnTo>
                <a:lnTo>
                  <a:pt x="42" y="31"/>
                </a:lnTo>
                <a:lnTo>
                  <a:pt x="43" y="32"/>
                </a:lnTo>
                <a:lnTo>
                  <a:pt x="43" y="31"/>
                </a:lnTo>
                <a:lnTo>
                  <a:pt x="43" y="31"/>
                </a:lnTo>
                <a:lnTo>
                  <a:pt x="44" y="31"/>
                </a:lnTo>
                <a:lnTo>
                  <a:pt x="44" y="31"/>
                </a:lnTo>
                <a:lnTo>
                  <a:pt x="45" y="31"/>
                </a:lnTo>
                <a:lnTo>
                  <a:pt x="46" y="31"/>
                </a:lnTo>
                <a:lnTo>
                  <a:pt x="47" y="30"/>
                </a:lnTo>
                <a:lnTo>
                  <a:pt x="47" y="30"/>
                </a:lnTo>
                <a:lnTo>
                  <a:pt x="48" y="29"/>
                </a:lnTo>
                <a:lnTo>
                  <a:pt x="49" y="29"/>
                </a:lnTo>
                <a:lnTo>
                  <a:pt x="49" y="29"/>
                </a:lnTo>
                <a:lnTo>
                  <a:pt x="50" y="29"/>
                </a:lnTo>
                <a:lnTo>
                  <a:pt x="50" y="29"/>
                </a:lnTo>
                <a:lnTo>
                  <a:pt x="51" y="30"/>
                </a:lnTo>
                <a:lnTo>
                  <a:pt x="50" y="30"/>
                </a:lnTo>
                <a:lnTo>
                  <a:pt x="51" y="30"/>
                </a:lnTo>
                <a:lnTo>
                  <a:pt x="51" y="30"/>
                </a:lnTo>
                <a:lnTo>
                  <a:pt x="51" y="31"/>
                </a:lnTo>
                <a:lnTo>
                  <a:pt x="52" y="31"/>
                </a:lnTo>
                <a:lnTo>
                  <a:pt x="52" y="31"/>
                </a:lnTo>
                <a:lnTo>
                  <a:pt x="52" y="30"/>
                </a:lnTo>
                <a:lnTo>
                  <a:pt x="51" y="30"/>
                </a:lnTo>
                <a:lnTo>
                  <a:pt x="52" y="29"/>
                </a:lnTo>
                <a:lnTo>
                  <a:pt x="53" y="30"/>
                </a:lnTo>
                <a:lnTo>
                  <a:pt x="54" y="30"/>
                </a:lnTo>
                <a:lnTo>
                  <a:pt x="54" y="31"/>
                </a:lnTo>
                <a:lnTo>
                  <a:pt x="55" y="31"/>
                </a:lnTo>
                <a:lnTo>
                  <a:pt x="55" y="31"/>
                </a:lnTo>
                <a:lnTo>
                  <a:pt x="55" y="31"/>
                </a:lnTo>
                <a:lnTo>
                  <a:pt x="56" y="31"/>
                </a:lnTo>
                <a:lnTo>
                  <a:pt x="56" y="31"/>
                </a:lnTo>
                <a:lnTo>
                  <a:pt x="56" y="32"/>
                </a:lnTo>
                <a:lnTo>
                  <a:pt x="56" y="32"/>
                </a:lnTo>
                <a:lnTo>
                  <a:pt x="57" y="32"/>
                </a:lnTo>
                <a:lnTo>
                  <a:pt x="58" y="32"/>
                </a:lnTo>
                <a:lnTo>
                  <a:pt x="58" y="32"/>
                </a:lnTo>
                <a:lnTo>
                  <a:pt x="58" y="32"/>
                </a:lnTo>
                <a:lnTo>
                  <a:pt x="59" y="33"/>
                </a:lnTo>
                <a:lnTo>
                  <a:pt x="60" y="33"/>
                </a:lnTo>
                <a:lnTo>
                  <a:pt x="61" y="33"/>
                </a:lnTo>
                <a:lnTo>
                  <a:pt x="62" y="33"/>
                </a:lnTo>
                <a:lnTo>
                  <a:pt x="62" y="33"/>
                </a:lnTo>
                <a:lnTo>
                  <a:pt x="62" y="33"/>
                </a:lnTo>
                <a:lnTo>
                  <a:pt x="63" y="33"/>
                </a:lnTo>
                <a:lnTo>
                  <a:pt x="63" y="34"/>
                </a:lnTo>
                <a:lnTo>
                  <a:pt x="63" y="34"/>
                </a:lnTo>
                <a:lnTo>
                  <a:pt x="62" y="35"/>
                </a:lnTo>
                <a:lnTo>
                  <a:pt x="64" y="35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6" y="37"/>
                </a:lnTo>
                <a:lnTo>
                  <a:pt x="66" y="37"/>
                </a:lnTo>
                <a:lnTo>
                  <a:pt x="66" y="38"/>
                </a:lnTo>
                <a:lnTo>
                  <a:pt x="68" y="39"/>
                </a:lnTo>
                <a:lnTo>
                  <a:pt x="69" y="39"/>
                </a:lnTo>
                <a:lnTo>
                  <a:pt x="69" y="39"/>
                </a:lnTo>
                <a:lnTo>
                  <a:pt x="69" y="39"/>
                </a:lnTo>
                <a:lnTo>
                  <a:pt x="70" y="40"/>
                </a:lnTo>
                <a:lnTo>
                  <a:pt x="70" y="40"/>
                </a:lnTo>
                <a:lnTo>
                  <a:pt x="71" y="39"/>
                </a:lnTo>
                <a:lnTo>
                  <a:pt x="71" y="40"/>
                </a:lnTo>
                <a:lnTo>
                  <a:pt x="71" y="39"/>
                </a:lnTo>
                <a:lnTo>
                  <a:pt x="72" y="39"/>
                </a:lnTo>
                <a:lnTo>
                  <a:pt x="72" y="39"/>
                </a:lnTo>
                <a:lnTo>
                  <a:pt x="73" y="39"/>
                </a:lnTo>
                <a:lnTo>
                  <a:pt x="74" y="38"/>
                </a:lnTo>
                <a:lnTo>
                  <a:pt x="74" y="38"/>
                </a:lnTo>
                <a:lnTo>
                  <a:pt x="76" y="37"/>
                </a:lnTo>
                <a:lnTo>
                  <a:pt x="76" y="37"/>
                </a:lnTo>
                <a:lnTo>
                  <a:pt x="76" y="38"/>
                </a:lnTo>
                <a:lnTo>
                  <a:pt x="77" y="38"/>
                </a:lnTo>
                <a:lnTo>
                  <a:pt x="78" y="39"/>
                </a:lnTo>
                <a:lnTo>
                  <a:pt x="79" y="39"/>
                </a:lnTo>
                <a:lnTo>
                  <a:pt x="80" y="39"/>
                </a:lnTo>
                <a:lnTo>
                  <a:pt x="82" y="39"/>
                </a:lnTo>
                <a:lnTo>
                  <a:pt x="82" y="39"/>
                </a:lnTo>
                <a:lnTo>
                  <a:pt x="83" y="38"/>
                </a:lnTo>
                <a:lnTo>
                  <a:pt x="83" y="38"/>
                </a:lnTo>
                <a:lnTo>
                  <a:pt x="83" y="38"/>
                </a:lnTo>
                <a:lnTo>
                  <a:pt x="83" y="37"/>
                </a:lnTo>
                <a:lnTo>
                  <a:pt x="83" y="37"/>
                </a:lnTo>
                <a:lnTo>
                  <a:pt x="83" y="37"/>
                </a:lnTo>
                <a:lnTo>
                  <a:pt x="84" y="36"/>
                </a:lnTo>
                <a:lnTo>
                  <a:pt x="85" y="36"/>
                </a:lnTo>
                <a:lnTo>
                  <a:pt x="85" y="36"/>
                </a:lnTo>
                <a:lnTo>
                  <a:pt x="85" y="35"/>
                </a:lnTo>
                <a:lnTo>
                  <a:pt x="85" y="35"/>
                </a:lnTo>
                <a:lnTo>
                  <a:pt x="85" y="34"/>
                </a:lnTo>
                <a:lnTo>
                  <a:pt x="85" y="34"/>
                </a:lnTo>
                <a:lnTo>
                  <a:pt x="87" y="34"/>
                </a:lnTo>
                <a:lnTo>
                  <a:pt x="88" y="34"/>
                </a:lnTo>
                <a:lnTo>
                  <a:pt x="88" y="34"/>
                </a:lnTo>
                <a:lnTo>
                  <a:pt x="89" y="34"/>
                </a:lnTo>
                <a:lnTo>
                  <a:pt x="89" y="33"/>
                </a:lnTo>
                <a:lnTo>
                  <a:pt x="89" y="33"/>
                </a:lnTo>
                <a:lnTo>
                  <a:pt x="89" y="32"/>
                </a:lnTo>
                <a:lnTo>
                  <a:pt x="89" y="32"/>
                </a:lnTo>
                <a:lnTo>
                  <a:pt x="88" y="32"/>
                </a:lnTo>
                <a:lnTo>
                  <a:pt x="88" y="32"/>
                </a:lnTo>
                <a:lnTo>
                  <a:pt x="87" y="32"/>
                </a:lnTo>
                <a:lnTo>
                  <a:pt x="87" y="32"/>
                </a:lnTo>
                <a:lnTo>
                  <a:pt x="87" y="32"/>
                </a:lnTo>
                <a:lnTo>
                  <a:pt x="87" y="31"/>
                </a:lnTo>
                <a:lnTo>
                  <a:pt x="87" y="31"/>
                </a:lnTo>
                <a:lnTo>
                  <a:pt x="87" y="30"/>
                </a:lnTo>
                <a:lnTo>
                  <a:pt x="87" y="31"/>
                </a:lnTo>
                <a:lnTo>
                  <a:pt x="86" y="30"/>
                </a:lnTo>
                <a:lnTo>
                  <a:pt x="86" y="30"/>
                </a:lnTo>
                <a:lnTo>
                  <a:pt x="86" y="30"/>
                </a:lnTo>
                <a:lnTo>
                  <a:pt x="86" y="29"/>
                </a:lnTo>
                <a:lnTo>
                  <a:pt x="84" y="27"/>
                </a:lnTo>
                <a:lnTo>
                  <a:pt x="85" y="26"/>
                </a:lnTo>
                <a:lnTo>
                  <a:pt x="85" y="25"/>
                </a:lnTo>
                <a:lnTo>
                  <a:pt x="84" y="25"/>
                </a:lnTo>
                <a:lnTo>
                  <a:pt x="84" y="24"/>
                </a:lnTo>
                <a:lnTo>
                  <a:pt x="84" y="21"/>
                </a:lnTo>
                <a:lnTo>
                  <a:pt x="84" y="19"/>
                </a:lnTo>
                <a:lnTo>
                  <a:pt x="85" y="15"/>
                </a:lnTo>
                <a:lnTo>
                  <a:pt x="86" y="14"/>
                </a:lnTo>
                <a:lnTo>
                  <a:pt x="88" y="12"/>
                </a:lnTo>
                <a:lnTo>
                  <a:pt x="88" y="12"/>
                </a:lnTo>
                <a:lnTo>
                  <a:pt x="89" y="11"/>
                </a:lnTo>
                <a:lnTo>
                  <a:pt x="89" y="11"/>
                </a:lnTo>
                <a:lnTo>
                  <a:pt x="89" y="10"/>
                </a:lnTo>
                <a:lnTo>
                  <a:pt x="90" y="9"/>
                </a:lnTo>
                <a:lnTo>
                  <a:pt x="90" y="9"/>
                </a:lnTo>
                <a:lnTo>
                  <a:pt x="91" y="8"/>
                </a:lnTo>
                <a:lnTo>
                  <a:pt x="92" y="7"/>
                </a:lnTo>
                <a:lnTo>
                  <a:pt x="93" y="7"/>
                </a:lnTo>
                <a:lnTo>
                  <a:pt x="94" y="7"/>
                </a:lnTo>
                <a:lnTo>
                  <a:pt x="95" y="7"/>
                </a:lnTo>
                <a:lnTo>
                  <a:pt x="95" y="7"/>
                </a:lnTo>
                <a:lnTo>
                  <a:pt x="95" y="6"/>
                </a:lnTo>
                <a:lnTo>
                  <a:pt x="95" y="6"/>
                </a:lnTo>
                <a:lnTo>
                  <a:pt x="95" y="5"/>
                </a:lnTo>
                <a:lnTo>
                  <a:pt x="94" y="5"/>
                </a:lnTo>
                <a:lnTo>
                  <a:pt x="93" y="4"/>
                </a:lnTo>
                <a:lnTo>
                  <a:pt x="93" y="3"/>
                </a:lnTo>
                <a:lnTo>
                  <a:pt x="92" y="3"/>
                </a:lnTo>
                <a:lnTo>
                  <a:pt x="92" y="4"/>
                </a:lnTo>
                <a:lnTo>
                  <a:pt x="92" y="4"/>
                </a:lnTo>
                <a:lnTo>
                  <a:pt x="90" y="5"/>
                </a:lnTo>
                <a:lnTo>
                  <a:pt x="90" y="5"/>
                </a:lnTo>
                <a:lnTo>
                  <a:pt x="89" y="4"/>
                </a:lnTo>
                <a:lnTo>
                  <a:pt x="85" y="4"/>
                </a:lnTo>
                <a:lnTo>
                  <a:pt x="84" y="4"/>
                </a:lnTo>
                <a:lnTo>
                  <a:pt x="77" y="4"/>
                </a:lnTo>
                <a:lnTo>
                  <a:pt x="75" y="4"/>
                </a:lnTo>
                <a:lnTo>
                  <a:pt x="73" y="3"/>
                </a:lnTo>
                <a:lnTo>
                  <a:pt x="72" y="2"/>
                </a:lnTo>
                <a:lnTo>
                  <a:pt x="71" y="2"/>
                </a:lnTo>
                <a:lnTo>
                  <a:pt x="70" y="2"/>
                </a:lnTo>
                <a:lnTo>
                  <a:pt x="69" y="2"/>
                </a:lnTo>
                <a:lnTo>
                  <a:pt x="68" y="2"/>
                </a:lnTo>
                <a:lnTo>
                  <a:pt x="67" y="2"/>
                </a:lnTo>
                <a:lnTo>
                  <a:pt x="66" y="2"/>
                </a:lnTo>
                <a:lnTo>
                  <a:pt x="64" y="2"/>
                </a:lnTo>
                <a:lnTo>
                  <a:pt x="64" y="2"/>
                </a:lnTo>
                <a:lnTo>
                  <a:pt x="64" y="1"/>
                </a:lnTo>
                <a:lnTo>
                  <a:pt x="63" y="1"/>
                </a:lnTo>
                <a:lnTo>
                  <a:pt x="63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1" y="2"/>
                </a:lnTo>
                <a:lnTo>
                  <a:pt x="61" y="1"/>
                </a:lnTo>
                <a:lnTo>
                  <a:pt x="61" y="1"/>
                </a:lnTo>
                <a:lnTo>
                  <a:pt x="60" y="1"/>
                </a:lnTo>
                <a:lnTo>
                  <a:pt x="60" y="1"/>
                </a:lnTo>
                <a:lnTo>
                  <a:pt x="60" y="2"/>
                </a:lnTo>
                <a:lnTo>
                  <a:pt x="59" y="2"/>
                </a:lnTo>
                <a:lnTo>
                  <a:pt x="59" y="1"/>
                </a:lnTo>
                <a:lnTo>
                  <a:pt x="59" y="0"/>
                </a:lnTo>
                <a:lnTo>
                  <a:pt x="58" y="0"/>
                </a:lnTo>
                <a:lnTo>
                  <a:pt x="58" y="0"/>
                </a:lnTo>
                <a:lnTo>
                  <a:pt x="57" y="0"/>
                </a:lnTo>
                <a:lnTo>
                  <a:pt x="58" y="0"/>
                </a:lnTo>
                <a:lnTo>
                  <a:pt x="58" y="1"/>
                </a:lnTo>
                <a:lnTo>
                  <a:pt x="58" y="1"/>
                </a:lnTo>
                <a:lnTo>
                  <a:pt x="58" y="2"/>
                </a:lnTo>
                <a:lnTo>
                  <a:pt x="58" y="2"/>
                </a:lnTo>
                <a:lnTo>
                  <a:pt x="57" y="2"/>
                </a:lnTo>
                <a:lnTo>
                  <a:pt x="57" y="2"/>
                </a:lnTo>
                <a:lnTo>
                  <a:pt x="56" y="1"/>
                </a:lnTo>
                <a:lnTo>
                  <a:pt x="56" y="1"/>
                </a:lnTo>
                <a:lnTo>
                  <a:pt x="55" y="0"/>
                </a:lnTo>
                <a:lnTo>
                  <a:pt x="55" y="0"/>
                </a:lnTo>
                <a:lnTo>
                  <a:pt x="54" y="0"/>
                </a:lnTo>
                <a:lnTo>
                  <a:pt x="55" y="1"/>
                </a:lnTo>
                <a:lnTo>
                  <a:pt x="55" y="2"/>
                </a:lnTo>
                <a:lnTo>
                  <a:pt x="56" y="2"/>
                </a:lnTo>
                <a:lnTo>
                  <a:pt x="55" y="3"/>
                </a:lnTo>
                <a:lnTo>
                  <a:pt x="54" y="3"/>
                </a:lnTo>
                <a:lnTo>
                  <a:pt x="53" y="3"/>
                </a:lnTo>
                <a:lnTo>
                  <a:pt x="53" y="3"/>
                </a:lnTo>
                <a:lnTo>
                  <a:pt x="53" y="3"/>
                </a:lnTo>
                <a:close/>
                <a:moveTo>
                  <a:pt x="31" y="6"/>
                </a:moveTo>
                <a:lnTo>
                  <a:pt x="31" y="6"/>
                </a:lnTo>
                <a:lnTo>
                  <a:pt x="31" y="6"/>
                </a:lnTo>
                <a:lnTo>
                  <a:pt x="31" y="7"/>
                </a:lnTo>
                <a:lnTo>
                  <a:pt x="31" y="7"/>
                </a:lnTo>
                <a:lnTo>
                  <a:pt x="31" y="6"/>
                </a:lnTo>
                <a:lnTo>
                  <a:pt x="31" y="6"/>
                </a:lnTo>
                <a:lnTo>
                  <a:pt x="31" y="6"/>
                </a:lnTo>
                <a:close/>
                <a:moveTo>
                  <a:pt x="32" y="6"/>
                </a:moveTo>
                <a:lnTo>
                  <a:pt x="32" y="6"/>
                </a:lnTo>
                <a:lnTo>
                  <a:pt x="32" y="6"/>
                </a:lnTo>
                <a:lnTo>
                  <a:pt x="32" y="7"/>
                </a:lnTo>
                <a:lnTo>
                  <a:pt x="32" y="7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2" y="6"/>
                </a:lnTo>
                <a:lnTo>
                  <a:pt x="32" y="6"/>
                </a:lnTo>
                <a:close/>
                <a:moveTo>
                  <a:pt x="47" y="0"/>
                </a:moveTo>
                <a:lnTo>
                  <a:pt x="48" y="1"/>
                </a:lnTo>
                <a:lnTo>
                  <a:pt x="47" y="1"/>
                </a:lnTo>
                <a:lnTo>
                  <a:pt x="47" y="1"/>
                </a:lnTo>
                <a:lnTo>
                  <a:pt x="47" y="0"/>
                </a:lnTo>
                <a:lnTo>
                  <a:pt x="47" y="0"/>
                </a:lnTo>
                <a:close/>
                <a:moveTo>
                  <a:pt x="40" y="2"/>
                </a:moveTo>
                <a:lnTo>
                  <a:pt x="41" y="2"/>
                </a:lnTo>
                <a:lnTo>
                  <a:pt x="40" y="3"/>
                </a:lnTo>
                <a:lnTo>
                  <a:pt x="40" y="2"/>
                </a:lnTo>
                <a:lnTo>
                  <a:pt x="39" y="2"/>
                </a:lnTo>
                <a:lnTo>
                  <a:pt x="40" y="1"/>
                </a:lnTo>
                <a:lnTo>
                  <a:pt x="40" y="1"/>
                </a:lnTo>
                <a:lnTo>
                  <a:pt x="40" y="2"/>
                </a:lnTo>
                <a:lnTo>
                  <a:pt x="40" y="2"/>
                </a:lnTo>
                <a:close/>
                <a:moveTo>
                  <a:pt x="11" y="28"/>
                </a:moveTo>
                <a:lnTo>
                  <a:pt x="11" y="28"/>
                </a:lnTo>
                <a:lnTo>
                  <a:pt x="10" y="28"/>
                </a:lnTo>
                <a:lnTo>
                  <a:pt x="10" y="28"/>
                </a:lnTo>
                <a:lnTo>
                  <a:pt x="10" y="27"/>
                </a:lnTo>
                <a:lnTo>
                  <a:pt x="10" y="28"/>
                </a:lnTo>
                <a:lnTo>
                  <a:pt x="11" y="28"/>
                </a:lnTo>
                <a:close/>
                <a:moveTo>
                  <a:pt x="21" y="34"/>
                </a:moveTo>
                <a:lnTo>
                  <a:pt x="22" y="34"/>
                </a:lnTo>
                <a:lnTo>
                  <a:pt x="22" y="35"/>
                </a:lnTo>
                <a:lnTo>
                  <a:pt x="22" y="35"/>
                </a:lnTo>
                <a:lnTo>
                  <a:pt x="21" y="35"/>
                </a:lnTo>
                <a:lnTo>
                  <a:pt x="21" y="35"/>
                </a:lnTo>
                <a:lnTo>
                  <a:pt x="21" y="34"/>
                </a:lnTo>
                <a:lnTo>
                  <a:pt x="21" y="34"/>
                </a:lnTo>
                <a:close/>
                <a:moveTo>
                  <a:pt x="33" y="28"/>
                </a:moveTo>
                <a:lnTo>
                  <a:pt x="33" y="28"/>
                </a:lnTo>
                <a:lnTo>
                  <a:pt x="33" y="29"/>
                </a:lnTo>
                <a:lnTo>
                  <a:pt x="32" y="29"/>
                </a:lnTo>
                <a:lnTo>
                  <a:pt x="32" y="29"/>
                </a:lnTo>
                <a:lnTo>
                  <a:pt x="32" y="29"/>
                </a:lnTo>
                <a:lnTo>
                  <a:pt x="32" y="28"/>
                </a:lnTo>
                <a:lnTo>
                  <a:pt x="32" y="28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close/>
                <a:moveTo>
                  <a:pt x="21" y="18"/>
                </a:moveTo>
                <a:lnTo>
                  <a:pt x="23" y="19"/>
                </a:lnTo>
                <a:lnTo>
                  <a:pt x="23" y="20"/>
                </a:lnTo>
                <a:lnTo>
                  <a:pt x="23" y="20"/>
                </a:lnTo>
                <a:lnTo>
                  <a:pt x="24" y="20"/>
                </a:lnTo>
                <a:lnTo>
                  <a:pt x="23" y="21"/>
                </a:lnTo>
                <a:lnTo>
                  <a:pt x="22" y="21"/>
                </a:lnTo>
                <a:lnTo>
                  <a:pt x="21" y="21"/>
                </a:lnTo>
                <a:lnTo>
                  <a:pt x="21" y="21"/>
                </a:lnTo>
                <a:lnTo>
                  <a:pt x="20" y="21"/>
                </a:lnTo>
                <a:lnTo>
                  <a:pt x="20" y="20"/>
                </a:lnTo>
                <a:lnTo>
                  <a:pt x="19" y="20"/>
                </a:lnTo>
                <a:lnTo>
                  <a:pt x="18" y="19"/>
                </a:lnTo>
                <a:lnTo>
                  <a:pt x="19" y="19"/>
                </a:lnTo>
                <a:lnTo>
                  <a:pt x="19" y="19"/>
                </a:lnTo>
                <a:lnTo>
                  <a:pt x="19" y="19"/>
                </a:lnTo>
                <a:lnTo>
                  <a:pt x="20" y="18"/>
                </a:lnTo>
                <a:lnTo>
                  <a:pt x="21" y="18"/>
                </a:lnTo>
                <a:lnTo>
                  <a:pt x="21" y="18"/>
                </a:lnTo>
                <a:lnTo>
                  <a:pt x="21" y="18"/>
                </a:lnTo>
                <a:close/>
                <a:moveTo>
                  <a:pt x="20" y="11"/>
                </a:moveTo>
                <a:lnTo>
                  <a:pt x="21" y="11"/>
                </a:lnTo>
                <a:lnTo>
                  <a:pt x="22" y="12"/>
                </a:lnTo>
                <a:lnTo>
                  <a:pt x="22" y="12"/>
                </a:lnTo>
                <a:lnTo>
                  <a:pt x="23" y="12"/>
                </a:lnTo>
                <a:lnTo>
                  <a:pt x="23" y="12"/>
                </a:lnTo>
                <a:lnTo>
                  <a:pt x="23" y="13"/>
                </a:lnTo>
                <a:lnTo>
                  <a:pt x="23" y="13"/>
                </a:lnTo>
                <a:lnTo>
                  <a:pt x="22" y="13"/>
                </a:lnTo>
                <a:lnTo>
                  <a:pt x="22" y="13"/>
                </a:lnTo>
                <a:lnTo>
                  <a:pt x="22" y="13"/>
                </a:lnTo>
                <a:lnTo>
                  <a:pt x="21" y="13"/>
                </a:lnTo>
                <a:lnTo>
                  <a:pt x="21" y="13"/>
                </a:lnTo>
                <a:lnTo>
                  <a:pt x="20" y="13"/>
                </a:lnTo>
                <a:lnTo>
                  <a:pt x="20" y="13"/>
                </a:lnTo>
                <a:lnTo>
                  <a:pt x="20" y="12"/>
                </a:lnTo>
                <a:lnTo>
                  <a:pt x="19" y="12"/>
                </a:lnTo>
                <a:lnTo>
                  <a:pt x="20" y="11"/>
                </a:lnTo>
                <a:lnTo>
                  <a:pt x="20" y="11"/>
                </a:lnTo>
                <a:close/>
                <a:moveTo>
                  <a:pt x="1" y="24"/>
                </a:moveTo>
                <a:lnTo>
                  <a:pt x="1" y="23"/>
                </a:lnTo>
                <a:lnTo>
                  <a:pt x="2" y="24"/>
                </a:lnTo>
                <a:lnTo>
                  <a:pt x="1" y="24"/>
                </a:lnTo>
                <a:lnTo>
                  <a:pt x="1" y="24"/>
                </a:lnTo>
                <a:lnTo>
                  <a:pt x="0" y="24"/>
                </a:lnTo>
                <a:lnTo>
                  <a:pt x="1" y="24"/>
                </a:lnTo>
                <a:close/>
                <a:moveTo>
                  <a:pt x="12" y="11"/>
                </a:moveTo>
                <a:lnTo>
                  <a:pt x="13" y="11"/>
                </a:lnTo>
                <a:lnTo>
                  <a:pt x="13" y="11"/>
                </a:lnTo>
                <a:lnTo>
                  <a:pt x="13" y="11"/>
                </a:lnTo>
                <a:lnTo>
                  <a:pt x="13" y="12"/>
                </a:lnTo>
                <a:lnTo>
                  <a:pt x="14" y="12"/>
                </a:lnTo>
                <a:lnTo>
                  <a:pt x="15" y="12"/>
                </a:lnTo>
                <a:lnTo>
                  <a:pt x="16" y="12"/>
                </a:lnTo>
                <a:lnTo>
                  <a:pt x="16" y="13"/>
                </a:lnTo>
                <a:lnTo>
                  <a:pt x="17" y="13"/>
                </a:lnTo>
                <a:lnTo>
                  <a:pt x="17" y="13"/>
                </a:lnTo>
                <a:lnTo>
                  <a:pt x="17" y="13"/>
                </a:lnTo>
                <a:lnTo>
                  <a:pt x="17" y="14"/>
                </a:lnTo>
                <a:lnTo>
                  <a:pt x="18" y="14"/>
                </a:lnTo>
                <a:lnTo>
                  <a:pt x="18" y="15"/>
                </a:lnTo>
                <a:lnTo>
                  <a:pt x="18" y="15"/>
                </a:lnTo>
                <a:lnTo>
                  <a:pt x="18" y="16"/>
                </a:lnTo>
                <a:lnTo>
                  <a:pt x="17" y="15"/>
                </a:lnTo>
                <a:lnTo>
                  <a:pt x="17" y="15"/>
                </a:lnTo>
                <a:lnTo>
                  <a:pt x="17" y="15"/>
                </a:lnTo>
                <a:lnTo>
                  <a:pt x="16" y="15"/>
                </a:lnTo>
                <a:lnTo>
                  <a:pt x="16" y="15"/>
                </a:lnTo>
                <a:lnTo>
                  <a:pt x="16" y="16"/>
                </a:lnTo>
                <a:lnTo>
                  <a:pt x="16" y="16"/>
                </a:lnTo>
                <a:lnTo>
                  <a:pt x="15" y="17"/>
                </a:lnTo>
                <a:lnTo>
                  <a:pt x="14" y="17"/>
                </a:lnTo>
                <a:lnTo>
                  <a:pt x="14" y="16"/>
                </a:lnTo>
                <a:lnTo>
                  <a:pt x="15" y="16"/>
                </a:lnTo>
                <a:lnTo>
                  <a:pt x="15" y="15"/>
                </a:lnTo>
                <a:lnTo>
                  <a:pt x="14" y="16"/>
                </a:lnTo>
                <a:lnTo>
                  <a:pt x="14" y="16"/>
                </a:lnTo>
                <a:lnTo>
                  <a:pt x="13" y="18"/>
                </a:lnTo>
                <a:lnTo>
                  <a:pt x="12" y="18"/>
                </a:lnTo>
                <a:lnTo>
                  <a:pt x="11" y="18"/>
                </a:lnTo>
                <a:lnTo>
                  <a:pt x="10" y="18"/>
                </a:lnTo>
                <a:lnTo>
                  <a:pt x="10" y="18"/>
                </a:lnTo>
                <a:lnTo>
                  <a:pt x="10" y="17"/>
                </a:lnTo>
                <a:lnTo>
                  <a:pt x="9" y="16"/>
                </a:lnTo>
                <a:lnTo>
                  <a:pt x="9" y="15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3" y="14"/>
                </a:lnTo>
                <a:lnTo>
                  <a:pt x="3" y="13"/>
                </a:lnTo>
                <a:lnTo>
                  <a:pt x="4" y="13"/>
                </a:lnTo>
                <a:lnTo>
                  <a:pt x="5" y="13"/>
                </a:lnTo>
                <a:lnTo>
                  <a:pt x="7" y="13"/>
                </a:lnTo>
                <a:lnTo>
                  <a:pt x="8" y="13"/>
                </a:lnTo>
                <a:lnTo>
                  <a:pt x="9" y="13"/>
                </a:lnTo>
                <a:lnTo>
                  <a:pt x="10" y="13"/>
                </a:lnTo>
                <a:lnTo>
                  <a:pt x="9" y="13"/>
                </a:lnTo>
                <a:lnTo>
                  <a:pt x="9" y="13"/>
                </a:lnTo>
                <a:lnTo>
                  <a:pt x="10" y="13"/>
                </a:lnTo>
                <a:lnTo>
                  <a:pt x="10" y="13"/>
                </a:lnTo>
                <a:lnTo>
                  <a:pt x="10" y="12"/>
                </a:lnTo>
                <a:lnTo>
                  <a:pt x="11" y="12"/>
                </a:lnTo>
                <a:lnTo>
                  <a:pt x="11" y="11"/>
                </a:lnTo>
                <a:lnTo>
                  <a:pt x="12" y="11"/>
                </a:lnTo>
                <a:lnTo>
                  <a:pt x="12" y="11"/>
                </a:lnTo>
                <a:close/>
                <a:moveTo>
                  <a:pt x="18" y="20"/>
                </a:moveTo>
                <a:lnTo>
                  <a:pt x="18" y="20"/>
                </a:lnTo>
                <a:lnTo>
                  <a:pt x="19" y="20"/>
                </a:lnTo>
                <a:lnTo>
                  <a:pt x="19" y="21"/>
                </a:lnTo>
                <a:lnTo>
                  <a:pt x="19" y="21"/>
                </a:lnTo>
                <a:lnTo>
                  <a:pt x="22" y="22"/>
                </a:lnTo>
                <a:lnTo>
                  <a:pt x="22" y="22"/>
                </a:lnTo>
                <a:lnTo>
                  <a:pt x="22" y="23"/>
                </a:lnTo>
                <a:lnTo>
                  <a:pt x="22" y="23"/>
                </a:lnTo>
                <a:lnTo>
                  <a:pt x="22" y="22"/>
                </a:lnTo>
                <a:lnTo>
                  <a:pt x="21" y="22"/>
                </a:lnTo>
                <a:lnTo>
                  <a:pt x="21" y="22"/>
                </a:lnTo>
                <a:lnTo>
                  <a:pt x="22" y="23"/>
                </a:lnTo>
                <a:lnTo>
                  <a:pt x="22" y="23"/>
                </a:lnTo>
                <a:lnTo>
                  <a:pt x="21" y="23"/>
                </a:lnTo>
                <a:lnTo>
                  <a:pt x="21" y="22"/>
                </a:lnTo>
                <a:lnTo>
                  <a:pt x="21" y="22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19" y="23"/>
                </a:lnTo>
                <a:lnTo>
                  <a:pt x="19" y="23"/>
                </a:lnTo>
                <a:lnTo>
                  <a:pt x="19" y="23"/>
                </a:lnTo>
                <a:lnTo>
                  <a:pt x="19" y="24"/>
                </a:lnTo>
                <a:lnTo>
                  <a:pt x="18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7" y="24"/>
                </a:lnTo>
                <a:lnTo>
                  <a:pt x="16" y="25"/>
                </a:lnTo>
                <a:lnTo>
                  <a:pt x="15" y="25"/>
                </a:lnTo>
                <a:lnTo>
                  <a:pt x="15" y="26"/>
                </a:lnTo>
                <a:lnTo>
                  <a:pt x="14" y="26"/>
                </a:lnTo>
                <a:lnTo>
                  <a:pt x="13" y="26"/>
                </a:lnTo>
                <a:lnTo>
                  <a:pt x="13" y="26"/>
                </a:lnTo>
                <a:lnTo>
                  <a:pt x="14" y="26"/>
                </a:lnTo>
                <a:lnTo>
                  <a:pt x="14" y="27"/>
                </a:lnTo>
                <a:lnTo>
                  <a:pt x="14" y="27"/>
                </a:lnTo>
                <a:lnTo>
                  <a:pt x="12" y="27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1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6"/>
                </a:lnTo>
                <a:lnTo>
                  <a:pt x="9" y="27"/>
                </a:lnTo>
                <a:lnTo>
                  <a:pt x="8" y="27"/>
                </a:lnTo>
                <a:lnTo>
                  <a:pt x="7" y="27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9"/>
                </a:lnTo>
                <a:lnTo>
                  <a:pt x="6" y="30"/>
                </a:lnTo>
                <a:lnTo>
                  <a:pt x="6" y="30"/>
                </a:lnTo>
                <a:lnTo>
                  <a:pt x="6" y="31"/>
                </a:lnTo>
                <a:lnTo>
                  <a:pt x="4" y="32"/>
                </a:lnTo>
                <a:lnTo>
                  <a:pt x="3" y="32"/>
                </a:lnTo>
                <a:lnTo>
                  <a:pt x="3" y="32"/>
                </a:lnTo>
                <a:lnTo>
                  <a:pt x="2" y="32"/>
                </a:lnTo>
                <a:lnTo>
                  <a:pt x="3" y="32"/>
                </a:lnTo>
                <a:lnTo>
                  <a:pt x="2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0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29"/>
                </a:lnTo>
                <a:lnTo>
                  <a:pt x="5" y="29"/>
                </a:lnTo>
                <a:lnTo>
                  <a:pt x="6" y="28"/>
                </a:lnTo>
                <a:lnTo>
                  <a:pt x="5" y="28"/>
                </a:lnTo>
                <a:lnTo>
                  <a:pt x="4" y="28"/>
                </a:lnTo>
                <a:lnTo>
                  <a:pt x="3" y="26"/>
                </a:lnTo>
                <a:lnTo>
                  <a:pt x="2" y="26"/>
                </a:lnTo>
                <a:lnTo>
                  <a:pt x="1" y="26"/>
                </a:lnTo>
                <a:lnTo>
                  <a:pt x="0" y="26"/>
                </a:lnTo>
                <a:lnTo>
                  <a:pt x="0" y="25"/>
                </a:lnTo>
                <a:lnTo>
                  <a:pt x="1" y="25"/>
                </a:lnTo>
                <a:lnTo>
                  <a:pt x="1" y="25"/>
                </a:lnTo>
                <a:lnTo>
                  <a:pt x="1" y="25"/>
                </a:lnTo>
                <a:lnTo>
                  <a:pt x="1" y="24"/>
                </a:lnTo>
                <a:lnTo>
                  <a:pt x="1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4"/>
                </a:lnTo>
                <a:lnTo>
                  <a:pt x="2" y="24"/>
                </a:lnTo>
                <a:lnTo>
                  <a:pt x="3" y="24"/>
                </a:lnTo>
                <a:lnTo>
                  <a:pt x="3" y="24"/>
                </a:lnTo>
                <a:lnTo>
                  <a:pt x="2" y="23"/>
                </a:lnTo>
                <a:lnTo>
                  <a:pt x="2" y="22"/>
                </a:lnTo>
                <a:lnTo>
                  <a:pt x="0" y="22"/>
                </a:lnTo>
                <a:lnTo>
                  <a:pt x="0" y="21"/>
                </a:lnTo>
                <a:lnTo>
                  <a:pt x="0" y="21"/>
                </a:lnTo>
                <a:lnTo>
                  <a:pt x="2" y="22"/>
                </a:lnTo>
                <a:lnTo>
                  <a:pt x="2" y="22"/>
                </a:lnTo>
                <a:lnTo>
                  <a:pt x="2" y="21"/>
                </a:lnTo>
                <a:lnTo>
                  <a:pt x="2" y="21"/>
                </a:lnTo>
                <a:lnTo>
                  <a:pt x="3" y="21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3"/>
                </a:lnTo>
                <a:lnTo>
                  <a:pt x="4" y="22"/>
                </a:lnTo>
                <a:lnTo>
                  <a:pt x="4" y="22"/>
                </a:lnTo>
                <a:lnTo>
                  <a:pt x="5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7" y="20"/>
                </a:lnTo>
                <a:lnTo>
                  <a:pt x="8" y="20"/>
                </a:lnTo>
                <a:lnTo>
                  <a:pt x="9" y="20"/>
                </a:lnTo>
                <a:lnTo>
                  <a:pt x="10" y="20"/>
                </a:lnTo>
                <a:lnTo>
                  <a:pt x="11" y="19"/>
                </a:lnTo>
                <a:lnTo>
                  <a:pt x="11" y="19"/>
                </a:lnTo>
                <a:lnTo>
                  <a:pt x="12" y="20"/>
                </a:lnTo>
                <a:lnTo>
                  <a:pt x="13" y="20"/>
                </a:lnTo>
                <a:lnTo>
                  <a:pt x="13" y="20"/>
                </a:lnTo>
                <a:lnTo>
                  <a:pt x="14" y="20"/>
                </a:lnTo>
                <a:lnTo>
                  <a:pt x="14" y="20"/>
                </a:lnTo>
                <a:lnTo>
                  <a:pt x="14" y="19"/>
                </a:lnTo>
                <a:lnTo>
                  <a:pt x="15" y="19"/>
                </a:lnTo>
                <a:lnTo>
                  <a:pt x="16" y="19"/>
                </a:lnTo>
                <a:lnTo>
                  <a:pt x="18" y="20"/>
                </a:lnTo>
                <a:lnTo>
                  <a:pt x="18" y="20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58" name="Freeform 2498">
            <a:extLst>
              <a:ext uri="{FF2B5EF4-FFF2-40B4-BE49-F238E27FC236}">
                <a16:creationId xmlns:a16="http://schemas.microsoft.com/office/drawing/2014/main" id="{1B58DD5B-B3A7-4E48-9563-61CDD4A86DDB}"/>
              </a:ext>
            </a:extLst>
          </xdr:cNvPr>
          <xdr:cNvSpPr>
            <a:spLocks/>
          </xdr:cNvSpPr>
        </xdr:nvSpPr>
        <xdr:spPr bwMode="auto">
          <a:xfrm>
            <a:off x="1025" y="636"/>
            <a:ext cx="71" cy="40"/>
          </a:xfrm>
          <a:custGeom>
            <a:avLst/>
            <a:gdLst>
              <a:gd name="T0" fmla="*/ 26 w 71"/>
              <a:gd name="T1" fmla="*/ 3 h 40"/>
              <a:gd name="T2" fmla="*/ 24 w 71"/>
              <a:gd name="T3" fmla="*/ 3 h 40"/>
              <a:gd name="T4" fmla="*/ 20 w 71"/>
              <a:gd name="T5" fmla="*/ 2 h 40"/>
              <a:gd name="T6" fmla="*/ 19 w 71"/>
              <a:gd name="T7" fmla="*/ 3 h 40"/>
              <a:gd name="T8" fmla="*/ 18 w 71"/>
              <a:gd name="T9" fmla="*/ 4 h 40"/>
              <a:gd name="T10" fmla="*/ 13 w 71"/>
              <a:gd name="T11" fmla="*/ 4 h 40"/>
              <a:gd name="T12" fmla="*/ 12 w 71"/>
              <a:gd name="T13" fmla="*/ 6 h 40"/>
              <a:gd name="T14" fmla="*/ 9 w 71"/>
              <a:gd name="T15" fmla="*/ 6 h 40"/>
              <a:gd name="T16" fmla="*/ 8 w 71"/>
              <a:gd name="T17" fmla="*/ 7 h 40"/>
              <a:gd name="T18" fmla="*/ 4 w 71"/>
              <a:gd name="T19" fmla="*/ 8 h 40"/>
              <a:gd name="T20" fmla="*/ 1 w 71"/>
              <a:gd name="T21" fmla="*/ 9 h 40"/>
              <a:gd name="T22" fmla="*/ 1 w 71"/>
              <a:gd name="T23" fmla="*/ 11 h 40"/>
              <a:gd name="T24" fmla="*/ 0 w 71"/>
              <a:gd name="T25" fmla="*/ 12 h 40"/>
              <a:gd name="T26" fmla="*/ 3 w 71"/>
              <a:gd name="T27" fmla="*/ 12 h 40"/>
              <a:gd name="T28" fmla="*/ 3 w 71"/>
              <a:gd name="T29" fmla="*/ 13 h 40"/>
              <a:gd name="T30" fmla="*/ 0 w 71"/>
              <a:gd name="T31" fmla="*/ 14 h 40"/>
              <a:gd name="T32" fmla="*/ 1 w 71"/>
              <a:gd name="T33" fmla="*/ 16 h 40"/>
              <a:gd name="T34" fmla="*/ 5 w 71"/>
              <a:gd name="T35" fmla="*/ 16 h 40"/>
              <a:gd name="T36" fmla="*/ 6 w 71"/>
              <a:gd name="T37" fmla="*/ 17 h 40"/>
              <a:gd name="T38" fmla="*/ 2 w 71"/>
              <a:gd name="T39" fmla="*/ 17 h 40"/>
              <a:gd name="T40" fmla="*/ 1 w 71"/>
              <a:gd name="T41" fmla="*/ 19 h 40"/>
              <a:gd name="T42" fmla="*/ 2 w 71"/>
              <a:gd name="T43" fmla="*/ 21 h 40"/>
              <a:gd name="T44" fmla="*/ 4 w 71"/>
              <a:gd name="T45" fmla="*/ 23 h 40"/>
              <a:gd name="T46" fmla="*/ 6 w 71"/>
              <a:gd name="T47" fmla="*/ 24 h 40"/>
              <a:gd name="T48" fmla="*/ 9 w 71"/>
              <a:gd name="T49" fmla="*/ 25 h 40"/>
              <a:gd name="T50" fmla="*/ 13 w 71"/>
              <a:gd name="T51" fmla="*/ 24 h 40"/>
              <a:gd name="T52" fmla="*/ 17 w 71"/>
              <a:gd name="T53" fmla="*/ 25 h 40"/>
              <a:gd name="T54" fmla="*/ 15 w 71"/>
              <a:gd name="T55" fmla="*/ 27 h 40"/>
              <a:gd name="T56" fmla="*/ 14 w 71"/>
              <a:gd name="T57" fmla="*/ 32 h 40"/>
              <a:gd name="T58" fmla="*/ 17 w 71"/>
              <a:gd name="T59" fmla="*/ 32 h 40"/>
              <a:gd name="T60" fmla="*/ 19 w 71"/>
              <a:gd name="T61" fmla="*/ 31 h 40"/>
              <a:gd name="T62" fmla="*/ 23 w 71"/>
              <a:gd name="T63" fmla="*/ 30 h 40"/>
              <a:gd name="T64" fmla="*/ 27 w 71"/>
              <a:gd name="T65" fmla="*/ 30 h 40"/>
              <a:gd name="T66" fmla="*/ 28 w 71"/>
              <a:gd name="T67" fmla="*/ 31 h 40"/>
              <a:gd name="T68" fmla="*/ 30 w 71"/>
              <a:gd name="T69" fmla="*/ 31 h 40"/>
              <a:gd name="T70" fmla="*/ 32 w 71"/>
              <a:gd name="T71" fmla="*/ 32 h 40"/>
              <a:gd name="T72" fmla="*/ 35 w 71"/>
              <a:gd name="T73" fmla="*/ 33 h 40"/>
              <a:gd name="T74" fmla="*/ 39 w 71"/>
              <a:gd name="T75" fmla="*/ 33 h 40"/>
              <a:gd name="T76" fmla="*/ 41 w 71"/>
              <a:gd name="T77" fmla="*/ 36 h 40"/>
              <a:gd name="T78" fmla="*/ 45 w 71"/>
              <a:gd name="T79" fmla="*/ 39 h 40"/>
              <a:gd name="T80" fmla="*/ 47 w 71"/>
              <a:gd name="T81" fmla="*/ 40 h 40"/>
              <a:gd name="T82" fmla="*/ 50 w 71"/>
              <a:gd name="T83" fmla="*/ 38 h 40"/>
              <a:gd name="T84" fmla="*/ 55 w 71"/>
              <a:gd name="T85" fmla="*/ 39 h 40"/>
              <a:gd name="T86" fmla="*/ 59 w 71"/>
              <a:gd name="T87" fmla="*/ 38 h 40"/>
              <a:gd name="T88" fmla="*/ 61 w 71"/>
              <a:gd name="T89" fmla="*/ 36 h 40"/>
              <a:gd name="T90" fmla="*/ 64 w 71"/>
              <a:gd name="T91" fmla="*/ 34 h 40"/>
              <a:gd name="T92" fmla="*/ 65 w 71"/>
              <a:gd name="T93" fmla="*/ 32 h 40"/>
              <a:gd name="T94" fmla="*/ 63 w 71"/>
              <a:gd name="T95" fmla="*/ 31 h 40"/>
              <a:gd name="T96" fmla="*/ 62 w 71"/>
              <a:gd name="T97" fmla="*/ 30 h 40"/>
              <a:gd name="T98" fmla="*/ 60 w 71"/>
              <a:gd name="T99" fmla="*/ 24 h 40"/>
              <a:gd name="T100" fmla="*/ 64 w 71"/>
              <a:gd name="T101" fmla="*/ 12 h 40"/>
              <a:gd name="T102" fmla="*/ 67 w 71"/>
              <a:gd name="T103" fmla="*/ 8 h 40"/>
              <a:gd name="T104" fmla="*/ 71 w 71"/>
              <a:gd name="T105" fmla="*/ 6 h 40"/>
              <a:gd name="T106" fmla="*/ 68 w 71"/>
              <a:gd name="T107" fmla="*/ 3 h 40"/>
              <a:gd name="T108" fmla="*/ 61 w 71"/>
              <a:gd name="T109" fmla="*/ 4 h 40"/>
              <a:gd name="T110" fmla="*/ 47 w 71"/>
              <a:gd name="T111" fmla="*/ 2 h 40"/>
              <a:gd name="T112" fmla="*/ 40 w 71"/>
              <a:gd name="T113" fmla="*/ 2 h 40"/>
              <a:gd name="T114" fmla="*/ 38 w 71"/>
              <a:gd name="T115" fmla="*/ 1 h 40"/>
              <a:gd name="T116" fmla="*/ 36 w 71"/>
              <a:gd name="T117" fmla="*/ 1 h 40"/>
              <a:gd name="T118" fmla="*/ 34 w 71"/>
              <a:gd name="T119" fmla="*/ 0 h 40"/>
              <a:gd name="T120" fmla="*/ 34 w 71"/>
              <a:gd name="T121" fmla="*/ 2 h 40"/>
              <a:gd name="T122" fmla="*/ 31 w 71"/>
              <a:gd name="T123" fmla="*/ 0 h 40"/>
              <a:gd name="T124" fmla="*/ 31 w 71"/>
              <a:gd name="T125" fmla="*/ 3 h 4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71" h="40">
                <a:moveTo>
                  <a:pt x="29" y="3"/>
                </a:moveTo>
                <a:lnTo>
                  <a:pt x="29" y="3"/>
                </a:lnTo>
                <a:lnTo>
                  <a:pt x="29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5" y="2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5" y="3"/>
                </a:lnTo>
                <a:lnTo>
                  <a:pt x="24" y="3"/>
                </a:lnTo>
                <a:lnTo>
                  <a:pt x="22" y="3"/>
                </a:lnTo>
                <a:lnTo>
                  <a:pt x="21" y="2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20" y="2"/>
                </a:lnTo>
                <a:lnTo>
                  <a:pt x="20" y="3"/>
                </a:lnTo>
                <a:lnTo>
                  <a:pt x="21" y="3"/>
                </a:lnTo>
                <a:lnTo>
                  <a:pt x="20" y="4"/>
                </a:lnTo>
                <a:lnTo>
                  <a:pt x="20" y="4"/>
                </a:lnTo>
                <a:lnTo>
                  <a:pt x="19" y="4"/>
                </a:lnTo>
                <a:lnTo>
                  <a:pt x="19" y="3"/>
                </a:lnTo>
                <a:lnTo>
                  <a:pt x="19" y="3"/>
                </a:lnTo>
                <a:lnTo>
                  <a:pt x="18" y="3"/>
                </a:lnTo>
                <a:lnTo>
                  <a:pt x="18" y="4"/>
                </a:lnTo>
                <a:lnTo>
                  <a:pt x="18" y="4"/>
                </a:lnTo>
                <a:lnTo>
                  <a:pt x="18" y="4"/>
                </a:lnTo>
                <a:lnTo>
                  <a:pt x="18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3" y="5"/>
                </a:lnTo>
                <a:lnTo>
                  <a:pt x="12" y="5"/>
                </a:lnTo>
                <a:lnTo>
                  <a:pt x="11" y="5"/>
                </a:lnTo>
                <a:lnTo>
                  <a:pt x="11" y="5"/>
                </a:lnTo>
                <a:lnTo>
                  <a:pt x="12" y="6"/>
                </a:lnTo>
                <a:lnTo>
                  <a:pt x="12" y="6"/>
                </a:lnTo>
                <a:lnTo>
                  <a:pt x="11" y="6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6" y="7"/>
                </a:lnTo>
                <a:lnTo>
                  <a:pt x="5" y="7"/>
                </a:lnTo>
                <a:lnTo>
                  <a:pt x="4" y="7"/>
                </a:lnTo>
                <a:lnTo>
                  <a:pt x="5" y="8"/>
                </a:lnTo>
                <a:lnTo>
                  <a:pt x="4" y="8"/>
                </a:lnTo>
                <a:lnTo>
                  <a:pt x="4" y="8"/>
                </a:lnTo>
                <a:lnTo>
                  <a:pt x="3" y="8"/>
                </a:lnTo>
                <a:lnTo>
                  <a:pt x="3" y="8"/>
                </a:lnTo>
                <a:lnTo>
                  <a:pt x="2" y="8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2" y="10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0" y="11"/>
                </a:lnTo>
                <a:lnTo>
                  <a:pt x="0" y="11"/>
                </a:lnTo>
                <a:lnTo>
                  <a:pt x="0" y="12"/>
                </a:lnTo>
                <a:lnTo>
                  <a:pt x="0" y="12"/>
                </a:lnTo>
                <a:lnTo>
                  <a:pt x="0" y="13"/>
                </a:lnTo>
                <a:lnTo>
                  <a:pt x="1" y="13"/>
                </a:lnTo>
                <a:lnTo>
                  <a:pt x="2" y="13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2"/>
                </a:lnTo>
                <a:lnTo>
                  <a:pt x="2" y="12"/>
                </a:lnTo>
                <a:lnTo>
                  <a:pt x="2" y="11"/>
                </a:lnTo>
                <a:lnTo>
                  <a:pt x="3" y="12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0" y="13"/>
                </a:lnTo>
                <a:lnTo>
                  <a:pt x="0" y="14"/>
                </a:lnTo>
                <a:lnTo>
                  <a:pt x="0" y="14"/>
                </a:lnTo>
                <a:lnTo>
                  <a:pt x="0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1" y="16"/>
                </a:lnTo>
                <a:lnTo>
                  <a:pt x="0" y="17"/>
                </a:lnTo>
                <a:lnTo>
                  <a:pt x="1" y="17"/>
                </a:lnTo>
                <a:lnTo>
                  <a:pt x="2" y="17"/>
                </a:lnTo>
                <a:lnTo>
                  <a:pt x="2" y="16"/>
                </a:lnTo>
                <a:lnTo>
                  <a:pt x="3" y="16"/>
                </a:lnTo>
                <a:lnTo>
                  <a:pt x="5" y="16"/>
                </a:lnTo>
                <a:lnTo>
                  <a:pt x="5" y="16"/>
                </a:lnTo>
                <a:lnTo>
                  <a:pt x="5" y="16"/>
                </a:lnTo>
                <a:lnTo>
                  <a:pt x="7" y="17"/>
                </a:lnTo>
                <a:lnTo>
                  <a:pt x="5" y="16"/>
                </a:lnTo>
                <a:lnTo>
                  <a:pt x="5" y="17"/>
                </a:lnTo>
                <a:lnTo>
                  <a:pt x="6" y="17"/>
                </a:lnTo>
                <a:lnTo>
                  <a:pt x="6" y="17"/>
                </a:lnTo>
                <a:lnTo>
                  <a:pt x="5" y="17"/>
                </a:lnTo>
                <a:lnTo>
                  <a:pt x="4" y="17"/>
                </a:lnTo>
                <a:lnTo>
                  <a:pt x="3" y="17"/>
                </a:lnTo>
                <a:lnTo>
                  <a:pt x="3" y="17"/>
                </a:lnTo>
                <a:lnTo>
                  <a:pt x="2" y="17"/>
                </a:lnTo>
                <a:lnTo>
                  <a:pt x="1" y="17"/>
                </a:lnTo>
                <a:lnTo>
                  <a:pt x="2" y="18"/>
                </a:lnTo>
                <a:lnTo>
                  <a:pt x="1" y="18"/>
                </a:lnTo>
                <a:lnTo>
                  <a:pt x="1" y="18"/>
                </a:lnTo>
                <a:lnTo>
                  <a:pt x="1" y="19"/>
                </a:lnTo>
                <a:lnTo>
                  <a:pt x="1" y="19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4" y="21"/>
                </a:lnTo>
                <a:lnTo>
                  <a:pt x="4" y="22"/>
                </a:lnTo>
                <a:lnTo>
                  <a:pt x="4" y="23"/>
                </a:lnTo>
                <a:lnTo>
                  <a:pt x="4" y="23"/>
                </a:lnTo>
                <a:lnTo>
                  <a:pt x="4" y="24"/>
                </a:lnTo>
                <a:lnTo>
                  <a:pt x="5" y="24"/>
                </a:lnTo>
                <a:lnTo>
                  <a:pt x="5" y="25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7" y="25"/>
                </a:lnTo>
                <a:lnTo>
                  <a:pt x="7" y="25"/>
                </a:lnTo>
                <a:lnTo>
                  <a:pt x="8" y="25"/>
                </a:lnTo>
                <a:lnTo>
                  <a:pt x="9" y="25"/>
                </a:lnTo>
                <a:lnTo>
                  <a:pt x="10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3" y="25"/>
                </a:lnTo>
                <a:lnTo>
                  <a:pt x="13" y="24"/>
                </a:lnTo>
                <a:lnTo>
                  <a:pt x="13" y="24"/>
                </a:lnTo>
                <a:lnTo>
                  <a:pt x="14" y="24"/>
                </a:lnTo>
                <a:lnTo>
                  <a:pt x="15" y="24"/>
                </a:lnTo>
                <a:lnTo>
                  <a:pt x="16" y="24"/>
                </a:lnTo>
                <a:lnTo>
                  <a:pt x="17" y="25"/>
                </a:lnTo>
                <a:lnTo>
                  <a:pt x="17" y="25"/>
                </a:lnTo>
                <a:lnTo>
                  <a:pt x="17" y="25"/>
                </a:lnTo>
                <a:lnTo>
                  <a:pt x="16" y="26"/>
                </a:lnTo>
                <a:lnTo>
                  <a:pt x="16" y="26"/>
                </a:lnTo>
                <a:lnTo>
                  <a:pt x="15" y="26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5" y="29"/>
                </a:lnTo>
                <a:lnTo>
                  <a:pt x="15" y="29"/>
                </a:lnTo>
                <a:lnTo>
                  <a:pt x="15" y="30"/>
                </a:lnTo>
                <a:lnTo>
                  <a:pt x="14" y="32"/>
                </a:lnTo>
                <a:lnTo>
                  <a:pt x="13" y="33"/>
                </a:lnTo>
                <a:lnTo>
                  <a:pt x="13" y="33"/>
                </a:lnTo>
                <a:lnTo>
                  <a:pt x="15" y="33"/>
                </a:lnTo>
                <a:lnTo>
                  <a:pt x="15" y="33"/>
                </a:lnTo>
                <a:lnTo>
                  <a:pt x="15" y="32"/>
                </a:lnTo>
                <a:lnTo>
                  <a:pt x="17" y="32"/>
                </a:lnTo>
                <a:lnTo>
                  <a:pt x="17" y="32"/>
                </a:lnTo>
                <a:lnTo>
                  <a:pt x="18" y="32"/>
                </a:lnTo>
                <a:lnTo>
                  <a:pt x="18" y="31"/>
                </a:lnTo>
                <a:lnTo>
                  <a:pt x="19" y="32"/>
                </a:lnTo>
                <a:lnTo>
                  <a:pt x="19" y="31"/>
                </a:lnTo>
                <a:lnTo>
                  <a:pt x="19" y="31"/>
                </a:lnTo>
                <a:lnTo>
                  <a:pt x="20" y="31"/>
                </a:lnTo>
                <a:lnTo>
                  <a:pt x="20" y="31"/>
                </a:lnTo>
                <a:lnTo>
                  <a:pt x="21" y="31"/>
                </a:lnTo>
                <a:lnTo>
                  <a:pt x="22" y="31"/>
                </a:lnTo>
                <a:lnTo>
                  <a:pt x="23" y="30"/>
                </a:lnTo>
                <a:lnTo>
                  <a:pt x="23" y="30"/>
                </a:lnTo>
                <a:lnTo>
                  <a:pt x="24" y="29"/>
                </a:lnTo>
                <a:lnTo>
                  <a:pt x="25" y="29"/>
                </a:lnTo>
                <a:lnTo>
                  <a:pt x="25" y="29"/>
                </a:lnTo>
                <a:lnTo>
                  <a:pt x="26" y="29"/>
                </a:lnTo>
                <a:lnTo>
                  <a:pt x="26" y="29"/>
                </a:lnTo>
                <a:lnTo>
                  <a:pt x="27" y="30"/>
                </a:lnTo>
                <a:lnTo>
                  <a:pt x="26" y="30"/>
                </a:lnTo>
                <a:lnTo>
                  <a:pt x="27" y="30"/>
                </a:lnTo>
                <a:lnTo>
                  <a:pt x="27" y="30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0"/>
                </a:lnTo>
                <a:lnTo>
                  <a:pt x="27" y="30"/>
                </a:lnTo>
                <a:lnTo>
                  <a:pt x="28" y="29"/>
                </a:lnTo>
                <a:lnTo>
                  <a:pt x="29" y="30"/>
                </a:lnTo>
                <a:lnTo>
                  <a:pt x="30" y="30"/>
                </a:lnTo>
                <a:lnTo>
                  <a:pt x="30" y="31"/>
                </a:ln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2" y="31"/>
                </a:lnTo>
                <a:lnTo>
                  <a:pt x="32" y="31"/>
                </a:lnTo>
                <a:lnTo>
                  <a:pt x="32" y="32"/>
                </a:lnTo>
                <a:lnTo>
                  <a:pt x="32" y="32"/>
                </a:lnTo>
                <a:lnTo>
                  <a:pt x="33" y="32"/>
                </a:lnTo>
                <a:lnTo>
                  <a:pt x="34" y="32"/>
                </a:lnTo>
                <a:lnTo>
                  <a:pt x="34" y="32"/>
                </a:lnTo>
                <a:lnTo>
                  <a:pt x="34" y="32"/>
                </a:lnTo>
                <a:lnTo>
                  <a:pt x="35" y="33"/>
                </a:lnTo>
                <a:lnTo>
                  <a:pt x="36" y="33"/>
                </a:lnTo>
                <a:lnTo>
                  <a:pt x="37" y="33"/>
                </a:lnTo>
                <a:lnTo>
                  <a:pt x="38" y="33"/>
                </a:lnTo>
                <a:lnTo>
                  <a:pt x="38" y="33"/>
                </a:lnTo>
                <a:lnTo>
                  <a:pt x="38" y="33"/>
                </a:lnTo>
                <a:lnTo>
                  <a:pt x="39" y="33"/>
                </a:lnTo>
                <a:lnTo>
                  <a:pt x="39" y="34"/>
                </a:lnTo>
                <a:lnTo>
                  <a:pt x="39" y="34"/>
                </a:lnTo>
                <a:lnTo>
                  <a:pt x="38" y="35"/>
                </a:lnTo>
                <a:lnTo>
                  <a:pt x="40" y="35"/>
                </a:lnTo>
                <a:lnTo>
                  <a:pt x="41" y="36"/>
                </a:lnTo>
                <a:lnTo>
                  <a:pt x="41" y="36"/>
                </a:lnTo>
                <a:lnTo>
                  <a:pt x="41" y="36"/>
                </a:lnTo>
                <a:lnTo>
                  <a:pt x="42" y="37"/>
                </a:lnTo>
                <a:lnTo>
                  <a:pt x="42" y="37"/>
                </a:lnTo>
                <a:lnTo>
                  <a:pt x="42" y="38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39"/>
                </a:lnTo>
                <a:lnTo>
                  <a:pt x="46" y="40"/>
                </a:lnTo>
                <a:lnTo>
                  <a:pt x="46" y="40"/>
                </a:lnTo>
                <a:lnTo>
                  <a:pt x="47" y="39"/>
                </a:lnTo>
                <a:lnTo>
                  <a:pt x="47" y="40"/>
                </a:lnTo>
                <a:lnTo>
                  <a:pt x="47" y="39"/>
                </a:lnTo>
                <a:lnTo>
                  <a:pt x="48" y="39"/>
                </a:lnTo>
                <a:lnTo>
                  <a:pt x="48" y="39"/>
                </a:lnTo>
                <a:lnTo>
                  <a:pt x="49" y="39"/>
                </a:lnTo>
                <a:lnTo>
                  <a:pt x="50" y="38"/>
                </a:lnTo>
                <a:lnTo>
                  <a:pt x="50" y="38"/>
                </a:lnTo>
                <a:lnTo>
                  <a:pt x="52" y="37"/>
                </a:lnTo>
                <a:lnTo>
                  <a:pt x="52" y="37"/>
                </a:lnTo>
                <a:lnTo>
                  <a:pt x="52" y="38"/>
                </a:lnTo>
                <a:lnTo>
                  <a:pt x="53" y="38"/>
                </a:lnTo>
                <a:lnTo>
                  <a:pt x="54" y="39"/>
                </a:lnTo>
                <a:lnTo>
                  <a:pt x="55" y="39"/>
                </a:lnTo>
                <a:lnTo>
                  <a:pt x="56" y="39"/>
                </a:lnTo>
                <a:lnTo>
                  <a:pt x="58" y="39"/>
                </a:lnTo>
                <a:lnTo>
                  <a:pt x="58" y="39"/>
                </a:lnTo>
                <a:lnTo>
                  <a:pt x="59" y="38"/>
                </a:lnTo>
                <a:lnTo>
                  <a:pt x="59" y="38"/>
                </a:lnTo>
                <a:lnTo>
                  <a:pt x="59" y="38"/>
                </a:lnTo>
                <a:lnTo>
                  <a:pt x="59" y="37"/>
                </a:lnTo>
                <a:lnTo>
                  <a:pt x="59" y="37"/>
                </a:lnTo>
                <a:lnTo>
                  <a:pt x="59" y="37"/>
                </a:lnTo>
                <a:lnTo>
                  <a:pt x="60" y="36"/>
                </a:lnTo>
                <a:lnTo>
                  <a:pt x="61" y="36"/>
                </a:lnTo>
                <a:lnTo>
                  <a:pt x="61" y="36"/>
                </a:lnTo>
                <a:lnTo>
                  <a:pt x="61" y="35"/>
                </a:lnTo>
                <a:lnTo>
                  <a:pt x="61" y="35"/>
                </a:lnTo>
                <a:lnTo>
                  <a:pt x="61" y="34"/>
                </a:lnTo>
                <a:lnTo>
                  <a:pt x="61" y="34"/>
                </a:lnTo>
                <a:lnTo>
                  <a:pt x="63" y="34"/>
                </a:lnTo>
                <a:lnTo>
                  <a:pt x="64" y="34"/>
                </a:lnTo>
                <a:lnTo>
                  <a:pt x="64" y="34"/>
                </a:lnTo>
                <a:lnTo>
                  <a:pt x="65" y="34"/>
                </a:lnTo>
                <a:lnTo>
                  <a:pt x="65" y="33"/>
                </a:lnTo>
                <a:lnTo>
                  <a:pt x="65" y="33"/>
                </a:lnTo>
                <a:lnTo>
                  <a:pt x="65" y="32"/>
                </a:lnTo>
                <a:lnTo>
                  <a:pt x="65" y="32"/>
                </a:lnTo>
                <a:lnTo>
                  <a:pt x="64" y="32"/>
                </a:lnTo>
                <a:lnTo>
                  <a:pt x="64" y="32"/>
                </a:lnTo>
                <a:lnTo>
                  <a:pt x="63" y="32"/>
                </a:lnTo>
                <a:lnTo>
                  <a:pt x="63" y="32"/>
                </a:lnTo>
                <a:lnTo>
                  <a:pt x="63" y="32"/>
                </a:lnTo>
                <a:lnTo>
                  <a:pt x="63" y="31"/>
                </a:lnTo>
                <a:lnTo>
                  <a:pt x="63" y="31"/>
                </a:lnTo>
                <a:lnTo>
                  <a:pt x="63" y="30"/>
                </a:lnTo>
                <a:lnTo>
                  <a:pt x="63" y="31"/>
                </a:lnTo>
                <a:lnTo>
                  <a:pt x="62" y="30"/>
                </a:lnTo>
                <a:lnTo>
                  <a:pt x="62" y="30"/>
                </a:lnTo>
                <a:lnTo>
                  <a:pt x="62" y="30"/>
                </a:lnTo>
                <a:lnTo>
                  <a:pt x="62" y="29"/>
                </a:lnTo>
                <a:lnTo>
                  <a:pt x="60" y="27"/>
                </a:lnTo>
                <a:lnTo>
                  <a:pt x="61" y="26"/>
                </a:lnTo>
                <a:lnTo>
                  <a:pt x="61" y="25"/>
                </a:lnTo>
                <a:lnTo>
                  <a:pt x="60" y="25"/>
                </a:lnTo>
                <a:lnTo>
                  <a:pt x="60" y="24"/>
                </a:lnTo>
                <a:lnTo>
                  <a:pt x="60" y="21"/>
                </a:lnTo>
                <a:lnTo>
                  <a:pt x="60" y="19"/>
                </a:lnTo>
                <a:lnTo>
                  <a:pt x="61" y="15"/>
                </a:lnTo>
                <a:lnTo>
                  <a:pt x="62" y="14"/>
                </a:lnTo>
                <a:lnTo>
                  <a:pt x="64" y="12"/>
                </a:lnTo>
                <a:lnTo>
                  <a:pt x="64" y="12"/>
                </a:lnTo>
                <a:lnTo>
                  <a:pt x="65" y="11"/>
                </a:lnTo>
                <a:lnTo>
                  <a:pt x="65" y="11"/>
                </a:lnTo>
                <a:lnTo>
                  <a:pt x="65" y="10"/>
                </a:lnTo>
                <a:lnTo>
                  <a:pt x="66" y="9"/>
                </a:lnTo>
                <a:lnTo>
                  <a:pt x="66" y="9"/>
                </a:lnTo>
                <a:lnTo>
                  <a:pt x="67" y="8"/>
                </a:lnTo>
                <a:lnTo>
                  <a:pt x="68" y="7"/>
                </a:lnTo>
                <a:lnTo>
                  <a:pt x="69" y="7"/>
                </a:lnTo>
                <a:lnTo>
                  <a:pt x="70" y="7"/>
                </a:lnTo>
                <a:lnTo>
                  <a:pt x="71" y="7"/>
                </a:lnTo>
                <a:lnTo>
                  <a:pt x="71" y="7"/>
                </a:lnTo>
                <a:lnTo>
                  <a:pt x="71" y="6"/>
                </a:lnTo>
                <a:lnTo>
                  <a:pt x="71" y="6"/>
                </a:lnTo>
                <a:lnTo>
                  <a:pt x="71" y="5"/>
                </a:lnTo>
                <a:lnTo>
                  <a:pt x="70" y="5"/>
                </a:lnTo>
                <a:lnTo>
                  <a:pt x="69" y="4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8" y="4"/>
                </a:lnTo>
                <a:lnTo>
                  <a:pt x="66" y="5"/>
                </a:lnTo>
                <a:lnTo>
                  <a:pt x="66" y="5"/>
                </a:lnTo>
                <a:lnTo>
                  <a:pt x="65" y="4"/>
                </a:lnTo>
                <a:lnTo>
                  <a:pt x="61" y="4"/>
                </a:lnTo>
                <a:lnTo>
                  <a:pt x="60" y="4"/>
                </a:lnTo>
                <a:lnTo>
                  <a:pt x="53" y="4"/>
                </a:lnTo>
                <a:lnTo>
                  <a:pt x="51" y="4"/>
                </a:lnTo>
                <a:lnTo>
                  <a:pt x="49" y="3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3" y="2"/>
                </a:lnTo>
                <a:lnTo>
                  <a:pt x="42" y="2"/>
                </a:lnTo>
                <a:lnTo>
                  <a:pt x="40" y="2"/>
                </a:lnTo>
                <a:lnTo>
                  <a:pt x="40" y="2"/>
                </a:lnTo>
                <a:lnTo>
                  <a:pt x="40" y="1"/>
                </a:lnTo>
                <a:lnTo>
                  <a:pt x="39" y="1"/>
                </a:lnTo>
                <a:lnTo>
                  <a:pt x="39" y="1"/>
                </a:lnTo>
                <a:lnTo>
                  <a:pt x="38" y="1"/>
                </a:lnTo>
                <a:lnTo>
                  <a:pt x="38" y="1"/>
                </a:lnTo>
                <a:lnTo>
                  <a:pt x="38" y="1"/>
                </a:lnTo>
                <a:lnTo>
                  <a:pt x="38" y="1"/>
                </a:lnTo>
                <a:lnTo>
                  <a:pt x="37" y="2"/>
                </a:lnTo>
                <a:lnTo>
                  <a:pt x="37" y="1"/>
                </a:lnTo>
                <a:lnTo>
                  <a:pt x="37" y="1"/>
                </a:lnTo>
                <a:lnTo>
                  <a:pt x="36" y="1"/>
                </a:lnTo>
                <a:lnTo>
                  <a:pt x="36" y="1"/>
                </a:lnTo>
                <a:lnTo>
                  <a:pt x="36" y="2"/>
                </a:lnTo>
                <a:lnTo>
                  <a:pt x="35" y="2"/>
                </a:lnTo>
                <a:lnTo>
                  <a:pt x="35" y="1"/>
                </a:lnTo>
                <a:lnTo>
                  <a:pt x="35" y="0"/>
                </a:lnTo>
                <a:lnTo>
                  <a:pt x="34" y="0"/>
                </a:lnTo>
                <a:lnTo>
                  <a:pt x="34" y="0"/>
                </a:lnTo>
                <a:lnTo>
                  <a:pt x="33" y="0"/>
                </a:lnTo>
                <a:lnTo>
                  <a:pt x="34" y="0"/>
                </a:lnTo>
                <a:lnTo>
                  <a:pt x="34" y="1"/>
                </a:lnTo>
                <a:lnTo>
                  <a:pt x="34" y="1"/>
                </a:lnTo>
                <a:lnTo>
                  <a:pt x="34" y="2"/>
                </a:lnTo>
                <a:lnTo>
                  <a:pt x="34" y="2"/>
                </a:lnTo>
                <a:lnTo>
                  <a:pt x="33" y="2"/>
                </a:lnTo>
                <a:lnTo>
                  <a:pt x="33" y="2"/>
                </a:lnTo>
                <a:lnTo>
                  <a:pt x="32" y="1"/>
                </a:lnTo>
                <a:lnTo>
                  <a:pt x="32" y="1"/>
                </a:lnTo>
                <a:lnTo>
                  <a:pt x="31" y="0"/>
                </a:lnTo>
                <a:lnTo>
                  <a:pt x="31" y="0"/>
                </a:lnTo>
                <a:lnTo>
                  <a:pt x="30" y="0"/>
                </a:lnTo>
                <a:lnTo>
                  <a:pt x="31" y="1"/>
                </a:lnTo>
                <a:lnTo>
                  <a:pt x="31" y="2"/>
                </a:lnTo>
                <a:lnTo>
                  <a:pt x="32" y="2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9" y="3"/>
                </a:lnTo>
                <a:lnTo>
                  <a:pt x="29" y="3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59" name="Freeform 2499">
            <a:extLst>
              <a:ext uri="{FF2B5EF4-FFF2-40B4-BE49-F238E27FC236}">
                <a16:creationId xmlns:a16="http://schemas.microsoft.com/office/drawing/2014/main" id="{A2B91094-CEAE-47D7-B5C4-C5645CFEB81B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0 h 1"/>
              <a:gd name="T1" fmla="*/ 0 h 1"/>
              <a:gd name="T2" fmla="*/ 0 h 1"/>
              <a:gd name="T3" fmla="*/ 1 h 1"/>
              <a:gd name="T4" fmla="*/ 1 h 1"/>
              <a:gd name="T5" fmla="*/ 0 h 1"/>
              <a:gd name="T6" fmla="*/ 0 h 1"/>
              <a:gd name="T7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0" name="Freeform 2500">
            <a:extLst>
              <a:ext uri="{FF2B5EF4-FFF2-40B4-BE49-F238E27FC236}">
                <a16:creationId xmlns:a16="http://schemas.microsoft.com/office/drawing/2014/main" id="{A333708C-CC5F-4A1B-A2A0-8AF9A2984C40}"/>
              </a:ext>
            </a:extLst>
          </xdr:cNvPr>
          <xdr:cNvSpPr>
            <a:spLocks/>
          </xdr:cNvSpPr>
        </xdr:nvSpPr>
        <xdr:spPr bwMode="auto">
          <a:xfrm>
            <a:off x="1032" y="642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1" name="Freeform 2501">
            <a:extLst>
              <a:ext uri="{FF2B5EF4-FFF2-40B4-BE49-F238E27FC236}">
                <a16:creationId xmlns:a16="http://schemas.microsoft.com/office/drawing/2014/main" id="{32A46251-7105-469E-90CE-3306C6BA04D3}"/>
              </a:ext>
            </a:extLst>
          </xdr:cNvPr>
          <xdr:cNvSpPr>
            <a:spLocks/>
          </xdr:cNvSpPr>
        </xdr:nvSpPr>
        <xdr:spPr bwMode="auto">
          <a:xfrm>
            <a:off x="1048" y="636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2" name="Freeform 2502">
            <a:extLst>
              <a:ext uri="{FF2B5EF4-FFF2-40B4-BE49-F238E27FC236}">
                <a16:creationId xmlns:a16="http://schemas.microsoft.com/office/drawing/2014/main" id="{F095D3FC-01FA-4CC0-8F9B-010B25C0953A}"/>
              </a:ext>
            </a:extLst>
          </xdr:cNvPr>
          <xdr:cNvSpPr>
            <a:spLocks/>
          </xdr:cNvSpPr>
        </xdr:nvSpPr>
        <xdr:spPr bwMode="auto">
          <a:xfrm>
            <a:off x="1040" y="637"/>
            <a:ext cx="2" cy="2"/>
          </a:xfrm>
          <a:custGeom>
            <a:avLst/>
            <a:gdLst>
              <a:gd name="T0" fmla="*/ 1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1 h 2"/>
              <a:gd name="T8" fmla="*/ 0 w 2"/>
              <a:gd name="T9" fmla="*/ 1 h 2"/>
              <a:gd name="T10" fmla="*/ 1 w 2"/>
              <a:gd name="T11" fmla="*/ 0 h 2"/>
              <a:gd name="T12" fmla="*/ 1 w 2"/>
              <a:gd name="T13" fmla="*/ 0 h 2"/>
              <a:gd name="T14" fmla="*/ 1 w 2"/>
              <a:gd name="T15" fmla="*/ 1 h 2"/>
              <a:gd name="T16" fmla="*/ 1 w 2"/>
              <a:gd name="T1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2">
                <a:moveTo>
                  <a:pt x="1" y="1"/>
                </a:move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3" name="Freeform 2503">
            <a:extLst>
              <a:ext uri="{FF2B5EF4-FFF2-40B4-BE49-F238E27FC236}">
                <a16:creationId xmlns:a16="http://schemas.microsoft.com/office/drawing/2014/main" id="{F7A4FAFB-A2D8-4EB5-847A-F256D6F1A736}"/>
              </a:ext>
            </a:extLst>
          </xdr:cNvPr>
          <xdr:cNvSpPr>
            <a:spLocks/>
          </xdr:cNvSpPr>
        </xdr:nvSpPr>
        <xdr:spPr bwMode="auto">
          <a:xfrm>
            <a:off x="1011" y="663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4" name="Freeform 2504">
            <a:extLst>
              <a:ext uri="{FF2B5EF4-FFF2-40B4-BE49-F238E27FC236}">
                <a16:creationId xmlns:a16="http://schemas.microsoft.com/office/drawing/2014/main" id="{637D4235-8424-4D91-BB10-45E00FCD5233}"/>
              </a:ext>
            </a:extLst>
          </xdr:cNvPr>
          <xdr:cNvSpPr>
            <a:spLocks/>
          </xdr:cNvSpPr>
        </xdr:nvSpPr>
        <xdr:spPr bwMode="auto">
          <a:xfrm>
            <a:off x="1022" y="670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5" name="Freeform 2505">
            <a:extLst>
              <a:ext uri="{FF2B5EF4-FFF2-40B4-BE49-F238E27FC236}">
                <a16:creationId xmlns:a16="http://schemas.microsoft.com/office/drawing/2014/main" id="{A8E5BBB7-ABE2-4C60-94EF-2B6B9312DF65}"/>
              </a:ext>
            </a:extLst>
          </xdr:cNvPr>
          <xdr:cNvSpPr>
            <a:spLocks/>
          </xdr:cNvSpPr>
        </xdr:nvSpPr>
        <xdr:spPr bwMode="auto">
          <a:xfrm>
            <a:off x="1033" y="66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6" name="Freeform 2506">
            <a:extLst>
              <a:ext uri="{FF2B5EF4-FFF2-40B4-BE49-F238E27FC236}">
                <a16:creationId xmlns:a16="http://schemas.microsoft.com/office/drawing/2014/main" id="{F972FB12-DBCE-41DD-89F1-F649A6E757BF}"/>
              </a:ext>
            </a:extLst>
          </xdr:cNvPr>
          <xdr:cNvSpPr>
            <a:spLocks/>
          </xdr:cNvSpPr>
        </xdr:nvSpPr>
        <xdr:spPr bwMode="auto">
          <a:xfrm>
            <a:off x="1019" y="654"/>
            <a:ext cx="6" cy="3"/>
          </a:xfrm>
          <a:custGeom>
            <a:avLst/>
            <a:gdLst>
              <a:gd name="T0" fmla="*/ 3 w 6"/>
              <a:gd name="T1" fmla="*/ 0 h 3"/>
              <a:gd name="T2" fmla="*/ 5 w 6"/>
              <a:gd name="T3" fmla="*/ 1 h 3"/>
              <a:gd name="T4" fmla="*/ 5 w 6"/>
              <a:gd name="T5" fmla="*/ 2 h 3"/>
              <a:gd name="T6" fmla="*/ 5 w 6"/>
              <a:gd name="T7" fmla="*/ 2 h 3"/>
              <a:gd name="T8" fmla="*/ 6 w 6"/>
              <a:gd name="T9" fmla="*/ 2 h 3"/>
              <a:gd name="T10" fmla="*/ 5 w 6"/>
              <a:gd name="T11" fmla="*/ 3 h 3"/>
              <a:gd name="T12" fmla="*/ 4 w 6"/>
              <a:gd name="T13" fmla="*/ 3 h 3"/>
              <a:gd name="T14" fmla="*/ 3 w 6"/>
              <a:gd name="T15" fmla="*/ 3 h 3"/>
              <a:gd name="T16" fmla="*/ 3 w 6"/>
              <a:gd name="T17" fmla="*/ 3 h 3"/>
              <a:gd name="T18" fmla="*/ 2 w 6"/>
              <a:gd name="T19" fmla="*/ 3 h 3"/>
              <a:gd name="T20" fmla="*/ 2 w 6"/>
              <a:gd name="T21" fmla="*/ 2 h 3"/>
              <a:gd name="T22" fmla="*/ 1 w 6"/>
              <a:gd name="T23" fmla="*/ 2 h 3"/>
              <a:gd name="T24" fmla="*/ 0 w 6"/>
              <a:gd name="T25" fmla="*/ 1 h 3"/>
              <a:gd name="T26" fmla="*/ 1 w 6"/>
              <a:gd name="T27" fmla="*/ 1 h 3"/>
              <a:gd name="T28" fmla="*/ 1 w 6"/>
              <a:gd name="T29" fmla="*/ 1 h 3"/>
              <a:gd name="T30" fmla="*/ 1 w 6"/>
              <a:gd name="T31" fmla="*/ 1 h 3"/>
              <a:gd name="T32" fmla="*/ 2 w 6"/>
              <a:gd name="T33" fmla="*/ 0 h 3"/>
              <a:gd name="T34" fmla="*/ 3 w 6"/>
              <a:gd name="T35" fmla="*/ 0 h 3"/>
              <a:gd name="T36" fmla="*/ 3 w 6"/>
              <a:gd name="T37" fmla="*/ 0 h 3"/>
              <a:gd name="T38" fmla="*/ 3 w 6"/>
              <a:gd name="T3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3">
                <a:moveTo>
                  <a:pt x="3" y="0"/>
                </a:move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7" name="Freeform 2507">
            <a:extLst>
              <a:ext uri="{FF2B5EF4-FFF2-40B4-BE49-F238E27FC236}">
                <a16:creationId xmlns:a16="http://schemas.microsoft.com/office/drawing/2014/main" id="{C72AC58B-1227-4D24-864B-5BAF4A2F0271}"/>
              </a:ext>
            </a:extLst>
          </xdr:cNvPr>
          <xdr:cNvSpPr>
            <a:spLocks/>
          </xdr:cNvSpPr>
        </xdr:nvSpPr>
        <xdr:spPr bwMode="auto">
          <a:xfrm>
            <a:off x="1020" y="647"/>
            <a:ext cx="4" cy="2"/>
          </a:xfrm>
          <a:custGeom>
            <a:avLst/>
            <a:gdLst>
              <a:gd name="T0" fmla="*/ 1 w 4"/>
              <a:gd name="T1" fmla="*/ 0 h 2"/>
              <a:gd name="T2" fmla="*/ 2 w 4"/>
              <a:gd name="T3" fmla="*/ 0 h 2"/>
              <a:gd name="T4" fmla="*/ 3 w 4"/>
              <a:gd name="T5" fmla="*/ 1 h 2"/>
              <a:gd name="T6" fmla="*/ 3 w 4"/>
              <a:gd name="T7" fmla="*/ 1 h 2"/>
              <a:gd name="T8" fmla="*/ 4 w 4"/>
              <a:gd name="T9" fmla="*/ 1 h 2"/>
              <a:gd name="T10" fmla="*/ 4 w 4"/>
              <a:gd name="T11" fmla="*/ 1 h 2"/>
              <a:gd name="T12" fmla="*/ 4 w 4"/>
              <a:gd name="T13" fmla="*/ 2 h 2"/>
              <a:gd name="T14" fmla="*/ 4 w 4"/>
              <a:gd name="T15" fmla="*/ 2 h 2"/>
              <a:gd name="T16" fmla="*/ 3 w 4"/>
              <a:gd name="T17" fmla="*/ 2 h 2"/>
              <a:gd name="T18" fmla="*/ 3 w 4"/>
              <a:gd name="T19" fmla="*/ 2 h 2"/>
              <a:gd name="T20" fmla="*/ 3 w 4"/>
              <a:gd name="T21" fmla="*/ 2 h 2"/>
              <a:gd name="T22" fmla="*/ 2 w 4"/>
              <a:gd name="T23" fmla="*/ 2 h 2"/>
              <a:gd name="T24" fmla="*/ 2 w 4"/>
              <a:gd name="T25" fmla="*/ 2 h 2"/>
              <a:gd name="T26" fmla="*/ 1 w 4"/>
              <a:gd name="T27" fmla="*/ 2 h 2"/>
              <a:gd name="T28" fmla="*/ 1 w 4"/>
              <a:gd name="T29" fmla="*/ 2 h 2"/>
              <a:gd name="T30" fmla="*/ 1 w 4"/>
              <a:gd name="T31" fmla="*/ 1 h 2"/>
              <a:gd name="T32" fmla="*/ 0 w 4"/>
              <a:gd name="T33" fmla="*/ 1 h 2"/>
              <a:gd name="T34" fmla="*/ 1 w 4"/>
              <a:gd name="T35" fmla="*/ 0 h 2"/>
              <a:gd name="T36" fmla="*/ 1 w 4"/>
              <a:gd name="T3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2">
                <a:moveTo>
                  <a:pt x="1" y="0"/>
                </a:move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8" name="Freeform 2508">
            <a:extLst>
              <a:ext uri="{FF2B5EF4-FFF2-40B4-BE49-F238E27FC236}">
                <a16:creationId xmlns:a16="http://schemas.microsoft.com/office/drawing/2014/main" id="{0A058E38-1204-488D-901D-19F16D1C0817}"/>
              </a:ext>
            </a:extLst>
          </xdr:cNvPr>
          <xdr:cNvSpPr>
            <a:spLocks/>
          </xdr:cNvSpPr>
        </xdr:nvSpPr>
        <xdr:spPr bwMode="auto">
          <a:xfrm>
            <a:off x="1001" y="659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69" name="Freeform 2509">
            <a:extLst>
              <a:ext uri="{FF2B5EF4-FFF2-40B4-BE49-F238E27FC236}">
                <a16:creationId xmlns:a16="http://schemas.microsoft.com/office/drawing/2014/main" id="{F9236543-1F38-46AA-810D-F4AD7C9EB4C0}"/>
              </a:ext>
            </a:extLst>
          </xdr:cNvPr>
          <xdr:cNvSpPr>
            <a:spLocks/>
          </xdr:cNvSpPr>
        </xdr:nvSpPr>
        <xdr:spPr bwMode="auto">
          <a:xfrm>
            <a:off x="1004" y="647"/>
            <a:ext cx="15" cy="7"/>
          </a:xfrm>
          <a:custGeom>
            <a:avLst/>
            <a:gdLst>
              <a:gd name="T0" fmla="*/ 9 w 15"/>
              <a:gd name="T1" fmla="*/ 0 h 7"/>
              <a:gd name="T2" fmla="*/ 10 w 15"/>
              <a:gd name="T3" fmla="*/ 0 h 7"/>
              <a:gd name="T4" fmla="*/ 10 w 15"/>
              <a:gd name="T5" fmla="*/ 0 h 7"/>
              <a:gd name="T6" fmla="*/ 10 w 15"/>
              <a:gd name="T7" fmla="*/ 0 h 7"/>
              <a:gd name="T8" fmla="*/ 10 w 15"/>
              <a:gd name="T9" fmla="*/ 1 h 7"/>
              <a:gd name="T10" fmla="*/ 11 w 15"/>
              <a:gd name="T11" fmla="*/ 1 h 7"/>
              <a:gd name="T12" fmla="*/ 12 w 15"/>
              <a:gd name="T13" fmla="*/ 1 h 7"/>
              <a:gd name="T14" fmla="*/ 13 w 15"/>
              <a:gd name="T15" fmla="*/ 1 h 7"/>
              <a:gd name="T16" fmla="*/ 13 w 15"/>
              <a:gd name="T17" fmla="*/ 2 h 7"/>
              <a:gd name="T18" fmla="*/ 14 w 15"/>
              <a:gd name="T19" fmla="*/ 2 h 7"/>
              <a:gd name="T20" fmla="*/ 14 w 15"/>
              <a:gd name="T21" fmla="*/ 2 h 7"/>
              <a:gd name="T22" fmla="*/ 14 w 15"/>
              <a:gd name="T23" fmla="*/ 2 h 7"/>
              <a:gd name="T24" fmla="*/ 14 w 15"/>
              <a:gd name="T25" fmla="*/ 3 h 7"/>
              <a:gd name="T26" fmla="*/ 15 w 15"/>
              <a:gd name="T27" fmla="*/ 3 h 7"/>
              <a:gd name="T28" fmla="*/ 15 w 15"/>
              <a:gd name="T29" fmla="*/ 4 h 7"/>
              <a:gd name="T30" fmla="*/ 15 w 15"/>
              <a:gd name="T31" fmla="*/ 4 h 7"/>
              <a:gd name="T32" fmla="*/ 15 w 15"/>
              <a:gd name="T33" fmla="*/ 5 h 7"/>
              <a:gd name="T34" fmla="*/ 14 w 15"/>
              <a:gd name="T35" fmla="*/ 4 h 7"/>
              <a:gd name="T36" fmla="*/ 14 w 15"/>
              <a:gd name="T37" fmla="*/ 4 h 7"/>
              <a:gd name="T38" fmla="*/ 14 w 15"/>
              <a:gd name="T39" fmla="*/ 4 h 7"/>
              <a:gd name="T40" fmla="*/ 13 w 15"/>
              <a:gd name="T41" fmla="*/ 4 h 7"/>
              <a:gd name="T42" fmla="*/ 13 w 15"/>
              <a:gd name="T43" fmla="*/ 4 h 7"/>
              <a:gd name="T44" fmla="*/ 13 w 15"/>
              <a:gd name="T45" fmla="*/ 5 h 7"/>
              <a:gd name="T46" fmla="*/ 13 w 15"/>
              <a:gd name="T47" fmla="*/ 5 h 7"/>
              <a:gd name="T48" fmla="*/ 12 w 15"/>
              <a:gd name="T49" fmla="*/ 6 h 7"/>
              <a:gd name="T50" fmla="*/ 11 w 15"/>
              <a:gd name="T51" fmla="*/ 6 h 7"/>
              <a:gd name="T52" fmla="*/ 11 w 15"/>
              <a:gd name="T53" fmla="*/ 5 h 7"/>
              <a:gd name="T54" fmla="*/ 12 w 15"/>
              <a:gd name="T55" fmla="*/ 5 h 7"/>
              <a:gd name="T56" fmla="*/ 12 w 15"/>
              <a:gd name="T57" fmla="*/ 4 h 7"/>
              <a:gd name="T58" fmla="*/ 11 w 15"/>
              <a:gd name="T59" fmla="*/ 5 h 7"/>
              <a:gd name="T60" fmla="*/ 11 w 15"/>
              <a:gd name="T61" fmla="*/ 5 h 7"/>
              <a:gd name="T62" fmla="*/ 10 w 15"/>
              <a:gd name="T63" fmla="*/ 7 h 7"/>
              <a:gd name="T64" fmla="*/ 9 w 15"/>
              <a:gd name="T65" fmla="*/ 7 h 7"/>
              <a:gd name="T66" fmla="*/ 8 w 15"/>
              <a:gd name="T67" fmla="*/ 7 h 7"/>
              <a:gd name="T68" fmla="*/ 7 w 15"/>
              <a:gd name="T69" fmla="*/ 7 h 7"/>
              <a:gd name="T70" fmla="*/ 7 w 15"/>
              <a:gd name="T71" fmla="*/ 7 h 7"/>
              <a:gd name="T72" fmla="*/ 7 w 15"/>
              <a:gd name="T73" fmla="*/ 6 h 7"/>
              <a:gd name="T74" fmla="*/ 6 w 15"/>
              <a:gd name="T75" fmla="*/ 5 h 7"/>
              <a:gd name="T76" fmla="*/ 6 w 15"/>
              <a:gd name="T77" fmla="*/ 4 h 7"/>
              <a:gd name="T78" fmla="*/ 5 w 15"/>
              <a:gd name="T79" fmla="*/ 3 h 7"/>
              <a:gd name="T80" fmla="*/ 4 w 15"/>
              <a:gd name="T81" fmla="*/ 3 h 7"/>
              <a:gd name="T82" fmla="*/ 3 w 15"/>
              <a:gd name="T83" fmla="*/ 4 h 7"/>
              <a:gd name="T84" fmla="*/ 2 w 15"/>
              <a:gd name="T85" fmla="*/ 3 h 7"/>
              <a:gd name="T86" fmla="*/ 2 w 15"/>
              <a:gd name="T87" fmla="*/ 3 h 7"/>
              <a:gd name="T88" fmla="*/ 1 w 15"/>
              <a:gd name="T89" fmla="*/ 3 h 7"/>
              <a:gd name="T90" fmla="*/ 0 w 15"/>
              <a:gd name="T91" fmla="*/ 3 h 7"/>
              <a:gd name="T92" fmla="*/ 0 w 15"/>
              <a:gd name="T93" fmla="*/ 2 h 7"/>
              <a:gd name="T94" fmla="*/ 1 w 15"/>
              <a:gd name="T95" fmla="*/ 2 h 7"/>
              <a:gd name="T96" fmla="*/ 2 w 15"/>
              <a:gd name="T97" fmla="*/ 2 h 7"/>
              <a:gd name="T98" fmla="*/ 4 w 15"/>
              <a:gd name="T99" fmla="*/ 2 h 7"/>
              <a:gd name="T100" fmla="*/ 5 w 15"/>
              <a:gd name="T101" fmla="*/ 2 h 7"/>
              <a:gd name="T102" fmla="*/ 6 w 15"/>
              <a:gd name="T103" fmla="*/ 2 h 7"/>
              <a:gd name="T104" fmla="*/ 7 w 15"/>
              <a:gd name="T105" fmla="*/ 2 h 7"/>
              <a:gd name="T106" fmla="*/ 6 w 15"/>
              <a:gd name="T107" fmla="*/ 2 h 7"/>
              <a:gd name="T108" fmla="*/ 6 w 15"/>
              <a:gd name="T109" fmla="*/ 2 h 7"/>
              <a:gd name="T110" fmla="*/ 7 w 15"/>
              <a:gd name="T111" fmla="*/ 2 h 7"/>
              <a:gd name="T112" fmla="*/ 7 w 15"/>
              <a:gd name="T113" fmla="*/ 2 h 7"/>
              <a:gd name="T114" fmla="*/ 7 w 15"/>
              <a:gd name="T115" fmla="*/ 1 h 7"/>
              <a:gd name="T116" fmla="*/ 8 w 15"/>
              <a:gd name="T117" fmla="*/ 1 h 7"/>
              <a:gd name="T118" fmla="*/ 8 w 15"/>
              <a:gd name="T119" fmla="*/ 0 h 7"/>
              <a:gd name="T120" fmla="*/ 9 w 15"/>
              <a:gd name="T121" fmla="*/ 0 h 7"/>
              <a:gd name="T122" fmla="*/ 9 w 15"/>
              <a:gd name="T12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15" h="7">
                <a:moveTo>
                  <a:pt x="9" y="0"/>
                </a:moveTo>
                <a:lnTo>
                  <a:pt x="10" y="0"/>
                </a:lnTo>
                <a:lnTo>
                  <a:pt x="10" y="0"/>
                </a:lnTo>
                <a:lnTo>
                  <a:pt x="10" y="0"/>
                </a:lnTo>
                <a:lnTo>
                  <a:pt x="10" y="1"/>
                </a:lnTo>
                <a:lnTo>
                  <a:pt x="11" y="1"/>
                </a:lnTo>
                <a:lnTo>
                  <a:pt x="12" y="1"/>
                </a:lnTo>
                <a:lnTo>
                  <a:pt x="13" y="1"/>
                </a:lnTo>
                <a:lnTo>
                  <a:pt x="13" y="2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4" y="3"/>
                </a:lnTo>
                <a:lnTo>
                  <a:pt x="15" y="3"/>
                </a:lnTo>
                <a:lnTo>
                  <a:pt x="15" y="4"/>
                </a:lnTo>
                <a:lnTo>
                  <a:pt x="15" y="4"/>
                </a:lnTo>
                <a:lnTo>
                  <a:pt x="15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3" y="5"/>
                </a:lnTo>
                <a:lnTo>
                  <a:pt x="13" y="5"/>
                </a:lnTo>
                <a:lnTo>
                  <a:pt x="12" y="6"/>
                </a:lnTo>
                <a:lnTo>
                  <a:pt x="11" y="6"/>
                </a:lnTo>
                <a:lnTo>
                  <a:pt x="11" y="5"/>
                </a:lnTo>
                <a:lnTo>
                  <a:pt x="12" y="5"/>
                </a:lnTo>
                <a:lnTo>
                  <a:pt x="12" y="4"/>
                </a:lnTo>
                <a:lnTo>
                  <a:pt x="11" y="5"/>
                </a:lnTo>
                <a:lnTo>
                  <a:pt x="11" y="5"/>
                </a:lnTo>
                <a:lnTo>
                  <a:pt x="10" y="7"/>
                </a:lnTo>
                <a:lnTo>
                  <a:pt x="9" y="7"/>
                </a:lnTo>
                <a:lnTo>
                  <a:pt x="8" y="7"/>
                </a:lnTo>
                <a:lnTo>
                  <a:pt x="7" y="7"/>
                </a:lnTo>
                <a:lnTo>
                  <a:pt x="7" y="7"/>
                </a:lnTo>
                <a:lnTo>
                  <a:pt x="7" y="6"/>
                </a:lnTo>
                <a:lnTo>
                  <a:pt x="6" y="5"/>
                </a:lnTo>
                <a:lnTo>
                  <a:pt x="6" y="4"/>
                </a:lnTo>
                <a:lnTo>
                  <a:pt x="5" y="3"/>
                </a:lnTo>
                <a:lnTo>
                  <a:pt x="4" y="3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2"/>
                </a:lnTo>
                <a:lnTo>
                  <a:pt x="4" y="2"/>
                </a:lnTo>
                <a:lnTo>
                  <a:pt x="5" y="2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8" y="0"/>
                </a:lnTo>
                <a:lnTo>
                  <a:pt x="9" y="0"/>
                </a:lnTo>
                <a:lnTo>
                  <a:pt x="9" y="0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070" name="Freeform 2510">
            <a:extLst>
              <a:ext uri="{FF2B5EF4-FFF2-40B4-BE49-F238E27FC236}">
                <a16:creationId xmlns:a16="http://schemas.microsoft.com/office/drawing/2014/main" id="{67FAA14B-2E02-4204-BBF1-0698662DD480}"/>
              </a:ext>
            </a:extLst>
          </xdr:cNvPr>
          <xdr:cNvSpPr>
            <a:spLocks/>
          </xdr:cNvSpPr>
        </xdr:nvSpPr>
        <xdr:spPr bwMode="auto">
          <a:xfrm>
            <a:off x="1001" y="655"/>
            <a:ext cx="22" cy="13"/>
          </a:xfrm>
          <a:custGeom>
            <a:avLst/>
            <a:gdLst>
              <a:gd name="T0" fmla="*/ 19 w 22"/>
              <a:gd name="T1" fmla="*/ 1 h 13"/>
              <a:gd name="T2" fmla="*/ 22 w 22"/>
              <a:gd name="T3" fmla="*/ 3 h 13"/>
              <a:gd name="T4" fmla="*/ 22 w 22"/>
              <a:gd name="T5" fmla="*/ 4 h 13"/>
              <a:gd name="T6" fmla="*/ 21 w 22"/>
              <a:gd name="T7" fmla="*/ 3 h 13"/>
              <a:gd name="T8" fmla="*/ 21 w 22"/>
              <a:gd name="T9" fmla="*/ 4 h 13"/>
              <a:gd name="T10" fmla="*/ 20 w 22"/>
              <a:gd name="T11" fmla="*/ 3 h 13"/>
              <a:gd name="T12" fmla="*/ 19 w 22"/>
              <a:gd name="T13" fmla="*/ 4 h 13"/>
              <a:gd name="T14" fmla="*/ 19 w 22"/>
              <a:gd name="T15" fmla="*/ 5 h 13"/>
              <a:gd name="T16" fmla="*/ 17 w 22"/>
              <a:gd name="T17" fmla="*/ 5 h 13"/>
              <a:gd name="T18" fmla="*/ 16 w 22"/>
              <a:gd name="T19" fmla="*/ 6 h 13"/>
              <a:gd name="T20" fmla="*/ 14 w 22"/>
              <a:gd name="T21" fmla="*/ 7 h 13"/>
              <a:gd name="T22" fmla="*/ 14 w 22"/>
              <a:gd name="T23" fmla="*/ 7 h 13"/>
              <a:gd name="T24" fmla="*/ 12 w 22"/>
              <a:gd name="T25" fmla="*/ 8 h 13"/>
              <a:gd name="T26" fmla="*/ 12 w 22"/>
              <a:gd name="T27" fmla="*/ 7 h 13"/>
              <a:gd name="T28" fmla="*/ 10 w 22"/>
              <a:gd name="T29" fmla="*/ 7 h 13"/>
              <a:gd name="T30" fmla="*/ 9 w 22"/>
              <a:gd name="T31" fmla="*/ 8 h 13"/>
              <a:gd name="T32" fmla="*/ 7 w 22"/>
              <a:gd name="T33" fmla="*/ 9 h 13"/>
              <a:gd name="T34" fmla="*/ 7 w 22"/>
              <a:gd name="T35" fmla="*/ 10 h 13"/>
              <a:gd name="T36" fmla="*/ 6 w 22"/>
              <a:gd name="T37" fmla="*/ 12 h 13"/>
              <a:gd name="T38" fmla="*/ 3 w 22"/>
              <a:gd name="T39" fmla="*/ 13 h 13"/>
              <a:gd name="T40" fmla="*/ 2 w 22"/>
              <a:gd name="T41" fmla="*/ 12 h 13"/>
              <a:gd name="T42" fmla="*/ 3 w 22"/>
              <a:gd name="T43" fmla="*/ 12 h 13"/>
              <a:gd name="T44" fmla="*/ 4 w 22"/>
              <a:gd name="T45" fmla="*/ 10 h 13"/>
              <a:gd name="T46" fmla="*/ 5 w 22"/>
              <a:gd name="T47" fmla="*/ 10 h 13"/>
              <a:gd name="T48" fmla="*/ 4 w 22"/>
              <a:gd name="T49" fmla="*/ 9 h 13"/>
              <a:gd name="T50" fmla="*/ 1 w 22"/>
              <a:gd name="T51" fmla="*/ 7 h 13"/>
              <a:gd name="T52" fmla="*/ 1 w 22"/>
              <a:gd name="T53" fmla="*/ 6 h 13"/>
              <a:gd name="T54" fmla="*/ 1 w 22"/>
              <a:gd name="T55" fmla="*/ 5 h 13"/>
              <a:gd name="T56" fmla="*/ 2 w 22"/>
              <a:gd name="T57" fmla="*/ 6 h 13"/>
              <a:gd name="T58" fmla="*/ 2 w 22"/>
              <a:gd name="T59" fmla="*/ 5 h 13"/>
              <a:gd name="T60" fmla="*/ 3 w 22"/>
              <a:gd name="T61" fmla="*/ 5 h 13"/>
              <a:gd name="T62" fmla="*/ 0 w 22"/>
              <a:gd name="T63" fmla="*/ 3 h 13"/>
              <a:gd name="T64" fmla="*/ 2 w 22"/>
              <a:gd name="T65" fmla="*/ 3 h 13"/>
              <a:gd name="T66" fmla="*/ 2 w 22"/>
              <a:gd name="T67" fmla="*/ 2 h 13"/>
              <a:gd name="T68" fmla="*/ 4 w 22"/>
              <a:gd name="T69" fmla="*/ 4 h 13"/>
              <a:gd name="T70" fmla="*/ 4 w 22"/>
              <a:gd name="T71" fmla="*/ 3 h 13"/>
              <a:gd name="T72" fmla="*/ 6 w 22"/>
              <a:gd name="T73" fmla="*/ 2 h 13"/>
              <a:gd name="T74" fmla="*/ 7 w 22"/>
              <a:gd name="T75" fmla="*/ 3 h 13"/>
              <a:gd name="T76" fmla="*/ 7 w 22"/>
              <a:gd name="T77" fmla="*/ 2 h 13"/>
              <a:gd name="T78" fmla="*/ 8 w 22"/>
              <a:gd name="T79" fmla="*/ 1 h 13"/>
              <a:gd name="T80" fmla="*/ 11 w 22"/>
              <a:gd name="T81" fmla="*/ 0 h 13"/>
              <a:gd name="T82" fmla="*/ 13 w 22"/>
              <a:gd name="T83" fmla="*/ 1 h 13"/>
              <a:gd name="T84" fmla="*/ 14 w 22"/>
              <a:gd name="T85" fmla="*/ 1 h 13"/>
              <a:gd name="T86" fmla="*/ 16 w 22"/>
              <a:gd name="T87" fmla="*/ 0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22" h="13">
                <a:moveTo>
                  <a:pt x="18" y="1"/>
                </a:moveTo>
                <a:lnTo>
                  <a:pt x="18" y="1"/>
                </a:lnTo>
                <a:lnTo>
                  <a:pt x="19" y="1"/>
                </a:lnTo>
                <a:lnTo>
                  <a:pt x="19" y="2"/>
                </a:lnTo>
                <a:lnTo>
                  <a:pt x="19" y="2"/>
                </a:lnTo>
                <a:lnTo>
                  <a:pt x="22" y="3"/>
                </a:lnTo>
                <a:lnTo>
                  <a:pt x="22" y="3"/>
                </a:lnTo>
                <a:lnTo>
                  <a:pt x="22" y="4"/>
                </a:lnTo>
                <a:lnTo>
                  <a:pt x="22" y="4"/>
                </a:lnTo>
                <a:lnTo>
                  <a:pt x="22" y="3"/>
                </a:lnTo>
                <a:lnTo>
                  <a:pt x="21" y="3"/>
                </a:lnTo>
                <a:lnTo>
                  <a:pt x="21" y="3"/>
                </a:lnTo>
                <a:lnTo>
                  <a:pt x="22" y="4"/>
                </a:lnTo>
                <a:lnTo>
                  <a:pt x="22" y="4"/>
                </a:lnTo>
                <a:lnTo>
                  <a:pt x="21" y="4"/>
                </a:lnTo>
                <a:lnTo>
                  <a:pt x="21" y="3"/>
                </a:lnTo>
                <a:lnTo>
                  <a:pt x="21" y="3"/>
                </a:lnTo>
                <a:lnTo>
                  <a:pt x="20" y="3"/>
                </a:lnTo>
                <a:lnTo>
                  <a:pt x="20" y="3"/>
                </a:lnTo>
                <a:lnTo>
                  <a:pt x="20" y="3"/>
                </a:lnTo>
                <a:lnTo>
                  <a:pt x="19" y="4"/>
                </a:lnTo>
                <a:lnTo>
                  <a:pt x="19" y="4"/>
                </a:lnTo>
                <a:lnTo>
                  <a:pt x="19" y="4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6" y="6"/>
                </a:lnTo>
                <a:lnTo>
                  <a:pt x="15" y="6"/>
                </a:lnTo>
                <a:lnTo>
                  <a:pt x="15" y="7"/>
                </a:lnTo>
                <a:lnTo>
                  <a:pt x="14" y="7"/>
                </a:lnTo>
                <a:lnTo>
                  <a:pt x="13" y="7"/>
                </a:lnTo>
                <a:lnTo>
                  <a:pt x="13" y="7"/>
                </a:lnTo>
                <a:lnTo>
                  <a:pt x="14" y="7"/>
                </a:lnTo>
                <a:lnTo>
                  <a:pt x="14" y="8"/>
                </a:lnTo>
                <a:lnTo>
                  <a:pt x="14" y="8"/>
                </a:lnTo>
                <a:lnTo>
                  <a:pt x="12" y="8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8"/>
                </a:lnTo>
                <a:lnTo>
                  <a:pt x="10" y="7"/>
                </a:lnTo>
                <a:lnTo>
                  <a:pt x="9" y="8"/>
                </a:lnTo>
                <a:lnTo>
                  <a:pt x="8" y="8"/>
                </a:lnTo>
                <a:lnTo>
                  <a:pt x="7" y="8"/>
                </a:lnTo>
                <a:lnTo>
                  <a:pt x="7" y="9"/>
                </a:lnTo>
                <a:lnTo>
                  <a:pt x="7" y="9"/>
                </a:lnTo>
                <a:lnTo>
                  <a:pt x="7" y="9"/>
                </a:lnTo>
                <a:lnTo>
                  <a:pt x="7" y="10"/>
                </a:lnTo>
                <a:lnTo>
                  <a:pt x="6" y="11"/>
                </a:lnTo>
                <a:lnTo>
                  <a:pt x="6" y="11"/>
                </a:lnTo>
                <a:lnTo>
                  <a:pt x="6" y="12"/>
                </a:lnTo>
                <a:lnTo>
                  <a:pt x="4" y="13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3" y="13"/>
                </a:lnTo>
                <a:lnTo>
                  <a:pt x="2" y="12"/>
                </a:lnTo>
                <a:lnTo>
                  <a:pt x="2" y="12"/>
                </a:lnTo>
                <a:lnTo>
                  <a:pt x="2" y="12"/>
                </a:lnTo>
                <a:lnTo>
                  <a:pt x="3" y="12"/>
                </a:lnTo>
                <a:lnTo>
                  <a:pt x="3" y="11"/>
                </a:lnTo>
                <a:lnTo>
                  <a:pt x="4" y="10"/>
                </a:lnTo>
                <a:lnTo>
                  <a:pt x="4" y="10"/>
                </a:lnTo>
                <a:lnTo>
                  <a:pt x="5" y="10"/>
                </a:lnTo>
                <a:lnTo>
                  <a:pt x="5" y="10"/>
                </a:lnTo>
                <a:lnTo>
                  <a:pt x="5" y="10"/>
                </a:lnTo>
                <a:lnTo>
                  <a:pt x="6" y="9"/>
                </a:lnTo>
                <a:lnTo>
                  <a:pt x="5" y="9"/>
                </a:lnTo>
                <a:lnTo>
                  <a:pt x="4" y="9"/>
                </a:lnTo>
                <a:lnTo>
                  <a:pt x="3" y="7"/>
                </a:lnTo>
                <a:lnTo>
                  <a:pt x="2" y="7"/>
                </a:lnTo>
                <a:lnTo>
                  <a:pt x="1" y="7"/>
                </a:lnTo>
                <a:lnTo>
                  <a:pt x="0" y="7"/>
                </a:lnTo>
                <a:lnTo>
                  <a:pt x="0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2" y="4"/>
                </a:lnTo>
                <a:lnTo>
                  <a:pt x="2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3"/>
                </a:lnTo>
                <a:lnTo>
                  <a:pt x="4" y="3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6" y="2"/>
                </a:lnTo>
                <a:lnTo>
                  <a:pt x="7" y="3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1"/>
                </a:lnTo>
                <a:lnTo>
                  <a:pt x="8" y="1"/>
                </a:lnTo>
                <a:lnTo>
                  <a:pt x="9" y="1"/>
                </a:lnTo>
                <a:lnTo>
                  <a:pt x="10" y="1"/>
                </a:lnTo>
                <a:lnTo>
                  <a:pt x="11" y="0"/>
                </a:lnTo>
                <a:lnTo>
                  <a:pt x="11" y="0"/>
                </a:lnTo>
                <a:lnTo>
                  <a:pt x="12" y="1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4" y="1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8" y="1"/>
                </a:lnTo>
                <a:lnTo>
                  <a:pt x="18" y="1"/>
                </a:lnTo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153" name="Group 2593">
          <a:extLst>
            <a:ext uri="{FF2B5EF4-FFF2-40B4-BE49-F238E27FC236}">
              <a16:creationId xmlns:a16="http://schemas.microsoft.com/office/drawing/2014/main" id="{077A1DD5-F5E2-41F2-B29B-1525826BAF9E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8" y="966"/>
          <a:chExt cx="128" cy="124"/>
        </a:xfrm>
      </xdr:grpSpPr>
      <xdr:sp macro="" textlink="">
        <xdr:nvSpPr>
          <xdr:cNvPr id="69086" name="Freeform 2526">
            <a:extLst>
              <a:ext uri="{FF2B5EF4-FFF2-40B4-BE49-F238E27FC236}">
                <a16:creationId xmlns:a16="http://schemas.microsoft.com/office/drawing/2014/main" id="{F628B3AE-2C90-452F-A00C-B8DB21FF5977}"/>
              </a:ext>
            </a:extLst>
          </xdr:cNvPr>
          <xdr:cNvSpPr>
            <a:spLocks noEditPoints="1"/>
          </xdr:cNvSpPr>
        </xdr:nvSpPr>
        <xdr:spPr bwMode="auto">
          <a:xfrm>
            <a:off x="968" y="966"/>
            <a:ext cx="128" cy="124"/>
          </a:xfrm>
          <a:custGeom>
            <a:avLst/>
            <a:gdLst>
              <a:gd name="T0" fmla="*/ 111 w 128"/>
              <a:gd name="T1" fmla="*/ 73 h 124"/>
              <a:gd name="T2" fmla="*/ 56 w 128"/>
              <a:gd name="T3" fmla="*/ 47 h 124"/>
              <a:gd name="T4" fmla="*/ 84 w 128"/>
              <a:gd name="T5" fmla="*/ 85 h 124"/>
              <a:gd name="T6" fmla="*/ 85 w 128"/>
              <a:gd name="T7" fmla="*/ 78 h 124"/>
              <a:gd name="T8" fmla="*/ 74 w 128"/>
              <a:gd name="T9" fmla="*/ 54 h 124"/>
              <a:gd name="T10" fmla="*/ 61 w 128"/>
              <a:gd name="T11" fmla="*/ 55 h 124"/>
              <a:gd name="T12" fmla="*/ 70 w 128"/>
              <a:gd name="T13" fmla="*/ 69 h 124"/>
              <a:gd name="T14" fmla="*/ 56 w 128"/>
              <a:gd name="T15" fmla="*/ 55 h 124"/>
              <a:gd name="T16" fmla="*/ 128 w 128"/>
              <a:gd name="T17" fmla="*/ 97 h 124"/>
              <a:gd name="T18" fmla="*/ 92 w 128"/>
              <a:gd name="T19" fmla="*/ 98 h 124"/>
              <a:gd name="T20" fmla="*/ 116 w 128"/>
              <a:gd name="T21" fmla="*/ 98 h 124"/>
              <a:gd name="T22" fmla="*/ 118 w 128"/>
              <a:gd name="T23" fmla="*/ 102 h 124"/>
              <a:gd name="T24" fmla="*/ 18 w 128"/>
              <a:gd name="T25" fmla="*/ 52 h 124"/>
              <a:gd name="T26" fmla="*/ 22 w 128"/>
              <a:gd name="T27" fmla="*/ 62 h 124"/>
              <a:gd name="T28" fmla="*/ 36 w 128"/>
              <a:gd name="T29" fmla="*/ 61 h 124"/>
              <a:gd name="T30" fmla="*/ 49 w 128"/>
              <a:gd name="T31" fmla="*/ 64 h 124"/>
              <a:gd name="T32" fmla="*/ 39 w 128"/>
              <a:gd name="T33" fmla="*/ 65 h 124"/>
              <a:gd name="T34" fmla="*/ 25 w 128"/>
              <a:gd name="T35" fmla="*/ 75 h 124"/>
              <a:gd name="T36" fmla="*/ 38 w 128"/>
              <a:gd name="T37" fmla="*/ 89 h 124"/>
              <a:gd name="T38" fmla="*/ 44 w 128"/>
              <a:gd name="T39" fmla="*/ 93 h 124"/>
              <a:gd name="T40" fmla="*/ 52 w 128"/>
              <a:gd name="T41" fmla="*/ 92 h 124"/>
              <a:gd name="T42" fmla="*/ 48 w 128"/>
              <a:gd name="T43" fmla="*/ 77 h 124"/>
              <a:gd name="T44" fmla="*/ 56 w 128"/>
              <a:gd name="T45" fmla="*/ 78 h 124"/>
              <a:gd name="T46" fmla="*/ 59 w 128"/>
              <a:gd name="T47" fmla="*/ 68 h 124"/>
              <a:gd name="T48" fmla="*/ 66 w 128"/>
              <a:gd name="T49" fmla="*/ 70 h 124"/>
              <a:gd name="T50" fmla="*/ 53 w 128"/>
              <a:gd name="T51" fmla="*/ 56 h 124"/>
              <a:gd name="T52" fmla="*/ 51 w 128"/>
              <a:gd name="T53" fmla="*/ 51 h 124"/>
              <a:gd name="T54" fmla="*/ 52 w 128"/>
              <a:gd name="T55" fmla="*/ 49 h 124"/>
              <a:gd name="T56" fmla="*/ 46 w 128"/>
              <a:gd name="T57" fmla="*/ 22 h 124"/>
              <a:gd name="T58" fmla="*/ 57 w 128"/>
              <a:gd name="T59" fmla="*/ 33 h 124"/>
              <a:gd name="T60" fmla="*/ 63 w 128"/>
              <a:gd name="T61" fmla="*/ 29 h 124"/>
              <a:gd name="T62" fmla="*/ 63 w 128"/>
              <a:gd name="T63" fmla="*/ 22 h 124"/>
              <a:gd name="T64" fmla="*/ 80 w 128"/>
              <a:gd name="T65" fmla="*/ 15 h 124"/>
              <a:gd name="T66" fmla="*/ 99 w 128"/>
              <a:gd name="T67" fmla="*/ 16 h 124"/>
              <a:gd name="T68" fmla="*/ 97 w 128"/>
              <a:gd name="T69" fmla="*/ 2 h 124"/>
              <a:gd name="T70" fmla="*/ 76 w 128"/>
              <a:gd name="T71" fmla="*/ 6 h 124"/>
              <a:gd name="T72" fmla="*/ 59 w 128"/>
              <a:gd name="T73" fmla="*/ 7 h 124"/>
              <a:gd name="T74" fmla="*/ 33 w 128"/>
              <a:gd name="T75" fmla="*/ 15 h 124"/>
              <a:gd name="T76" fmla="*/ 16 w 128"/>
              <a:gd name="T77" fmla="*/ 29 h 124"/>
              <a:gd name="T78" fmla="*/ 9 w 128"/>
              <a:gd name="T79" fmla="*/ 41 h 124"/>
              <a:gd name="T80" fmla="*/ 18 w 128"/>
              <a:gd name="T81" fmla="*/ 49 h 124"/>
              <a:gd name="T82" fmla="*/ 94 w 128"/>
              <a:gd name="T83" fmla="*/ 120 h 124"/>
              <a:gd name="T84" fmla="*/ 69 w 128"/>
              <a:gd name="T85" fmla="*/ 116 h 124"/>
              <a:gd name="T86" fmla="*/ 59 w 128"/>
              <a:gd name="T87" fmla="*/ 117 h 124"/>
              <a:gd name="T88" fmla="*/ 95 w 128"/>
              <a:gd name="T89" fmla="*/ 123 h 124"/>
              <a:gd name="T90" fmla="*/ 93 w 128"/>
              <a:gd name="T91" fmla="*/ 60 h 124"/>
              <a:gd name="T92" fmla="*/ 96 w 128"/>
              <a:gd name="T93" fmla="*/ 89 h 124"/>
              <a:gd name="T94" fmla="*/ 108 w 128"/>
              <a:gd name="T95" fmla="*/ 85 h 124"/>
              <a:gd name="T96" fmla="*/ 123 w 128"/>
              <a:gd name="T97" fmla="*/ 94 h 124"/>
              <a:gd name="T98" fmla="*/ 15 w 128"/>
              <a:gd name="T99" fmla="*/ 73 h 124"/>
              <a:gd name="T100" fmla="*/ 1 w 128"/>
              <a:gd name="T101" fmla="*/ 38 h 124"/>
              <a:gd name="T102" fmla="*/ 58 w 128"/>
              <a:gd name="T103" fmla="*/ 81 h 124"/>
              <a:gd name="T104" fmla="*/ 74 w 128"/>
              <a:gd name="T105" fmla="*/ 90 h 124"/>
              <a:gd name="T106" fmla="*/ 59 w 128"/>
              <a:gd name="T107" fmla="*/ 70 h 124"/>
              <a:gd name="T108" fmla="*/ 72 w 128"/>
              <a:gd name="T109" fmla="*/ 93 h 124"/>
              <a:gd name="T110" fmla="*/ 78 w 128"/>
              <a:gd name="T111" fmla="*/ 79 h 124"/>
              <a:gd name="T112" fmla="*/ 72 w 128"/>
              <a:gd name="T113" fmla="*/ 79 h 124"/>
              <a:gd name="T114" fmla="*/ 76 w 128"/>
              <a:gd name="T115" fmla="*/ 76 h 124"/>
              <a:gd name="T116" fmla="*/ 11 w 128"/>
              <a:gd name="T117" fmla="*/ 66 h 124"/>
              <a:gd name="T118" fmla="*/ 74 w 128"/>
              <a:gd name="T119" fmla="*/ 18 h 124"/>
              <a:gd name="T120" fmla="*/ 99 w 128"/>
              <a:gd name="T121" fmla="*/ 47 h 124"/>
              <a:gd name="T122" fmla="*/ 85 w 128"/>
              <a:gd name="T123" fmla="*/ 35 h 124"/>
              <a:gd name="T124" fmla="*/ 84 w 128"/>
              <a:gd name="T125" fmla="*/ 33 h 12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28" h="124">
                <a:moveTo>
                  <a:pt x="100" y="75"/>
                </a:moveTo>
                <a:lnTo>
                  <a:pt x="100" y="76"/>
                </a:lnTo>
                <a:lnTo>
                  <a:pt x="98" y="77"/>
                </a:lnTo>
                <a:lnTo>
                  <a:pt x="97" y="77"/>
                </a:lnTo>
                <a:lnTo>
                  <a:pt x="97" y="77"/>
                </a:lnTo>
                <a:lnTo>
                  <a:pt x="96" y="78"/>
                </a:lnTo>
                <a:lnTo>
                  <a:pt x="96" y="78"/>
                </a:lnTo>
                <a:lnTo>
                  <a:pt x="95" y="78"/>
                </a:lnTo>
                <a:lnTo>
                  <a:pt x="95" y="78"/>
                </a:lnTo>
                <a:lnTo>
                  <a:pt x="95" y="77"/>
                </a:lnTo>
                <a:lnTo>
                  <a:pt x="96" y="76"/>
                </a:lnTo>
                <a:lnTo>
                  <a:pt x="96" y="75"/>
                </a:lnTo>
                <a:lnTo>
                  <a:pt x="97" y="75"/>
                </a:lnTo>
                <a:lnTo>
                  <a:pt x="98" y="75"/>
                </a:lnTo>
                <a:lnTo>
                  <a:pt x="98" y="76"/>
                </a:lnTo>
                <a:lnTo>
                  <a:pt x="100" y="75"/>
                </a:lnTo>
                <a:lnTo>
                  <a:pt x="100" y="75"/>
                </a:lnTo>
                <a:lnTo>
                  <a:pt x="100" y="74"/>
                </a:lnTo>
                <a:lnTo>
                  <a:pt x="100" y="75"/>
                </a:lnTo>
                <a:close/>
                <a:moveTo>
                  <a:pt x="111" y="73"/>
                </a:moveTo>
                <a:lnTo>
                  <a:pt x="110" y="73"/>
                </a:lnTo>
                <a:lnTo>
                  <a:pt x="111" y="74"/>
                </a:lnTo>
                <a:lnTo>
                  <a:pt x="111" y="74"/>
                </a:lnTo>
                <a:lnTo>
                  <a:pt x="111" y="74"/>
                </a:lnTo>
                <a:lnTo>
                  <a:pt x="111" y="74"/>
                </a:lnTo>
                <a:lnTo>
                  <a:pt x="110" y="74"/>
                </a:lnTo>
                <a:lnTo>
                  <a:pt x="109" y="74"/>
                </a:lnTo>
                <a:lnTo>
                  <a:pt x="109" y="75"/>
                </a:lnTo>
                <a:lnTo>
                  <a:pt x="108" y="75"/>
                </a:lnTo>
                <a:lnTo>
                  <a:pt x="108" y="75"/>
                </a:lnTo>
                <a:lnTo>
                  <a:pt x="107" y="75"/>
                </a:lnTo>
                <a:lnTo>
                  <a:pt x="107" y="75"/>
                </a:lnTo>
                <a:lnTo>
                  <a:pt x="106" y="74"/>
                </a:lnTo>
                <a:lnTo>
                  <a:pt x="106" y="74"/>
                </a:lnTo>
                <a:lnTo>
                  <a:pt x="105" y="74"/>
                </a:lnTo>
                <a:lnTo>
                  <a:pt x="104" y="75"/>
                </a:lnTo>
                <a:lnTo>
                  <a:pt x="104" y="75"/>
                </a:lnTo>
                <a:lnTo>
                  <a:pt x="104" y="75"/>
                </a:lnTo>
                <a:lnTo>
                  <a:pt x="104" y="74"/>
                </a:lnTo>
                <a:lnTo>
                  <a:pt x="104" y="74"/>
                </a:lnTo>
                <a:lnTo>
                  <a:pt x="104" y="73"/>
                </a:lnTo>
                <a:lnTo>
                  <a:pt x="105" y="73"/>
                </a:lnTo>
                <a:lnTo>
                  <a:pt x="105" y="73"/>
                </a:lnTo>
                <a:lnTo>
                  <a:pt x="106" y="72"/>
                </a:lnTo>
                <a:lnTo>
                  <a:pt x="108" y="72"/>
                </a:lnTo>
                <a:lnTo>
                  <a:pt x="108" y="73"/>
                </a:lnTo>
                <a:lnTo>
                  <a:pt x="109" y="73"/>
                </a:lnTo>
                <a:lnTo>
                  <a:pt x="109" y="73"/>
                </a:lnTo>
                <a:lnTo>
                  <a:pt x="110" y="73"/>
                </a:lnTo>
                <a:lnTo>
                  <a:pt x="109" y="73"/>
                </a:lnTo>
                <a:lnTo>
                  <a:pt x="109" y="73"/>
                </a:lnTo>
                <a:lnTo>
                  <a:pt x="110" y="73"/>
                </a:lnTo>
                <a:lnTo>
                  <a:pt x="110" y="73"/>
                </a:lnTo>
                <a:lnTo>
                  <a:pt x="110" y="73"/>
                </a:lnTo>
                <a:lnTo>
                  <a:pt x="110" y="73"/>
                </a:lnTo>
                <a:lnTo>
                  <a:pt x="111" y="73"/>
                </a:lnTo>
                <a:lnTo>
                  <a:pt x="111" y="73"/>
                </a:lnTo>
                <a:close/>
                <a:moveTo>
                  <a:pt x="18" y="49"/>
                </a:moveTo>
                <a:lnTo>
                  <a:pt x="18" y="50"/>
                </a:lnTo>
                <a:lnTo>
                  <a:pt x="18" y="49"/>
                </a:lnTo>
                <a:close/>
                <a:moveTo>
                  <a:pt x="16" y="53"/>
                </a:moveTo>
                <a:lnTo>
                  <a:pt x="17" y="54"/>
                </a:lnTo>
                <a:lnTo>
                  <a:pt x="17" y="55"/>
                </a:lnTo>
                <a:lnTo>
                  <a:pt x="17" y="55"/>
                </a:lnTo>
                <a:lnTo>
                  <a:pt x="17" y="55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6" y="56"/>
                </a:lnTo>
                <a:lnTo>
                  <a:pt x="17" y="56"/>
                </a:lnTo>
                <a:lnTo>
                  <a:pt x="17" y="56"/>
                </a:lnTo>
                <a:lnTo>
                  <a:pt x="17" y="56"/>
                </a:lnTo>
                <a:lnTo>
                  <a:pt x="16" y="56"/>
                </a:lnTo>
                <a:lnTo>
                  <a:pt x="17" y="57"/>
                </a:lnTo>
                <a:lnTo>
                  <a:pt x="16" y="57"/>
                </a:lnTo>
                <a:lnTo>
                  <a:pt x="16" y="57"/>
                </a:lnTo>
                <a:lnTo>
                  <a:pt x="16" y="57"/>
                </a:lnTo>
                <a:lnTo>
                  <a:pt x="16" y="57"/>
                </a:lnTo>
                <a:lnTo>
                  <a:pt x="16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5" y="57"/>
                </a:lnTo>
                <a:lnTo>
                  <a:pt x="15" y="57"/>
                </a:lnTo>
                <a:lnTo>
                  <a:pt x="14" y="58"/>
                </a:lnTo>
                <a:lnTo>
                  <a:pt x="14" y="58"/>
                </a:lnTo>
                <a:lnTo>
                  <a:pt x="14" y="58"/>
                </a:lnTo>
                <a:lnTo>
                  <a:pt x="14" y="57"/>
                </a:lnTo>
                <a:lnTo>
                  <a:pt x="14" y="56"/>
                </a:lnTo>
                <a:lnTo>
                  <a:pt x="15" y="54"/>
                </a:lnTo>
                <a:lnTo>
                  <a:pt x="15" y="54"/>
                </a:lnTo>
                <a:lnTo>
                  <a:pt x="15" y="54"/>
                </a:lnTo>
                <a:lnTo>
                  <a:pt x="16" y="54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lnTo>
                  <a:pt x="16" y="53"/>
                </a:lnTo>
                <a:close/>
                <a:moveTo>
                  <a:pt x="58" y="47"/>
                </a:moveTo>
                <a:lnTo>
                  <a:pt x="58" y="47"/>
                </a:lnTo>
                <a:lnTo>
                  <a:pt x="58" y="47"/>
                </a:lnTo>
                <a:lnTo>
                  <a:pt x="58" y="47"/>
                </a:lnTo>
                <a:lnTo>
                  <a:pt x="58" y="48"/>
                </a:lnTo>
                <a:lnTo>
                  <a:pt x="57" y="48"/>
                </a:lnTo>
                <a:lnTo>
                  <a:pt x="57" y="48"/>
                </a:lnTo>
                <a:lnTo>
                  <a:pt x="57" y="48"/>
                </a:lnTo>
                <a:lnTo>
                  <a:pt x="56" y="48"/>
                </a:lnTo>
                <a:lnTo>
                  <a:pt x="56" y="48"/>
                </a:lnTo>
                <a:lnTo>
                  <a:pt x="56" y="47"/>
                </a:lnTo>
                <a:lnTo>
                  <a:pt x="57" y="47"/>
                </a:lnTo>
                <a:lnTo>
                  <a:pt x="57" y="47"/>
                </a:lnTo>
                <a:lnTo>
                  <a:pt x="58" y="47"/>
                </a:lnTo>
                <a:close/>
                <a:moveTo>
                  <a:pt x="59" y="47"/>
                </a:moveTo>
                <a:lnTo>
                  <a:pt x="60" y="47"/>
                </a:lnTo>
                <a:lnTo>
                  <a:pt x="61" y="48"/>
                </a:lnTo>
                <a:lnTo>
                  <a:pt x="61" y="48"/>
                </a:lnTo>
                <a:lnTo>
                  <a:pt x="61" y="48"/>
                </a:lnTo>
                <a:lnTo>
                  <a:pt x="62" y="48"/>
                </a:lnTo>
                <a:lnTo>
                  <a:pt x="62" y="48"/>
                </a:lnTo>
                <a:lnTo>
                  <a:pt x="62" y="49"/>
                </a:lnTo>
                <a:lnTo>
                  <a:pt x="61" y="49"/>
                </a:lnTo>
                <a:lnTo>
                  <a:pt x="61" y="49"/>
                </a:lnTo>
                <a:lnTo>
                  <a:pt x="61" y="49"/>
                </a:lnTo>
                <a:lnTo>
                  <a:pt x="60" y="49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60" y="48"/>
                </a:lnTo>
                <a:lnTo>
                  <a:pt x="59" y="47"/>
                </a:lnTo>
                <a:lnTo>
                  <a:pt x="59" y="47"/>
                </a:lnTo>
                <a:lnTo>
                  <a:pt x="59" y="47"/>
                </a:lnTo>
                <a:close/>
                <a:moveTo>
                  <a:pt x="84" y="85"/>
                </a:moveTo>
                <a:lnTo>
                  <a:pt x="84" y="85"/>
                </a:lnTo>
                <a:lnTo>
                  <a:pt x="84" y="85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6"/>
                </a:lnTo>
                <a:lnTo>
                  <a:pt x="84" y="87"/>
                </a:lnTo>
                <a:lnTo>
                  <a:pt x="84" y="87"/>
                </a:lnTo>
                <a:lnTo>
                  <a:pt x="83" y="88"/>
                </a:lnTo>
                <a:lnTo>
                  <a:pt x="83" y="87"/>
                </a:lnTo>
                <a:lnTo>
                  <a:pt x="82" y="87"/>
                </a:lnTo>
                <a:lnTo>
                  <a:pt x="82" y="87"/>
                </a:lnTo>
                <a:lnTo>
                  <a:pt x="82" y="87"/>
                </a:lnTo>
                <a:lnTo>
                  <a:pt x="82" y="87"/>
                </a:lnTo>
                <a:lnTo>
                  <a:pt x="82" y="86"/>
                </a:lnTo>
                <a:lnTo>
                  <a:pt x="82" y="86"/>
                </a:lnTo>
                <a:lnTo>
                  <a:pt x="83" y="86"/>
                </a:lnTo>
                <a:lnTo>
                  <a:pt x="83" y="85"/>
                </a:lnTo>
                <a:lnTo>
                  <a:pt x="82" y="85"/>
                </a:lnTo>
                <a:lnTo>
                  <a:pt x="83" y="85"/>
                </a:lnTo>
                <a:lnTo>
                  <a:pt x="83" y="85"/>
                </a:lnTo>
                <a:lnTo>
                  <a:pt x="83" y="84"/>
                </a:lnTo>
                <a:lnTo>
                  <a:pt x="84" y="85"/>
                </a:lnTo>
                <a:lnTo>
                  <a:pt x="83" y="85"/>
                </a:lnTo>
                <a:lnTo>
                  <a:pt x="83" y="85"/>
                </a:lnTo>
                <a:lnTo>
                  <a:pt x="84" y="85"/>
                </a:lnTo>
                <a:lnTo>
                  <a:pt x="84" y="85"/>
                </a:lnTo>
                <a:lnTo>
                  <a:pt x="84" y="84"/>
                </a:lnTo>
                <a:lnTo>
                  <a:pt x="84" y="84"/>
                </a:lnTo>
                <a:lnTo>
                  <a:pt x="85" y="85"/>
                </a:lnTo>
                <a:lnTo>
                  <a:pt x="84" y="85"/>
                </a:lnTo>
                <a:lnTo>
                  <a:pt x="85" y="85"/>
                </a:lnTo>
                <a:lnTo>
                  <a:pt x="84" y="85"/>
                </a:lnTo>
                <a:close/>
                <a:moveTo>
                  <a:pt x="85" y="91"/>
                </a:moveTo>
                <a:lnTo>
                  <a:pt x="85" y="91"/>
                </a:lnTo>
                <a:lnTo>
                  <a:pt x="85" y="92"/>
                </a:lnTo>
                <a:lnTo>
                  <a:pt x="86" y="92"/>
                </a:lnTo>
                <a:lnTo>
                  <a:pt x="86" y="92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3"/>
                </a:lnTo>
                <a:lnTo>
                  <a:pt x="86" y="94"/>
                </a:lnTo>
                <a:lnTo>
                  <a:pt x="85" y="94"/>
                </a:lnTo>
                <a:lnTo>
                  <a:pt x="85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2"/>
                </a:lnTo>
                <a:lnTo>
                  <a:pt x="84" y="91"/>
                </a:lnTo>
                <a:lnTo>
                  <a:pt x="85" y="91"/>
                </a:lnTo>
                <a:close/>
                <a:moveTo>
                  <a:pt x="89" y="84"/>
                </a:moveTo>
                <a:lnTo>
                  <a:pt x="89" y="85"/>
                </a:lnTo>
                <a:lnTo>
                  <a:pt x="89" y="85"/>
                </a:lnTo>
                <a:lnTo>
                  <a:pt x="89" y="85"/>
                </a:lnTo>
                <a:lnTo>
                  <a:pt x="89" y="86"/>
                </a:lnTo>
                <a:lnTo>
                  <a:pt x="89" y="86"/>
                </a:lnTo>
                <a:lnTo>
                  <a:pt x="89" y="87"/>
                </a:lnTo>
                <a:lnTo>
                  <a:pt x="88" y="88"/>
                </a:lnTo>
                <a:lnTo>
                  <a:pt x="88" y="88"/>
                </a:lnTo>
                <a:lnTo>
                  <a:pt x="87" y="89"/>
                </a:lnTo>
                <a:lnTo>
                  <a:pt x="87" y="88"/>
                </a:lnTo>
                <a:lnTo>
                  <a:pt x="87" y="89"/>
                </a:lnTo>
                <a:lnTo>
                  <a:pt x="87" y="89"/>
                </a:lnTo>
                <a:lnTo>
                  <a:pt x="87" y="89"/>
                </a:lnTo>
                <a:lnTo>
                  <a:pt x="87" y="88"/>
                </a:lnTo>
                <a:lnTo>
                  <a:pt x="87" y="88"/>
                </a:lnTo>
                <a:lnTo>
                  <a:pt x="86" y="87"/>
                </a:lnTo>
                <a:lnTo>
                  <a:pt x="86" y="87"/>
                </a:lnTo>
                <a:lnTo>
                  <a:pt x="86" y="87"/>
                </a:lnTo>
                <a:lnTo>
                  <a:pt x="86" y="86"/>
                </a:lnTo>
                <a:lnTo>
                  <a:pt x="86" y="86"/>
                </a:lnTo>
                <a:lnTo>
                  <a:pt x="85" y="86"/>
                </a:lnTo>
                <a:lnTo>
                  <a:pt x="85" y="86"/>
                </a:lnTo>
                <a:lnTo>
                  <a:pt x="85" y="86"/>
                </a:lnTo>
                <a:lnTo>
                  <a:pt x="86" y="86"/>
                </a:lnTo>
                <a:lnTo>
                  <a:pt x="86" y="85"/>
                </a:lnTo>
                <a:lnTo>
                  <a:pt x="86" y="85"/>
                </a:lnTo>
                <a:lnTo>
                  <a:pt x="87" y="84"/>
                </a:lnTo>
                <a:lnTo>
                  <a:pt x="87" y="84"/>
                </a:lnTo>
                <a:lnTo>
                  <a:pt x="88" y="84"/>
                </a:lnTo>
                <a:lnTo>
                  <a:pt x="88" y="83"/>
                </a:lnTo>
                <a:lnTo>
                  <a:pt x="88" y="84"/>
                </a:lnTo>
                <a:lnTo>
                  <a:pt x="89" y="84"/>
                </a:lnTo>
                <a:close/>
                <a:moveTo>
                  <a:pt x="85" y="78"/>
                </a:moveTo>
                <a:lnTo>
                  <a:pt x="86" y="78"/>
                </a:lnTo>
                <a:lnTo>
                  <a:pt x="86" y="78"/>
                </a:lnTo>
                <a:lnTo>
                  <a:pt x="86" y="79"/>
                </a:lnTo>
                <a:lnTo>
                  <a:pt x="86" y="78"/>
                </a:lnTo>
                <a:lnTo>
                  <a:pt x="86" y="78"/>
                </a:lnTo>
                <a:lnTo>
                  <a:pt x="87" y="78"/>
                </a:lnTo>
                <a:lnTo>
                  <a:pt x="87" y="78"/>
                </a:lnTo>
                <a:lnTo>
                  <a:pt x="87" y="79"/>
                </a:lnTo>
                <a:lnTo>
                  <a:pt x="86" y="79"/>
                </a:lnTo>
                <a:lnTo>
                  <a:pt x="86" y="79"/>
                </a:lnTo>
                <a:lnTo>
                  <a:pt x="86" y="79"/>
                </a:lnTo>
                <a:lnTo>
                  <a:pt x="86" y="80"/>
                </a:lnTo>
                <a:lnTo>
                  <a:pt x="85" y="79"/>
                </a:lnTo>
                <a:lnTo>
                  <a:pt x="85" y="80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9"/>
                </a:lnTo>
                <a:lnTo>
                  <a:pt x="85" y="78"/>
                </a:lnTo>
                <a:lnTo>
                  <a:pt x="85" y="78"/>
                </a:lnTo>
                <a:close/>
                <a:moveTo>
                  <a:pt x="81" y="75"/>
                </a:moveTo>
                <a:lnTo>
                  <a:pt x="81" y="75"/>
                </a:lnTo>
                <a:lnTo>
                  <a:pt x="82" y="75"/>
                </a:lnTo>
                <a:lnTo>
                  <a:pt x="82" y="75"/>
                </a:lnTo>
                <a:lnTo>
                  <a:pt x="83" y="75"/>
                </a:lnTo>
                <a:lnTo>
                  <a:pt x="83" y="75"/>
                </a:lnTo>
                <a:lnTo>
                  <a:pt x="83" y="75"/>
                </a:lnTo>
                <a:lnTo>
                  <a:pt x="84" y="76"/>
                </a:lnTo>
                <a:lnTo>
                  <a:pt x="84" y="76"/>
                </a:lnTo>
                <a:lnTo>
                  <a:pt x="84" y="77"/>
                </a:lnTo>
                <a:lnTo>
                  <a:pt x="83" y="77"/>
                </a:lnTo>
                <a:lnTo>
                  <a:pt x="84" y="77"/>
                </a:lnTo>
                <a:lnTo>
                  <a:pt x="83" y="78"/>
                </a:lnTo>
                <a:lnTo>
                  <a:pt x="83" y="77"/>
                </a:lnTo>
                <a:lnTo>
                  <a:pt x="82" y="77"/>
                </a:lnTo>
                <a:lnTo>
                  <a:pt x="82" y="77"/>
                </a:lnTo>
                <a:lnTo>
                  <a:pt x="82" y="77"/>
                </a:lnTo>
                <a:lnTo>
                  <a:pt x="82" y="77"/>
                </a:lnTo>
                <a:lnTo>
                  <a:pt x="81" y="76"/>
                </a:lnTo>
                <a:lnTo>
                  <a:pt x="81" y="76"/>
                </a:lnTo>
                <a:lnTo>
                  <a:pt x="81" y="76"/>
                </a:lnTo>
                <a:lnTo>
                  <a:pt x="80" y="75"/>
                </a:lnTo>
                <a:lnTo>
                  <a:pt x="80" y="75"/>
                </a:lnTo>
                <a:lnTo>
                  <a:pt x="81" y="75"/>
                </a:lnTo>
                <a:close/>
                <a:moveTo>
                  <a:pt x="73" y="51"/>
                </a:moveTo>
                <a:lnTo>
                  <a:pt x="74" y="52"/>
                </a:lnTo>
                <a:lnTo>
                  <a:pt x="74" y="53"/>
                </a:lnTo>
                <a:lnTo>
                  <a:pt x="74" y="53"/>
                </a:lnTo>
                <a:lnTo>
                  <a:pt x="75" y="53"/>
                </a:lnTo>
                <a:lnTo>
                  <a:pt x="75" y="54"/>
                </a:lnTo>
                <a:lnTo>
                  <a:pt x="75" y="54"/>
                </a:lnTo>
                <a:lnTo>
                  <a:pt x="75" y="55"/>
                </a:lnTo>
                <a:lnTo>
                  <a:pt x="75" y="55"/>
                </a:lnTo>
                <a:lnTo>
                  <a:pt x="75" y="55"/>
                </a:lnTo>
                <a:lnTo>
                  <a:pt x="75" y="55"/>
                </a:lnTo>
                <a:lnTo>
                  <a:pt x="74" y="54"/>
                </a:lnTo>
                <a:lnTo>
                  <a:pt x="74" y="54"/>
                </a:lnTo>
                <a:lnTo>
                  <a:pt x="74" y="55"/>
                </a:lnTo>
                <a:lnTo>
                  <a:pt x="73" y="54"/>
                </a:lnTo>
                <a:lnTo>
                  <a:pt x="74" y="54"/>
                </a:lnTo>
                <a:lnTo>
                  <a:pt x="74" y="54"/>
                </a:lnTo>
                <a:lnTo>
                  <a:pt x="74" y="53"/>
                </a:lnTo>
                <a:lnTo>
                  <a:pt x="73" y="53"/>
                </a:lnTo>
                <a:lnTo>
                  <a:pt x="73" y="53"/>
                </a:lnTo>
                <a:lnTo>
                  <a:pt x="73" y="53"/>
                </a:lnTo>
                <a:lnTo>
                  <a:pt x="73" y="53"/>
                </a:lnTo>
                <a:lnTo>
                  <a:pt x="72" y="53"/>
                </a:lnTo>
                <a:lnTo>
                  <a:pt x="72" y="53"/>
                </a:lnTo>
                <a:lnTo>
                  <a:pt x="72" y="53"/>
                </a:lnTo>
                <a:lnTo>
                  <a:pt x="72" y="53"/>
                </a:lnTo>
                <a:lnTo>
                  <a:pt x="72" y="52"/>
                </a:lnTo>
                <a:lnTo>
                  <a:pt x="72" y="52"/>
                </a:lnTo>
                <a:lnTo>
                  <a:pt x="72" y="51"/>
                </a:lnTo>
                <a:lnTo>
                  <a:pt x="72" y="51"/>
                </a:lnTo>
                <a:lnTo>
                  <a:pt x="73" y="51"/>
                </a:lnTo>
                <a:close/>
                <a:moveTo>
                  <a:pt x="89" y="58"/>
                </a:moveTo>
                <a:lnTo>
                  <a:pt x="89" y="59"/>
                </a:lnTo>
                <a:lnTo>
                  <a:pt x="89" y="59"/>
                </a:lnTo>
                <a:lnTo>
                  <a:pt x="89" y="59"/>
                </a:lnTo>
                <a:lnTo>
                  <a:pt x="89" y="59"/>
                </a:lnTo>
                <a:lnTo>
                  <a:pt x="88" y="59"/>
                </a:lnTo>
                <a:lnTo>
                  <a:pt x="89" y="58"/>
                </a:lnTo>
                <a:lnTo>
                  <a:pt x="88" y="58"/>
                </a:lnTo>
                <a:lnTo>
                  <a:pt x="88" y="58"/>
                </a:lnTo>
                <a:lnTo>
                  <a:pt x="88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lnTo>
                  <a:pt x="89" y="58"/>
                </a:lnTo>
                <a:close/>
                <a:moveTo>
                  <a:pt x="87" y="79"/>
                </a:moveTo>
                <a:lnTo>
                  <a:pt x="87" y="79"/>
                </a:lnTo>
                <a:lnTo>
                  <a:pt x="87" y="79"/>
                </a:lnTo>
                <a:lnTo>
                  <a:pt x="87" y="79"/>
                </a:lnTo>
                <a:lnTo>
                  <a:pt x="87" y="79"/>
                </a:lnTo>
                <a:close/>
                <a:moveTo>
                  <a:pt x="55" y="50"/>
                </a:moveTo>
                <a:lnTo>
                  <a:pt x="55" y="50"/>
                </a:lnTo>
                <a:lnTo>
                  <a:pt x="56" y="50"/>
                </a:lnTo>
                <a:lnTo>
                  <a:pt x="56" y="50"/>
                </a:lnTo>
                <a:lnTo>
                  <a:pt x="56" y="51"/>
                </a:lnTo>
                <a:lnTo>
                  <a:pt x="57" y="51"/>
                </a:lnTo>
                <a:lnTo>
                  <a:pt x="57" y="52"/>
                </a:lnTo>
                <a:lnTo>
                  <a:pt x="57" y="53"/>
                </a:lnTo>
                <a:lnTo>
                  <a:pt x="57" y="53"/>
                </a:lnTo>
                <a:lnTo>
                  <a:pt x="57" y="53"/>
                </a:lnTo>
                <a:lnTo>
                  <a:pt x="59" y="54"/>
                </a:lnTo>
                <a:lnTo>
                  <a:pt x="59" y="54"/>
                </a:lnTo>
                <a:lnTo>
                  <a:pt x="59" y="54"/>
                </a:lnTo>
                <a:lnTo>
                  <a:pt x="59" y="55"/>
                </a:lnTo>
                <a:lnTo>
                  <a:pt x="59" y="55"/>
                </a:lnTo>
                <a:lnTo>
                  <a:pt x="60" y="55"/>
                </a:lnTo>
                <a:lnTo>
                  <a:pt x="61" y="55"/>
                </a:lnTo>
                <a:lnTo>
                  <a:pt x="61" y="55"/>
                </a:lnTo>
                <a:lnTo>
                  <a:pt x="62" y="56"/>
                </a:lnTo>
                <a:lnTo>
                  <a:pt x="62" y="56"/>
                </a:lnTo>
                <a:lnTo>
                  <a:pt x="63" y="56"/>
                </a:lnTo>
                <a:lnTo>
                  <a:pt x="64" y="56"/>
                </a:lnTo>
                <a:lnTo>
                  <a:pt x="64" y="57"/>
                </a:lnTo>
                <a:lnTo>
                  <a:pt x="65" y="56"/>
                </a:lnTo>
                <a:lnTo>
                  <a:pt x="66" y="56"/>
                </a:lnTo>
                <a:lnTo>
                  <a:pt x="66" y="56"/>
                </a:lnTo>
                <a:lnTo>
                  <a:pt x="68" y="57"/>
                </a:lnTo>
                <a:lnTo>
                  <a:pt x="67" y="57"/>
                </a:lnTo>
                <a:lnTo>
                  <a:pt x="67" y="58"/>
                </a:lnTo>
                <a:lnTo>
                  <a:pt x="67" y="58"/>
                </a:lnTo>
                <a:lnTo>
                  <a:pt x="69" y="59"/>
                </a:lnTo>
                <a:lnTo>
                  <a:pt x="68" y="60"/>
                </a:lnTo>
                <a:lnTo>
                  <a:pt x="68" y="60"/>
                </a:lnTo>
                <a:lnTo>
                  <a:pt x="68" y="61"/>
                </a:lnTo>
                <a:lnTo>
                  <a:pt x="68" y="61"/>
                </a:lnTo>
                <a:lnTo>
                  <a:pt x="68" y="61"/>
                </a:lnTo>
                <a:lnTo>
                  <a:pt x="69" y="62"/>
                </a:lnTo>
                <a:lnTo>
                  <a:pt x="68" y="63"/>
                </a:lnTo>
                <a:lnTo>
                  <a:pt x="69" y="63"/>
                </a:lnTo>
                <a:lnTo>
                  <a:pt x="69" y="63"/>
                </a:lnTo>
                <a:lnTo>
                  <a:pt x="69" y="63"/>
                </a:lnTo>
                <a:lnTo>
                  <a:pt x="69" y="64"/>
                </a:lnTo>
                <a:lnTo>
                  <a:pt x="69" y="64"/>
                </a:lnTo>
                <a:lnTo>
                  <a:pt x="69" y="64"/>
                </a:lnTo>
                <a:lnTo>
                  <a:pt x="69" y="64"/>
                </a:lnTo>
                <a:lnTo>
                  <a:pt x="69" y="65"/>
                </a:lnTo>
                <a:lnTo>
                  <a:pt x="70" y="65"/>
                </a:lnTo>
                <a:lnTo>
                  <a:pt x="70" y="65"/>
                </a:lnTo>
                <a:lnTo>
                  <a:pt x="70" y="65"/>
                </a:lnTo>
                <a:lnTo>
                  <a:pt x="70" y="66"/>
                </a:lnTo>
                <a:lnTo>
                  <a:pt x="70" y="66"/>
                </a:lnTo>
                <a:lnTo>
                  <a:pt x="71" y="66"/>
                </a:lnTo>
                <a:lnTo>
                  <a:pt x="71" y="66"/>
                </a:lnTo>
                <a:lnTo>
                  <a:pt x="71" y="66"/>
                </a:lnTo>
                <a:lnTo>
                  <a:pt x="72" y="66"/>
                </a:lnTo>
                <a:lnTo>
                  <a:pt x="72" y="66"/>
                </a:lnTo>
                <a:lnTo>
                  <a:pt x="73" y="66"/>
                </a:lnTo>
                <a:lnTo>
                  <a:pt x="74" y="66"/>
                </a:lnTo>
                <a:lnTo>
                  <a:pt x="74" y="66"/>
                </a:lnTo>
                <a:lnTo>
                  <a:pt x="74" y="67"/>
                </a:lnTo>
                <a:lnTo>
                  <a:pt x="74" y="68"/>
                </a:lnTo>
                <a:lnTo>
                  <a:pt x="74" y="68"/>
                </a:lnTo>
                <a:lnTo>
                  <a:pt x="74" y="69"/>
                </a:lnTo>
                <a:lnTo>
                  <a:pt x="73" y="70"/>
                </a:lnTo>
                <a:lnTo>
                  <a:pt x="72" y="70"/>
                </a:lnTo>
                <a:lnTo>
                  <a:pt x="72" y="69"/>
                </a:lnTo>
                <a:lnTo>
                  <a:pt x="72" y="69"/>
                </a:lnTo>
                <a:lnTo>
                  <a:pt x="72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1" y="69"/>
                </a:lnTo>
                <a:lnTo>
                  <a:pt x="70" y="69"/>
                </a:lnTo>
                <a:lnTo>
                  <a:pt x="70" y="69"/>
                </a:lnTo>
                <a:lnTo>
                  <a:pt x="70" y="68"/>
                </a:lnTo>
                <a:lnTo>
                  <a:pt x="70" y="68"/>
                </a:lnTo>
                <a:lnTo>
                  <a:pt x="70" y="68"/>
                </a:lnTo>
                <a:lnTo>
                  <a:pt x="70" y="67"/>
                </a:lnTo>
                <a:lnTo>
                  <a:pt x="70" y="67"/>
                </a:lnTo>
                <a:lnTo>
                  <a:pt x="70" y="67"/>
                </a:lnTo>
                <a:lnTo>
                  <a:pt x="69" y="67"/>
                </a:lnTo>
                <a:lnTo>
                  <a:pt x="68" y="67"/>
                </a:lnTo>
                <a:lnTo>
                  <a:pt x="68" y="67"/>
                </a:lnTo>
                <a:lnTo>
                  <a:pt x="68" y="66"/>
                </a:lnTo>
                <a:lnTo>
                  <a:pt x="68" y="66"/>
                </a:lnTo>
                <a:lnTo>
                  <a:pt x="68" y="65"/>
                </a:lnTo>
                <a:lnTo>
                  <a:pt x="68" y="64"/>
                </a:lnTo>
                <a:lnTo>
                  <a:pt x="67" y="65"/>
                </a:lnTo>
                <a:lnTo>
                  <a:pt x="67" y="65"/>
                </a:lnTo>
                <a:lnTo>
                  <a:pt x="67" y="65"/>
                </a:lnTo>
                <a:lnTo>
                  <a:pt x="68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4"/>
                </a:lnTo>
                <a:lnTo>
                  <a:pt x="67" y="63"/>
                </a:lnTo>
                <a:lnTo>
                  <a:pt x="67" y="63"/>
                </a:lnTo>
                <a:lnTo>
                  <a:pt x="66" y="63"/>
                </a:lnTo>
                <a:lnTo>
                  <a:pt x="66" y="63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6" y="62"/>
                </a:lnTo>
                <a:lnTo>
                  <a:pt x="65" y="61"/>
                </a:lnTo>
                <a:lnTo>
                  <a:pt x="65" y="62"/>
                </a:lnTo>
                <a:lnTo>
                  <a:pt x="64" y="62"/>
                </a:lnTo>
                <a:lnTo>
                  <a:pt x="63" y="61"/>
                </a:lnTo>
                <a:lnTo>
                  <a:pt x="63" y="62"/>
                </a:lnTo>
                <a:lnTo>
                  <a:pt x="62" y="61"/>
                </a:lnTo>
                <a:lnTo>
                  <a:pt x="61" y="61"/>
                </a:lnTo>
                <a:lnTo>
                  <a:pt x="61" y="61"/>
                </a:lnTo>
                <a:lnTo>
                  <a:pt x="60" y="61"/>
                </a:lnTo>
                <a:lnTo>
                  <a:pt x="60" y="60"/>
                </a:lnTo>
                <a:lnTo>
                  <a:pt x="60" y="60"/>
                </a:lnTo>
                <a:lnTo>
                  <a:pt x="59" y="60"/>
                </a:lnTo>
                <a:lnTo>
                  <a:pt x="59" y="60"/>
                </a:lnTo>
                <a:lnTo>
                  <a:pt x="60" y="60"/>
                </a:lnTo>
                <a:lnTo>
                  <a:pt x="60" y="60"/>
                </a:lnTo>
                <a:lnTo>
                  <a:pt x="60" y="59"/>
                </a:lnTo>
                <a:lnTo>
                  <a:pt x="59" y="58"/>
                </a:lnTo>
                <a:lnTo>
                  <a:pt x="58" y="58"/>
                </a:lnTo>
                <a:lnTo>
                  <a:pt x="58" y="57"/>
                </a:lnTo>
                <a:lnTo>
                  <a:pt x="57" y="57"/>
                </a:lnTo>
                <a:lnTo>
                  <a:pt x="57" y="56"/>
                </a:lnTo>
                <a:lnTo>
                  <a:pt x="56" y="56"/>
                </a:lnTo>
                <a:lnTo>
                  <a:pt x="56" y="55"/>
                </a:lnTo>
                <a:lnTo>
                  <a:pt x="55" y="55"/>
                </a:lnTo>
                <a:lnTo>
                  <a:pt x="54" y="54"/>
                </a:lnTo>
                <a:lnTo>
                  <a:pt x="53" y="54"/>
                </a:lnTo>
                <a:lnTo>
                  <a:pt x="53" y="53"/>
                </a:lnTo>
                <a:lnTo>
                  <a:pt x="52" y="53"/>
                </a:lnTo>
                <a:lnTo>
                  <a:pt x="51" y="53"/>
                </a:lnTo>
                <a:lnTo>
                  <a:pt x="51" y="53"/>
                </a:lnTo>
                <a:lnTo>
                  <a:pt x="50" y="52"/>
                </a:lnTo>
                <a:lnTo>
                  <a:pt x="50" y="53"/>
                </a:lnTo>
                <a:lnTo>
                  <a:pt x="50" y="53"/>
                </a:lnTo>
                <a:lnTo>
                  <a:pt x="50" y="53"/>
                </a:lnTo>
                <a:lnTo>
                  <a:pt x="50" y="54"/>
                </a:lnTo>
                <a:lnTo>
                  <a:pt x="49" y="53"/>
                </a:lnTo>
                <a:lnTo>
                  <a:pt x="48" y="54"/>
                </a:lnTo>
                <a:lnTo>
                  <a:pt x="48" y="53"/>
                </a:lnTo>
                <a:lnTo>
                  <a:pt x="48" y="53"/>
                </a:lnTo>
                <a:lnTo>
                  <a:pt x="49" y="53"/>
                </a:lnTo>
                <a:lnTo>
                  <a:pt x="49" y="53"/>
                </a:lnTo>
                <a:lnTo>
                  <a:pt x="49" y="53"/>
                </a:lnTo>
                <a:lnTo>
                  <a:pt x="49" y="52"/>
                </a:lnTo>
                <a:lnTo>
                  <a:pt x="51" y="52"/>
                </a:lnTo>
                <a:lnTo>
                  <a:pt x="51" y="52"/>
                </a:lnTo>
                <a:lnTo>
                  <a:pt x="51" y="52"/>
                </a:lnTo>
                <a:lnTo>
                  <a:pt x="52" y="52"/>
                </a:lnTo>
                <a:lnTo>
                  <a:pt x="52" y="51"/>
                </a:lnTo>
                <a:lnTo>
                  <a:pt x="52" y="51"/>
                </a:lnTo>
                <a:lnTo>
                  <a:pt x="52" y="50"/>
                </a:lnTo>
                <a:lnTo>
                  <a:pt x="53" y="50"/>
                </a:lnTo>
                <a:lnTo>
                  <a:pt x="53" y="50"/>
                </a:lnTo>
                <a:lnTo>
                  <a:pt x="54" y="50"/>
                </a:lnTo>
                <a:lnTo>
                  <a:pt x="54" y="50"/>
                </a:lnTo>
                <a:lnTo>
                  <a:pt x="55" y="50"/>
                </a:lnTo>
                <a:lnTo>
                  <a:pt x="55" y="50"/>
                </a:lnTo>
                <a:close/>
                <a:moveTo>
                  <a:pt x="67" y="44"/>
                </a:moveTo>
                <a:lnTo>
                  <a:pt x="67" y="45"/>
                </a:lnTo>
                <a:lnTo>
                  <a:pt x="66" y="45"/>
                </a:lnTo>
                <a:lnTo>
                  <a:pt x="66" y="45"/>
                </a:ln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7" y="44"/>
                </a:lnTo>
                <a:lnTo>
                  <a:pt x="66" y="44"/>
                </a:lnTo>
                <a:lnTo>
                  <a:pt x="67" y="44"/>
                </a:lnTo>
                <a:lnTo>
                  <a:pt x="67" y="44"/>
                </a:lnTo>
                <a:lnTo>
                  <a:pt x="67" y="44"/>
                </a:lnTo>
                <a:close/>
                <a:moveTo>
                  <a:pt x="80" y="40"/>
                </a:moveTo>
                <a:lnTo>
                  <a:pt x="81" y="40"/>
                </a:lnTo>
                <a:lnTo>
                  <a:pt x="81" y="41"/>
                </a:lnTo>
                <a:lnTo>
                  <a:pt x="80" y="42"/>
                </a:lnTo>
                <a:lnTo>
                  <a:pt x="80" y="41"/>
                </a:lnTo>
                <a:lnTo>
                  <a:pt x="80" y="41"/>
                </a:lnTo>
                <a:lnTo>
                  <a:pt x="80" y="41"/>
                </a:lnTo>
                <a:lnTo>
                  <a:pt x="80" y="40"/>
                </a:lnTo>
                <a:lnTo>
                  <a:pt x="80" y="40"/>
                </a:lnTo>
                <a:lnTo>
                  <a:pt x="80" y="40"/>
                </a:lnTo>
                <a:close/>
                <a:moveTo>
                  <a:pt x="128" y="97"/>
                </a:moveTo>
                <a:lnTo>
                  <a:pt x="128" y="97"/>
                </a:lnTo>
                <a:lnTo>
                  <a:pt x="128" y="97"/>
                </a:lnTo>
                <a:lnTo>
                  <a:pt x="128" y="98"/>
                </a:lnTo>
                <a:lnTo>
                  <a:pt x="128" y="98"/>
                </a:lnTo>
                <a:lnTo>
                  <a:pt x="128" y="98"/>
                </a:lnTo>
                <a:lnTo>
                  <a:pt x="128" y="98"/>
                </a:lnTo>
                <a:lnTo>
                  <a:pt x="128" y="99"/>
                </a:lnTo>
                <a:lnTo>
                  <a:pt x="128" y="99"/>
                </a:lnTo>
                <a:lnTo>
                  <a:pt x="128" y="99"/>
                </a:lnTo>
                <a:lnTo>
                  <a:pt x="128" y="100"/>
                </a:lnTo>
                <a:lnTo>
                  <a:pt x="128" y="100"/>
                </a:lnTo>
                <a:lnTo>
                  <a:pt x="127" y="100"/>
                </a:lnTo>
                <a:lnTo>
                  <a:pt x="127" y="101"/>
                </a:lnTo>
                <a:lnTo>
                  <a:pt x="127" y="101"/>
                </a:lnTo>
                <a:lnTo>
                  <a:pt x="127" y="101"/>
                </a:lnTo>
                <a:lnTo>
                  <a:pt x="127" y="102"/>
                </a:lnTo>
                <a:lnTo>
                  <a:pt x="126" y="102"/>
                </a:lnTo>
                <a:lnTo>
                  <a:pt x="126" y="102"/>
                </a:lnTo>
                <a:lnTo>
                  <a:pt x="126" y="102"/>
                </a:lnTo>
                <a:lnTo>
                  <a:pt x="126" y="103"/>
                </a:lnTo>
                <a:lnTo>
                  <a:pt x="126" y="104"/>
                </a:lnTo>
                <a:lnTo>
                  <a:pt x="126" y="104"/>
                </a:lnTo>
                <a:lnTo>
                  <a:pt x="126" y="104"/>
                </a:lnTo>
                <a:lnTo>
                  <a:pt x="126" y="105"/>
                </a:lnTo>
                <a:lnTo>
                  <a:pt x="125" y="104"/>
                </a:lnTo>
                <a:lnTo>
                  <a:pt x="125" y="104"/>
                </a:lnTo>
                <a:lnTo>
                  <a:pt x="124" y="105"/>
                </a:lnTo>
                <a:lnTo>
                  <a:pt x="124" y="105"/>
                </a:lnTo>
                <a:lnTo>
                  <a:pt x="123" y="106"/>
                </a:lnTo>
                <a:lnTo>
                  <a:pt x="123" y="106"/>
                </a:lnTo>
                <a:lnTo>
                  <a:pt x="123" y="107"/>
                </a:lnTo>
                <a:lnTo>
                  <a:pt x="122" y="108"/>
                </a:lnTo>
                <a:lnTo>
                  <a:pt x="121" y="107"/>
                </a:lnTo>
                <a:lnTo>
                  <a:pt x="121" y="106"/>
                </a:lnTo>
                <a:lnTo>
                  <a:pt x="121" y="106"/>
                </a:lnTo>
                <a:lnTo>
                  <a:pt x="121" y="105"/>
                </a:lnTo>
                <a:lnTo>
                  <a:pt x="121" y="104"/>
                </a:lnTo>
                <a:lnTo>
                  <a:pt x="121" y="104"/>
                </a:lnTo>
                <a:lnTo>
                  <a:pt x="120" y="103"/>
                </a:lnTo>
                <a:lnTo>
                  <a:pt x="120" y="103"/>
                </a:lnTo>
                <a:lnTo>
                  <a:pt x="120" y="103"/>
                </a:lnTo>
                <a:lnTo>
                  <a:pt x="120" y="103"/>
                </a:lnTo>
                <a:lnTo>
                  <a:pt x="121" y="102"/>
                </a:lnTo>
                <a:lnTo>
                  <a:pt x="121" y="102"/>
                </a:lnTo>
                <a:lnTo>
                  <a:pt x="121" y="102"/>
                </a:lnTo>
                <a:lnTo>
                  <a:pt x="121" y="102"/>
                </a:lnTo>
                <a:lnTo>
                  <a:pt x="122" y="102"/>
                </a:lnTo>
                <a:lnTo>
                  <a:pt x="122" y="101"/>
                </a:lnTo>
                <a:lnTo>
                  <a:pt x="122" y="101"/>
                </a:lnTo>
                <a:lnTo>
                  <a:pt x="123" y="100"/>
                </a:lnTo>
                <a:lnTo>
                  <a:pt x="123" y="100"/>
                </a:lnTo>
                <a:lnTo>
                  <a:pt x="123" y="99"/>
                </a:lnTo>
                <a:lnTo>
                  <a:pt x="125" y="99"/>
                </a:lnTo>
                <a:lnTo>
                  <a:pt x="127" y="98"/>
                </a:lnTo>
                <a:lnTo>
                  <a:pt x="127" y="98"/>
                </a:lnTo>
                <a:lnTo>
                  <a:pt x="128" y="97"/>
                </a:lnTo>
                <a:close/>
                <a:moveTo>
                  <a:pt x="92" y="98"/>
                </a:moveTo>
                <a:lnTo>
                  <a:pt x="93" y="99"/>
                </a:lnTo>
                <a:lnTo>
                  <a:pt x="93" y="99"/>
                </a:lnTo>
                <a:lnTo>
                  <a:pt x="92" y="99"/>
                </a:lnTo>
                <a:lnTo>
                  <a:pt x="92" y="99"/>
                </a:lnTo>
                <a:lnTo>
                  <a:pt x="91" y="99"/>
                </a:lnTo>
                <a:lnTo>
                  <a:pt x="91" y="99"/>
                </a:lnTo>
                <a:lnTo>
                  <a:pt x="91" y="99"/>
                </a:lnTo>
                <a:lnTo>
                  <a:pt x="91" y="98"/>
                </a:lnTo>
                <a:lnTo>
                  <a:pt x="92" y="98"/>
                </a:lnTo>
                <a:lnTo>
                  <a:pt x="92" y="98"/>
                </a:lnTo>
                <a:close/>
                <a:moveTo>
                  <a:pt x="86" y="97"/>
                </a:moveTo>
                <a:lnTo>
                  <a:pt x="87" y="97"/>
                </a:lnTo>
                <a:lnTo>
                  <a:pt x="87" y="98"/>
                </a:lnTo>
                <a:lnTo>
                  <a:pt x="87" y="99"/>
                </a:lnTo>
                <a:lnTo>
                  <a:pt x="87" y="99"/>
                </a:lnTo>
                <a:lnTo>
                  <a:pt x="86" y="99"/>
                </a:lnTo>
                <a:lnTo>
                  <a:pt x="86" y="99"/>
                </a:lnTo>
                <a:lnTo>
                  <a:pt x="86" y="99"/>
                </a:lnTo>
                <a:lnTo>
                  <a:pt x="87" y="99"/>
                </a:lnTo>
                <a:lnTo>
                  <a:pt x="87" y="98"/>
                </a:lnTo>
                <a:lnTo>
                  <a:pt x="87" y="98"/>
                </a:lnTo>
                <a:lnTo>
                  <a:pt x="87" y="98"/>
                </a:lnTo>
                <a:lnTo>
                  <a:pt x="87" y="97"/>
                </a:lnTo>
                <a:lnTo>
                  <a:pt x="86" y="97"/>
                </a:lnTo>
                <a:lnTo>
                  <a:pt x="86" y="97"/>
                </a:lnTo>
                <a:lnTo>
                  <a:pt x="86" y="97"/>
                </a:lnTo>
                <a:close/>
                <a:moveTo>
                  <a:pt x="110" y="116"/>
                </a:moveTo>
                <a:lnTo>
                  <a:pt x="110" y="116"/>
                </a:lnTo>
                <a:lnTo>
                  <a:pt x="110" y="116"/>
                </a:lnTo>
                <a:lnTo>
                  <a:pt x="110" y="116"/>
                </a:lnTo>
                <a:lnTo>
                  <a:pt x="110" y="117"/>
                </a:lnTo>
                <a:lnTo>
                  <a:pt x="109" y="117"/>
                </a:lnTo>
                <a:lnTo>
                  <a:pt x="109" y="117"/>
                </a:lnTo>
                <a:lnTo>
                  <a:pt x="108" y="118"/>
                </a:lnTo>
                <a:lnTo>
                  <a:pt x="108" y="117"/>
                </a:lnTo>
                <a:lnTo>
                  <a:pt x="108" y="117"/>
                </a:lnTo>
                <a:lnTo>
                  <a:pt x="108" y="117"/>
                </a:lnTo>
                <a:lnTo>
                  <a:pt x="109" y="116"/>
                </a:lnTo>
                <a:lnTo>
                  <a:pt x="109" y="116"/>
                </a:lnTo>
                <a:lnTo>
                  <a:pt x="110" y="116"/>
                </a:lnTo>
                <a:lnTo>
                  <a:pt x="110" y="116"/>
                </a:lnTo>
                <a:lnTo>
                  <a:pt x="110" y="116"/>
                </a:lnTo>
                <a:close/>
                <a:moveTo>
                  <a:pt x="117" y="98"/>
                </a:moveTo>
                <a:lnTo>
                  <a:pt x="116" y="99"/>
                </a:lnTo>
                <a:lnTo>
                  <a:pt x="116" y="99"/>
                </a:lnTo>
                <a:lnTo>
                  <a:pt x="115" y="98"/>
                </a:lnTo>
                <a:lnTo>
                  <a:pt x="115" y="98"/>
                </a:lnTo>
                <a:lnTo>
                  <a:pt x="115" y="98"/>
                </a:lnTo>
                <a:lnTo>
                  <a:pt x="115" y="98"/>
                </a:lnTo>
                <a:lnTo>
                  <a:pt x="114" y="98"/>
                </a:lnTo>
                <a:lnTo>
                  <a:pt x="114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5" y="97"/>
                </a:lnTo>
                <a:lnTo>
                  <a:pt x="116" y="98"/>
                </a:lnTo>
                <a:lnTo>
                  <a:pt x="116" y="98"/>
                </a:lnTo>
                <a:lnTo>
                  <a:pt x="116" y="98"/>
                </a:lnTo>
                <a:lnTo>
                  <a:pt x="116" y="98"/>
                </a:lnTo>
                <a:lnTo>
                  <a:pt x="117" y="98"/>
                </a:lnTo>
                <a:lnTo>
                  <a:pt x="117" y="98"/>
                </a:lnTo>
                <a:close/>
                <a:moveTo>
                  <a:pt x="113" y="109"/>
                </a:moveTo>
                <a:lnTo>
                  <a:pt x="113" y="110"/>
                </a:lnTo>
                <a:lnTo>
                  <a:pt x="113" y="111"/>
                </a:lnTo>
                <a:lnTo>
                  <a:pt x="112" y="112"/>
                </a:lnTo>
                <a:lnTo>
                  <a:pt x="112" y="112"/>
                </a:lnTo>
                <a:lnTo>
                  <a:pt x="112" y="113"/>
                </a:lnTo>
                <a:lnTo>
                  <a:pt x="113" y="113"/>
                </a:lnTo>
                <a:lnTo>
                  <a:pt x="113" y="113"/>
                </a:lnTo>
                <a:lnTo>
                  <a:pt x="113" y="113"/>
                </a:lnTo>
                <a:lnTo>
                  <a:pt x="113" y="114"/>
                </a:lnTo>
                <a:lnTo>
                  <a:pt x="113" y="114"/>
                </a:lnTo>
                <a:lnTo>
                  <a:pt x="113" y="115"/>
                </a:lnTo>
                <a:lnTo>
                  <a:pt x="114" y="115"/>
                </a:lnTo>
                <a:lnTo>
                  <a:pt x="113" y="115"/>
                </a:lnTo>
                <a:lnTo>
                  <a:pt x="113" y="115"/>
                </a:lnTo>
                <a:lnTo>
                  <a:pt x="113" y="115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2" y="117"/>
                </a:lnTo>
                <a:lnTo>
                  <a:pt x="112" y="116"/>
                </a:lnTo>
                <a:lnTo>
                  <a:pt x="112" y="116"/>
                </a:lnTo>
                <a:lnTo>
                  <a:pt x="112" y="116"/>
                </a:lnTo>
                <a:lnTo>
                  <a:pt x="111" y="116"/>
                </a:lnTo>
                <a:lnTo>
                  <a:pt x="112" y="115"/>
                </a:lnTo>
                <a:lnTo>
                  <a:pt x="111" y="115"/>
                </a:lnTo>
                <a:lnTo>
                  <a:pt x="112" y="115"/>
                </a:lnTo>
                <a:lnTo>
                  <a:pt x="112" y="114"/>
                </a:lnTo>
                <a:lnTo>
                  <a:pt x="112" y="114"/>
                </a:lnTo>
                <a:lnTo>
                  <a:pt x="111" y="113"/>
                </a:lnTo>
                <a:lnTo>
                  <a:pt x="111" y="113"/>
                </a:lnTo>
                <a:lnTo>
                  <a:pt x="111" y="113"/>
                </a:lnTo>
                <a:lnTo>
                  <a:pt x="111" y="113"/>
                </a:lnTo>
                <a:lnTo>
                  <a:pt x="111" y="112"/>
                </a:lnTo>
                <a:lnTo>
                  <a:pt x="112" y="112"/>
                </a:lnTo>
                <a:lnTo>
                  <a:pt x="112" y="111"/>
                </a:lnTo>
                <a:lnTo>
                  <a:pt x="112" y="111"/>
                </a:lnTo>
                <a:lnTo>
                  <a:pt x="112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lnTo>
                  <a:pt x="113" y="109"/>
                </a:lnTo>
                <a:close/>
                <a:moveTo>
                  <a:pt x="119" y="101"/>
                </a:moveTo>
                <a:lnTo>
                  <a:pt x="119" y="102"/>
                </a:lnTo>
                <a:lnTo>
                  <a:pt x="119" y="102"/>
                </a:lnTo>
                <a:lnTo>
                  <a:pt x="119" y="102"/>
                </a:lnTo>
                <a:lnTo>
                  <a:pt x="119" y="102"/>
                </a:lnTo>
                <a:lnTo>
                  <a:pt x="118" y="102"/>
                </a:lnTo>
                <a:lnTo>
                  <a:pt x="118" y="102"/>
                </a:lnTo>
                <a:lnTo>
                  <a:pt x="118" y="101"/>
                </a:lnTo>
                <a:lnTo>
                  <a:pt x="118" y="101"/>
                </a:lnTo>
                <a:lnTo>
                  <a:pt x="119" y="101"/>
                </a:lnTo>
                <a:lnTo>
                  <a:pt x="119" y="101"/>
                </a:lnTo>
                <a:close/>
                <a:moveTo>
                  <a:pt x="19" y="50"/>
                </a:moveTo>
                <a:lnTo>
                  <a:pt x="19" y="50"/>
                </a:lnTo>
                <a:lnTo>
                  <a:pt x="19" y="50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20" y="49"/>
                </a:lnTo>
                <a:lnTo>
                  <a:pt x="20" y="49"/>
                </a:lnTo>
                <a:lnTo>
                  <a:pt x="20" y="49"/>
                </a:lnTo>
                <a:lnTo>
                  <a:pt x="20" y="50"/>
                </a:lnTo>
                <a:lnTo>
                  <a:pt x="20" y="49"/>
                </a:lnTo>
                <a:lnTo>
                  <a:pt x="20" y="50"/>
                </a:lnTo>
                <a:lnTo>
                  <a:pt x="20" y="50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2" y="50"/>
                </a:lnTo>
                <a:lnTo>
                  <a:pt x="22" y="49"/>
                </a:lnTo>
                <a:lnTo>
                  <a:pt x="22" y="49"/>
                </a:lnTo>
                <a:lnTo>
                  <a:pt x="22" y="49"/>
                </a:lnTo>
                <a:lnTo>
                  <a:pt x="23" y="50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2"/>
                </a:lnTo>
                <a:lnTo>
                  <a:pt x="23" y="52"/>
                </a:lnTo>
                <a:lnTo>
                  <a:pt x="23" y="52"/>
                </a:lnTo>
                <a:lnTo>
                  <a:pt x="23" y="53"/>
                </a:lnTo>
                <a:lnTo>
                  <a:pt x="23" y="53"/>
                </a:lnTo>
                <a:lnTo>
                  <a:pt x="23" y="52"/>
                </a:lnTo>
                <a:lnTo>
                  <a:pt x="22" y="52"/>
                </a:lnTo>
                <a:lnTo>
                  <a:pt x="22" y="52"/>
                </a:lnTo>
                <a:lnTo>
                  <a:pt x="22" y="53"/>
                </a:lnTo>
                <a:lnTo>
                  <a:pt x="22" y="53"/>
                </a:lnTo>
                <a:lnTo>
                  <a:pt x="21" y="52"/>
                </a:lnTo>
                <a:lnTo>
                  <a:pt x="21" y="52"/>
                </a:lnTo>
                <a:lnTo>
                  <a:pt x="21" y="52"/>
                </a:lnTo>
                <a:lnTo>
                  <a:pt x="21" y="52"/>
                </a:lnTo>
                <a:lnTo>
                  <a:pt x="20" y="51"/>
                </a:lnTo>
                <a:lnTo>
                  <a:pt x="20" y="52"/>
                </a:lnTo>
                <a:lnTo>
                  <a:pt x="20" y="51"/>
                </a:lnTo>
                <a:lnTo>
                  <a:pt x="20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2"/>
                </a:lnTo>
                <a:lnTo>
                  <a:pt x="19" y="51"/>
                </a:lnTo>
                <a:lnTo>
                  <a:pt x="18" y="52"/>
                </a:lnTo>
                <a:lnTo>
                  <a:pt x="18" y="52"/>
                </a:lnTo>
                <a:lnTo>
                  <a:pt x="18" y="52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8" y="53"/>
                </a:lnTo>
                <a:lnTo>
                  <a:pt x="17" y="53"/>
                </a:lnTo>
                <a:lnTo>
                  <a:pt x="17" y="53"/>
                </a:lnTo>
                <a:lnTo>
                  <a:pt x="17" y="54"/>
                </a:lnTo>
                <a:lnTo>
                  <a:pt x="17" y="54"/>
                </a:lnTo>
                <a:lnTo>
                  <a:pt x="17" y="55"/>
                </a:lnTo>
                <a:lnTo>
                  <a:pt x="18" y="55"/>
                </a:lnTo>
                <a:lnTo>
                  <a:pt x="18" y="55"/>
                </a:lnTo>
                <a:lnTo>
                  <a:pt x="18" y="55"/>
                </a:lnTo>
                <a:lnTo>
                  <a:pt x="18" y="55"/>
                </a:lnTo>
                <a:lnTo>
                  <a:pt x="19" y="54"/>
                </a:lnTo>
                <a:lnTo>
                  <a:pt x="19" y="54"/>
                </a:lnTo>
                <a:lnTo>
                  <a:pt x="19" y="54"/>
                </a:lnTo>
                <a:lnTo>
                  <a:pt x="19" y="55"/>
                </a:lnTo>
                <a:lnTo>
                  <a:pt x="19" y="55"/>
                </a:lnTo>
                <a:lnTo>
                  <a:pt x="19" y="56"/>
                </a:lnTo>
                <a:lnTo>
                  <a:pt x="20" y="56"/>
                </a:lnTo>
                <a:lnTo>
                  <a:pt x="20" y="56"/>
                </a:lnTo>
                <a:lnTo>
                  <a:pt x="21" y="56"/>
                </a:lnTo>
                <a:lnTo>
                  <a:pt x="21" y="57"/>
                </a:lnTo>
                <a:lnTo>
                  <a:pt x="21" y="57"/>
                </a:lnTo>
                <a:lnTo>
                  <a:pt x="21" y="58"/>
                </a:lnTo>
                <a:lnTo>
                  <a:pt x="21" y="59"/>
                </a:lnTo>
                <a:lnTo>
                  <a:pt x="21" y="59"/>
                </a:lnTo>
                <a:lnTo>
                  <a:pt x="21" y="59"/>
                </a:lnTo>
                <a:lnTo>
                  <a:pt x="22" y="59"/>
                </a:lnTo>
                <a:lnTo>
                  <a:pt x="22" y="59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0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3"/>
                </a:lnTo>
                <a:lnTo>
                  <a:pt x="23" y="63"/>
                </a:lnTo>
                <a:lnTo>
                  <a:pt x="23" y="63"/>
                </a:lnTo>
                <a:lnTo>
                  <a:pt x="23" y="63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5" y="63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6" y="62"/>
                </a:lnTo>
                <a:lnTo>
                  <a:pt x="26" y="61"/>
                </a:lnTo>
                <a:lnTo>
                  <a:pt x="25" y="60"/>
                </a:lnTo>
                <a:lnTo>
                  <a:pt x="25" y="60"/>
                </a:lnTo>
                <a:lnTo>
                  <a:pt x="26" y="60"/>
                </a:lnTo>
                <a:lnTo>
                  <a:pt x="26" y="60"/>
                </a:lnTo>
                <a:lnTo>
                  <a:pt x="26" y="61"/>
                </a:lnTo>
                <a:lnTo>
                  <a:pt x="26" y="62"/>
                </a:lnTo>
                <a:lnTo>
                  <a:pt x="27" y="62"/>
                </a:lnTo>
                <a:lnTo>
                  <a:pt x="27" y="62"/>
                </a:lnTo>
                <a:lnTo>
                  <a:pt x="27" y="62"/>
                </a:lnTo>
                <a:lnTo>
                  <a:pt x="28" y="62"/>
                </a:lnTo>
                <a:lnTo>
                  <a:pt x="28" y="62"/>
                </a:lnTo>
                <a:lnTo>
                  <a:pt x="28" y="62"/>
                </a:lnTo>
                <a:lnTo>
                  <a:pt x="28" y="62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27" y="63"/>
                </a:lnTo>
                <a:lnTo>
                  <a:pt x="28" y="63"/>
                </a:lnTo>
                <a:lnTo>
                  <a:pt x="28" y="63"/>
                </a:lnTo>
                <a:lnTo>
                  <a:pt x="28" y="63"/>
                </a:lnTo>
                <a:lnTo>
                  <a:pt x="30" y="62"/>
                </a:lnTo>
                <a:lnTo>
                  <a:pt x="30" y="62"/>
                </a:lnTo>
                <a:lnTo>
                  <a:pt x="30" y="62"/>
                </a:lnTo>
                <a:lnTo>
                  <a:pt x="31" y="62"/>
                </a:lnTo>
                <a:lnTo>
                  <a:pt x="31" y="62"/>
                </a:lnTo>
                <a:lnTo>
                  <a:pt x="32" y="63"/>
                </a:lnTo>
                <a:lnTo>
                  <a:pt x="32" y="63"/>
                </a:lnTo>
                <a:lnTo>
                  <a:pt x="32" y="62"/>
                </a:lnTo>
                <a:lnTo>
                  <a:pt x="33" y="62"/>
                </a:lnTo>
                <a:lnTo>
                  <a:pt x="33" y="62"/>
                </a:lnTo>
                <a:lnTo>
                  <a:pt x="33" y="62"/>
                </a:lnTo>
                <a:lnTo>
                  <a:pt x="34" y="62"/>
                </a:lnTo>
                <a:lnTo>
                  <a:pt x="34" y="62"/>
                </a:lnTo>
                <a:lnTo>
                  <a:pt x="35" y="61"/>
                </a:lnTo>
                <a:lnTo>
                  <a:pt x="35" y="61"/>
                </a:lnTo>
                <a:lnTo>
                  <a:pt x="36" y="62"/>
                </a:lnTo>
                <a:lnTo>
                  <a:pt x="36" y="61"/>
                </a:lnTo>
                <a:lnTo>
                  <a:pt x="37" y="62"/>
                </a:lnTo>
                <a:lnTo>
                  <a:pt x="38" y="62"/>
                </a:lnTo>
                <a:lnTo>
                  <a:pt x="38" y="62"/>
                </a:lnTo>
                <a:lnTo>
                  <a:pt x="38" y="62"/>
                </a:lnTo>
                <a:lnTo>
                  <a:pt x="38" y="62"/>
                </a:lnTo>
                <a:lnTo>
                  <a:pt x="38" y="63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2"/>
                </a:lnTo>
                <a:lnTo>
                  <a:pt x="41" y="62"/>
                </a:lnTo>
                <a:lnTo>
                  <a:pt x="41" y="63"/>
                </a:lnTo>
                <a:lnTo>
                  <a:pt x="41" y="63"/>
                </a:lnTo>
                <a:lnTo>
                  <a:pt x="42" y="62"/>
                </a:lnTo>
                <a:lnTo>
                  <a:pt x="41" y="62"/>
                </a:lnTo>
                <a:lnTo>
                  <a:pt x="41" y="62"/>
                </a:lnTo>
                <a:lnTo>
                  <a:pt x="42" y="62"/>
                </a:lnTo>
                <a:lnTo>
                  <a:pt x="41" y="62"/>
                </a:lnTo>
                <a:lnTo>
                  <a:pt x="41" y="62"/>
                </a:lnTo>
                <a:lnTo>
                  <a:pt x="42" y="61"/>
                </a:lnTo>
                <a:lnTo>
                  <a:pt x="42" y="61"/>
                </a:lnTo>
                <a:lnTo>
                  <a:pt x="42" y="61"/>
                </a:lnTo>
                <a:lnTo>
                  <a:pt x="42" y="60"/>
                </a:lnTo>
                <a:lnTo>
                  <a:pt x="42" y="61"/>
                </a:lnTo>
                <a:lnTo>
                  <a:pt x="42" y="61"/>
                </a:lnTo>
                <a:lnTo>
                  <a:pt x="43" y="61"/>
                </a:lnTo>
                <a:lnTo>
                  <a:pt x="43" y="62"/>
                </a:lnTo>
                <a:lnTo>
                  <a:pt x="43" y="62"/>
                </a:lnTo>
                <a:lnTo>
                  <a:pt x="43" y="62"/>
                </a:lnTo>
                <a:lnTo>
                  <a:pt x="44" y="62"/>
                </a:lnTo>
                <a:lnTo>
                  <a:pt x="44" y="63"/>
                </a:lnTo>
                <a:lnTo>
                  <a:pt x="43" y="63"/>
                </a:lnTo>
                <a:lnTo>
                  <a:pt x="44" y="63"/>
                </a:lnTo>
                <a:lnTo>
                  <a:pt x="44" y="63"/>
                </a:lnTo>
                <a:lnTo>
                  <a:pt x="44" y="63"/>
                </a:lnTo>
                <a:lnTo>
                  <a:pt x="45" y="63"/>
                </a:lnTo>
                <a:lnTo>
                  <a:pt x="44" y="63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5" y="62"/>
                </a:lnTo>
                <a:lnTo>
                  <a:pt x="46" y="62"/>
                </a:lnTo>
                <a:lnTo>
                  <a:pt x="46" y="62"/>
                </a:lnTo>
                <a:lnTo>
                  <a:pt x="46" y="62"/>
                </a:lnTo>
                <a:lnTo>
                  <a:pt x="46" y="63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7" y="64"/>
                </a:lnTo>
                <a:lnTo>
                  <a:pt x="48" y="64"/>
                </a:lnTo>
                <a:lnTo>
                  <a:pt x="49" y="64"/>
                </a:lnTo>
                <a:lnTo>
                  <a:pt x="49" y="64"/>
                </a:lnTo>
                <a:lnTo>
                  <a:pt x="49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50" y="65"/>
                </a:lnTo>
                <a:lnTo>
                  <a:pt x="49" y="65"/>
                </a:lnTo>
                <a:lnTo>
                  <a:pt x="49" y="65"/>
                </a:lnTo>
                <a:lnTo>
                  <a:pt x="50" y="65"/>
                </a:lnTo>
                <a:lnTo>
                  <a:pt x="50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1" y="65"/>
                </a:lnTo>
                <a:lnTo>
                  <a:pt x="52" y="66"/>
                </a:lnTo>
                <a:lnTo>
                  <a:pt x="52" y="65"/>
                </a:lnTo>
                <a:lnTo>
                  <a:pt x="53" y="65"/>
                </a:lnTo>
                <a:lnTo>
                  <a:pt x="52" y="66"/>
                </a:lnTo>
                <a:lnTo>
                  <a:pt x="53" y="66"/>
                </a:lnTo>
                <a:lnTo>
                  <a:pt x="54" y="66"/>
                </a:lnTo>
                <a:lnTo>
                  <a:pt x="54" y="66"/>
                </a:lnTo>
                <a:lnTo>
                  <a:pt x="53" y="66"/>
                </a:lnTo>
                <a:lnTo>
                  <a:pt x="53" y="66"/>
                </a:lnTo>
                <a:lnTo>
                  <a:pt x="54" y="67"/>
                </a:lnTo>
                <a:lnTo>
                  <a:pt x="54" y="67"/>
                </a:lnTo>
                <a:lnTo>
                  <a:pt x="53" y="67"/>
                </a:lnTo>
                <a:lnTo>
                  <a:pt x="53" y="67"/>
                </a:lnTo>
                <a:lnTo>
                  <a:pt x="52" y="68"/>
                </a:lnTo>
                <a:lnTo>
                  <a:pt x="51" y="68"/>
                </a:lnTo>
                <a:lnTo>
                  <a:pt x="50" y="67"/>
                </a:lnTo>
                <a:lnTo>
                  <a:pt x="50" y="67"/>
                </a:lnTo>
                <a:lnTo>
                  <a:pt x="50" y="67"/>
                </a:lnTo>
                <a:lnTo>
                  <a:pt x="49" y="68"/>
                </a:lnTo>
                <a:lnTo>
                  <a:pt x="48" y="68"/>
                </a:lnTo>
                <a:lnTo>
                  <a:pt x="49" y="68"/>
                </a:lnTo>
                <a:lnTo>
                  <a:pt x="49" y="68"/>
                </a:lnTo>
                <a:lnTo>
                  <a:pt x="49" y="68"/>
                </a:lnTo>
                <a:lnTo>
                  <a:pt x="50" y="69"/>
                </a:lnTo>
                <a:lnTo>
                  <a:pt x="50" y="70"/>
                </a:lnTo>
                <a:lnTo>
                  <a:pt x="49" y="70"/>
                </a:lnTo>
                <a:lnTo>
                  <a:pt x="48" y="70"/>
                </a:lnTo>
                <a:lnTo>
                  <a:pt x="48" y="70"/>
                </a:lnTo>
                <a:lnTo>
                  <a:pt x="47" y="69"/>
                </a:lnTo>
                <a:lnTo>
                  <a:pt x="47" y="69"/>
                </a:lnTo>
                <a:lnTo>
                  <a:pt x="47" y="69"/>
                </a:lnTo>
                <a:lnTo>
                  <a:pt x="46" y="68"/>
                </a:lnTo>
                <a:lnTo>
                  <a:pt x="45" y="67"/>
                </a:lnTo>
                <a:lnTo>
                  <a:pt x="45" y="67"/>
                </a:lnTo>
                <a:lnTo>
                  <a:pt x="44" y="67"/>
                </a:lnTo>
                <a:lnTo>
                  <a:pt x="44" y="67"/>
                </a:lnTo>
                <a:lnTo>
                  <a:pt x="43" y="66"/>
                </a:lnTo>
                <a:lnTo>
                  <a:pt x="42" y="66"/>
                </a:lnTo>
                <a:lnTo>
                  <a:pt x="41" y="66"/>
                </a:lnTo>
                <a:lnTo>
                  <a:pt x="41" y="66"/>
                </a:lnTo>
                <a:lnTo>
                  <a:pt x="39" y="65"/>
                </a:lnTo>
                <a:lnTo>
                  <a:pt x="39" y="65"/>
                </a:lnTo>
                <a:lnTo>
                  <a:pt x="38" y="65"/>
                </a:lnTo>
                <a:lnTo>
                  <a:pt x="38" y="65"/>
                </a:lnTo>
                <a:lnTo>
                  <a:pt x="38" y="64"/>
                </a:lnTo>
                <a:lnTo>
                  <a:pt x="37" y="64"/>
                </a:lnTo>
                <a:lnTo>
                  <a:pt x="37" y="64"/>
                </a:lnTo>
                <a:lnTo>
                  <a:pt x="36" y="64"/>
                </a:lnTo>
                <a:lnTo>
                  <a:pt x="36" y="63"/>
                </a:lnTo>
                <a:lnTo>
                  <a:pt x="36" y="63"/>
                </a:lnTo>
                <a:lnTo>
                  <a:pt x="35" y="63"/>
                </a:lnTo>
                <a:lnTo>
                  <a:pt x="35" y="63"/>
                </a:lnTo>
                <a:lnTo>
                  <a:pt x="34" y="63"/>
                </a:lnTo>
                <a:lnTo>
                  <a:pt x="33" y="62"/>
                </a:lnTo>
                <a:lnTo>
                  <a:pt x="33" y="63"/>
                </a:lnTo>
                <a:lnTo>
                  <a:pt x="32" y="63"/>
                </a:lnTo>
                <a:lnTo>
                  <a:pt x="32" y="63"/>
                </a:lnTo>
                <a:lnTo>
                  <a:pt x="32" y="64"/>
                </a:lnTo>
                <a:lnTo>
                  <a:pt x="32" y="64"/>
                </a:lnTo>
                <a:lnTo>
                  <a:pt x="32" y="65"/>
                </a:lnTo>
                <a:lnTo>
                  <a:pt x="31" y="66"/>
                </a:lnTo>
                <a:lnTo>
                  <a:pt x="30" y="66"/>
                </a:lnTo>
                <a:lnTo>
                  <a:pt x="30" y="66"/>
                </a:lnTo>
                <a:lnTo>
                  <a:pt x="29" y="66"/>
                </a:lnTo>
                <a:lnTo>
                  <a:pt x="28" y="65"/>
                </a:lnTo>
                <a:lnTo>
                  <a:pt x="27" y="65"/>
                </a:lnTo>
                <a:lnTo>
                  <a:pt x="27" y="66"/>
                </a:lnTo>
                <a:lnTo>
                  <a:pt x="27" y="65"/>
                </a:lnTo>
                <a:lnTo>
                  <a:pt x="26" y="65"/>
                </a:lnTo>
                <a:lnTo>
                  <a:pt x="26" y="65"/>
                </a:lnTo>
                <a:lnTo>
                  <a:pt x="26" y="66"/>
                </a:lnTo>
                <a:lnTo>
                  <a:pt x="26" y="66"/>
                </a:lnTo>
                <a:lnTo>
                  <a:pt x="26" y="67"/>
                </a:lnTo>
                <a:lnTo>
                  <a:pt x="26" y="67"/>
                </a:lnTo>
                <a:lnTo>
                  <a:pt x="26" y="68"/>
                </a:lnTo>
                <a:lnTo>
                  <a:pt x="25" y="69"/>
                </a:lnTo>
                <a:lnTo>
                  <a:pt x="25" y="68"/>
                </a:lnTo>
                <a:lnTo>
                  <a:pt x="25" y="68"/>
                </a:lnTo>
                <a:lnTo>
                  <a:pt x="26" y="68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4" y="70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2" y="71"/>
                </a:lnTo>
                <a:lnTo>
                  <a:pt x="22" y="71"/>
                </a:lnTo>
                <a:lnTo>
                  <a:pt x="23" y="72"/>
                </a:lnTo>
                <a:lnTo>
                  <a:pt x="24" y="72"/>
                </a:lnTo>
                <a:lnTo>
                  <a:pt x="25" y="73"/>
                </a:lnTo>
                <a:lnTo>
                  <a:pt x="25" y="73"/>
                </a:lnTo>
                <a:lnTo>
                  <a:pt x="25" y="74"/>
                </a:lnTo>
                <a:lnTo>
                  <a:pt x="25" y="74"/>
                </a:lnTo>
                <a:lnTo>
                  <a:pt x="25" y="74"/>
                </a:lnTo>
                <a:lnTo>
                  <a:pt x="25" y="75"/>
                </a:lnTo>
                <a:lnTo>
                  <a:pt x="25" y="75"/>
                </a:lnTo>
                <a:lnTo>
                  <a:pt x="25" y="75"/>
                </a:lnTo>
                <a:lnTo>
                  <a:pt x="26" y="75"/>
                </a:lnTo>
                <a:lnTo>
                  <a:pt x="26" y="75"/>
                </a:lnTo>
                <a:lnTo>
                  <a:pt x="27" y="75"/>
                </a:lnTo>
                <a:lnTo>
                  <a:pt x="27" y="76"/>
                </a:lnTo>
                <a:lnTo>
                  <a:pt x="29" y="77"/>
                </a:lnTo>
                <a:lnTo>
                  <a:pt x="29" y="77"/>
                </a:lnTo>
                <a:lnTo>
                  <a:pt x="30" y="79"/>
                </a:lnTo>
                <a:lnTo>
                  <a:pt x="31" y="80"/>
                </a:lnTo>
                <a:lnTo>
                  <a:pt x="31" y="81"/>
                </a:lnTo>
                <a:lnTo>
                  <a:pt x="31" y="81"/>
                </a:lnTo>
                <a:lnTo>
                  <a:pt x="31" y="82"/>
                </a:lnTo>
                <a:lnTo>
                  <a:pt x="29" y="83"/>
                </a:lnTo>
                <a:lnTo>
                  <a:pt x="29" y="84"/>
                </a:lnTo>
                <a:lnTo>
                  <a:pt x="29" y="85"/>
                </a:lnTo>
                <a:lnTo>
                  <a:pt x="29" y="86"/>
                </a:lnTo>
                <a:lnTo>
                  <a:pt x="30" y="86"/>
                </a:lnTo>
                <a:lnTo>
                  <a:pt x="30" y="87"/>
                </a:lnTo>
                <a:lnTo>
                  <a:pt x="30" y="87"/>
                </a:lnTo>
                <a:lnTo>
                  <a:pt x="31" y="87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1" y="89"/>
                </a:lnTo>
                <a:lnTo>
                  <a:pt x="31" y="89"/>
                </a:lnTo>
                <a:lnTo>
                  <a:pt x="31" y="89"/>
                </a:lnTo>
                <a:lnTo>
                  <a:pt x="31" y="90"/>
                </a:lnTo>
                <a:lnTo>
                  <a:pt x="31" y="90"/>
                </a:lnTo>
                <a:lnTo>
                  <a:pt x="31" y="91"/>
                </a:lnTo>
                <a:lnTo>
                  <a:pt x="32" y="91"/>
                </a:lnTo>
                <a:lnTo>
                  <a:pt x="32" y="91"/>
                </a:lnTo>
                <a:lnTo>
                  <a:pt x="32" y="91"/>
                </a:lnTo>
                <a:lnTo>
                  <a:pt x="33" y="91"/>
                </a:lnTo>
                <a:lnTo>
                  <a:pt x="33" y="92"/>
                </a:lnTo>
                <a:lnTo>
                  <a:pt x="34" y="92"/>
                </a:lnTo>
                <a:lnTo>
                  <a:pt x="34" y="92"/>
                </a:lnTo>
                <a:lnTo>
                  <a:pt x="34" y="92"/>
                </a:lnTo>
                <a:lnTo>
                  <a:pt x="34" y="92"/>
                </a:lnTo>
                <a:lnTo>
                  <a:pt x="35" y="92"/>
                </a:lnTo>
                <a:lnTo>
                  <a:pt x="35" y="91"/>
                </a:lnTo>
                <a:lnTo>
                  <a:pt x="35" y="91"/>
                </a:lnTo>
                <a:lnTo>
                  <a:pt x="35" y="90"/>
                </a:lnTo>
                <a:lnTo>
                  <a:pt x="35" y="90"/>
                </a:lnTo>
                <a:lnTo>
                  <a:pt x="34" y="90"/>
                </a:lnTo>
                <a:lnTo>
                  <a:pt x="35" y="88"/>
                </a:lnTo>
                <a:lnTo>
                  <a:pt x="35" y="88"/>
                </a:lnTo>
                <a:lnTo>
                  <a:pt x="35" y="87"/>
                </a:lnTo>
                <a:lnTo>
                  <a:pt x="36" y="87"/>
                </a:lnTo>
                <a:lnTo>
                  <a:pt x="37" y="87"/>
                </a:lnTo>
                <a:lnTo>
                  <a:pt x="38" y="87"/>
                </a:lnTo>
                <a:lnTo>
                  <a:pt x="38" y="87"/>
                </a:lnTo>
                <a:lnTo>
                  <a:pt x="38" y="88"/>
                </a:lnTo>
                <a:lnTo>
                  <a:pt x="38" y="88"/>
                </a:lnTo>
                <a:lnTo>
                  <a:pt x="38" y="89"/>
                </a:lnTo>
                <a:lnTo>
                  <a:pt x="38" y="89"/>
                </a:lnTo>
                <a:lnTo>
                  <a:pt x="38" y="89"/>
                </a:lnTo>
                <a:lnTo>
                  <a:pt x="39" y="89"/>
                </a:lnTo>
                <a:lnTo>
                  <a:pt x="39" y="89"/>
                </a:lnTo>
                <a:lnTo>
                  <a:pt x="39" y="90"/>
                </a:lnTo>
                <a:lnTo>
                  <a:pt x="39" y="90"/>
                </a:lnTo>
                <a:lnTo>
                  <a:pt x="39" y="90"/>
                </a:lnTo>
                <a:lnTo>
                  <a:pt x="40" y="90"/>
                </a:lnTo>
                <a:lnTo>
                  <a:pt x="40" y="90"/>
                </a:lnTo>
                <a:lnTo>
                  <a:pt x="40" y="91"/>
                </a:lnTo>
                <a:lnTo>
                  <a:pt x="40" y="91"/>
                </a:lnTo>
                <a:lnTo>
                  <a:pt x="40" y="91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3"/>
                </a:lnTo>
                <a:lnTo>
                  <a:pt x="41" y="94"/>
                </a:lnTo>
                <a:lnTo>
                  <a:pt x="41" y="94"/>
                </a:lnTo>
                <a:lnTo>
                  <a:pt x="41" y="94"/>
                </a:lnTo>
                <a:lnTo>
                  <a:pt x="41" y="94"/>
                </a:lnTo>
                <a:lnTo>
                  <a:pt x="41" y="95"/>
                </a:lnTo>
                <a:lnTo>
                  <a:pt x="41" y="95"/>
                </a:lnTo>
                <a:lnTo>
                  <a:pt x="41" y="95"/>
                </a:lnTo>
                <a:lnTo>
                  <a:pt x="41" y="95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6"/>
                </a:lnTo>
                <a:lnTo>
                  <a:pt x="41" y="97"/>
                </a:lnTo>
                <a:lnTo>
                  <a:pt x="42" y="97"/>
                </a:lnTo>
                <a:lnTo>
                  <a:pt x="42" y="97"/>
                </a:lnTo>
                <a:lnTo>
                  <a:pt x="42" y="97"/>
                </a:lnTo>
                <a:lnTo>
                  <a:pt x="43" y="97"/>
                </a:lnTo>
                <a:lnTo>
                  <a:pt x="43" y="97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8"/>
                </a:lnTo>
                <a:lnTo>
                  <a:pt x="43" y="97"/>
                </a:lnTo>
                <a:lnTo>
                  <a:pt x="43" y="97"/>
                </a:lnTo>
                <a:lnTo>
                  <a:pt x="43" y="97"/>
                </a:lnTo>
                <a:lnTo>
                  <a:pt x="43" y="96"/>
                </a:lnTo>
                <a:lnTo>
                  <a:pt x="43" y="96"/>
                </a:lnTo>
                <a:lnTo>
                  <a:pt x="43" y="95"/>
                </a:lnTo>
                <a:lnTo>
                  <a:pt x="43" y="95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3"/>
                </a:lnTo>
                <a:lnTo>
                  <a:pt x="43" y="93"/>
                </a:lnTo>
                <a:lnTo>
                  <a:pt x="44" y="93"/>
                </a:lnTo>
                <a:lnTo>
                  <a:pt x="44" y="94"/>
                </a:lnTo>
                <a:lnTo>
                  <a:pt x="44" y="93"/>
                </a:lnTo>
                <a:lnTo>
                  <a:pt x="44" y="93"/>
                </a:lnTo>
                <a:lnTo>
                  <a:pt x="43" y="93"/>
                </a:lnTo>
                <a:lnTo>
                  <a:pt x="43" y="93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4" y="91"/>
                </a:lnTo>
                <a:lnTo>
                  <a:pt x="45" y="91"/>
                </a:lnTo>
                <a:lnTo>
                  <a:pt x="47" y="91"/>
                </a:lnTo>
                <a:lnTo>
                  <a:pt x="47" y="91"/>
                </a:lnTo>
                <a:lnTo>
                  <a:pt x="48" y="92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9" y="93"/>
                </a:lnTo>
                <a:lnTo>
                  <a:pt x="49" y="94"/>
                </a:lnTo>
                <a:lnTo>
                  <a:pt x="49" y="94"/>
                </a:lnTo>
                <a:lnTo>
                  <a:pt x="50" y="95"/>
                </a:lnTo>
                <a:lnTo>
                  <a:pt x="50" y="95"/>
                </a:lnTo>
                <a:lnTo>
                  <a:pt x="50" y="96"/>
                </a:lnTo>
                <a:lnTo>
                  <a:pt x="50" y="96"/>
                </a:lnTo>
                <a:lnTo>
                  <a:pt x="51" y="96"/>
                </a:lnTo>
                <a:lnTo>
                  <a:pt x="51" y="96"/>
                </a:lnTo>
                <a:lnTo>
                  <a:pt x="52" y="96"/>
                </a:lnTo>
                <a:lnTo>
                  <a:pt x="52" y="97"/>
                </a:lnTo>
                <a:lnTo>
                  <a:pt x="52" y="97"/>
                </a:lnTo>
                <a:lnTo>
                  <a:pt x="52" y="97"/>
                </a:lnTo>
                <a:lnTo>
                  <a:pt x="52" y="98"/>
                </a:lnTo>
                <a:lnTo>
                  <a:pt x="53" y="97"/>
                </a:lnTo>
                <a:lnTo>
                  <a:pt x="53" y="98"/>
                </a:lnTo>
                <a:lnTo>
                  <a:pt x="54" y="97"/>
                </a:lnTo>
                <a:lnTo>
                  <a:pt x="54" y="97"/>
                </a:lnTo>
                <a:lnTo>
                  <a:pt x="53" y="97"/>
                </a:lnTo>
                <a:lnTo>
                  <a:pt x="53" y="97"/>
                </a:lnTo>
                <a:lnTo>
                  <a:pt x="53" y="97"/>
                </a:lnTo>
                <a:lnTo>
                  <a:pt x="52" y="96"/>
                </a:lnTo>
                <a:lnTo>
                  <a:pt x="53" y="96"/>
                </a:lnTo>
                <a:lnTo>
                  <a:pt x="53" y="96"/>
                </a:lnTo>
                <a:lnTo>
                  <a:pt x="53" y="96"/>
                </a:lnTo>
                <a:lnTo>
                  <a:pt x="53" y="96"/>
                </a:lnTo>
                <a:lnTo>
                  <a:pt x="52" y="95"/>
                </a:lnTo>
                <a:lnTo>
                  <a:pt x="52" y="95"/>
                </a:lnTo>
                <a:lnTo>
                  <a:pt x="52" y="94"/>
                </a:lnTo>
                <a:lnTo>
                  <a:pt x="51" y="94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2"/>
                </a:lnTo>
                <a:lnTo>
                  <a:pt x="51" y="92"/>
                </a:lnTo>
                <a:lnTo>
                  <a:pt x="51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1"/>
                </a:lnTo>
                <a:lnTo>
                  <a:pt x="52" y="90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1" y="88"/>
                </a:lnTo>
                <a:lnTo>
                  <a:pt x="51" y="88"/>
                </a:lnTo>
                <a:lnTo>
                  <a:pt x="51" y="88"/>
                </a:lnTo>
                <a:lnTo>
                  <a:pt x="50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1" y="87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6"/>
                </a:lnTo>
                <a:lnTo>
                  <a:pt x="50" y="85"/>
                </a:lnTo>
                <a:lnTo>
                  <a:pt x="50" y="85"/>
                </a:lnTo>
                <a:lnTo>
                  <a:pt x="49" y="85"/>
                </a:lnTo>
                <a:lnTo>
                  <a:pt x="49" y="85"/>
                </a:lnTo>
                <a:lnTo>
                  <a:pt x="49" y="85"/>
                </a:lnTo>
                <a:lnTo>
                  <a:pt x="49" y="85"/>
                </a:lnTo>
                <a:lnTo>
                  <a:pt x="49" y="83"/>
                </a:lnTo>
                <a:lnTo>
                  <a:pt x="49" y="83"/>
                </a:lnTo>
                <a:lnTo>
                  <a:pt x="49" y="83"/>
                </a:lnTo>
                <a:lnTo>
                  <a:pt x="48" y="83"/>
                </a:lnTo>
                <a:lnTo>
                  <a:pt x="48" y="82"/>
                </a:lnTo>
                <a:lnTo>
                  <a:pt x="48" y="82"/>
                </a:lnTo>
                <a:lnTo>
                  <a:pt x="48" y="82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8" y="81"/>
                </a:lnTo>
                <a:lnTo>
                  <a:pt x="47" y="80"/>
                </a:lnTo>
                <a:lnTo>
                  <a:pt x="47" y="80"/>
                </a:lnTo>
                <a:lnTo>
                  <a:pt x="47" y="80"/>
                </a:lnTo>
                <a:lnTo>
                  <a:pt x="47" y="79"/>
                </a:lnTo>
                <a:lnTo>
                  <a:pt x="47" y="79"/>
                </a:lnTo>
                <a:lnTo>
                  <a:pt x="47" y="79"/>
                </a:lnTo>
                <a:lnTo>
                  <a:pt x="47" y="78"/>
                </a:lnTo>
                <a:lnTo>
                  <a:pt x="47" y="78"/>
                </a:lnTo>
                <a:lnTo>
                  <a:pt x="46" y="77"/>
                </a:lnTo>
                <a:lnTo>
                  <a:pt x="47" y="77"/>
                </a:lnTo>
                <a:lnTo>
                  <a:pt x="47" y="76"/>
                </a:lnTo>
                <a:lnTo>
                  <a:pt x="47" y="77"/>
                </a:lnTo>
                <a:lnTo>
                  <a:pt x="47" y="77"/>
                </a:lnTo>
                <a:lnTo>
                  <a:pt x="48" y="77"/>
                </a:lnTo>
                <a:lnTo>
                  <a:pt x="48" y="77"/>
                </a:lnTo>
                <a:lnTo>
                  <a:pt x="48" y="78"/>
                </a:lnTo>
                <a:lnTo>
                  <a:pt x="48" y="78"/>
                </a:lnTo>
                <a:lnTo>
                  <a:pt x="49" y="77"/>
                </a:lnTo>
                <a:lnTo>
                  <a:pt x="49" y="78"/>
                </a:lnTo>
                <a:lnTo>
                  <a:pt x="49" y="77"/>
                </a:lnTo>
                <a:lnTo>
                  <a:pt x="49" y="77"/>
                </a:lnTo>
                <a:lnTo>
                  <a:pt x="50" y="78"/>
                </a:lnTo>
                <a:lnTo>
                  <a:pt x="50" y="78"/>
                </a:lnTo>
                <a:lnTo>
                  <a:pt x="51" y="79"/>
                </a:lnTo>
                <a:lnTo>
                  <a:pt x="51" y="78"/>
                </a:lnTo>
                <a:lnTo>
                  <a:pt x="51" y="78"/>
                </a:lnTo>
                <a:lnTo>
                  <a:pt x="51" y="79"/>
                </a:lnTo>
                <a:lnTo>
                  <a:pt x="51" y="79"/>
                </a:lnTo>
                <a:lnTo>
                  <a:pt x="51" y="79"/>
                </a:lnTo>
                <a:lnTo>
                  <a:pt x="52" y="79"/>
                </a:lnTo>
                <a:lnTo>
                  <a:pt x="52" y="79"/>
                </a:lnTo>
                <a:lnTo>
                  <a:pt x="53" y="80"/>
                </a:lnTo>
                <a:lnTo>
                  <a:pt x="52" y="79"/>
                </a:lnTo>
                <a:lnTo>
                  <a:pt x="52" y="80"/>
                </a:lnTo>
                <a:lnTo>
                  <a:pt x="52" y="80"/>
                </a:lnTo>
                <a:lnTo>
                  <a:pt x="52" y="80"/>
                </a:lnTo>
                <a:lnTo>
                  <a:pt x="52" y="80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2" y="81"/>
                </a:lnTo>
                <a:lnTo>
                  <a:pt x="53" y="81"/>
                </a:lnTo>
                <a:lnTo>
                  <a:pt x="53" y="81"/>
                </a:lnTo>
                <a:lnTo>
                  <a:pt x="53" y="81"/>
                </a:lnTo>
                <a:lnTo>
                  <a:pt x="53" y="82"/>
                </a:lnTo>
                <a:lnTo>
                  <a:pt x="53" y="82"/>
                </a:lnTo>
                <a:lnTo>
                  <a:pt x="54" y="82"/>
                </a:lnTo>
                <a:lnTo>
                  <a:pt x="53" y="81"/>
                </a:lnTo>
                <a:lnTo>
                  <a:pt x="53" y="81"/>
                </a:lnTo>
                <a:lnTo>
                  <a:pt x="55" y="81"/>
                </a:lnTo>
                <a:lnTo>
                  <a:pt x="55" y="81"/>
                </a:lnTo>
                <a:lnTo>
                  <a:pt x="54" y="81"/>
                </a:lnTo>
                <a:lnTo>
                  <a:pt x="54" y="80"/>
                </a:lnTo>
                <a:lnTo>
                  <a:pt x="54" y="80"/>
                </a:lnTo>
                <a:lnTo>
                  <a:pt x="54" y="80"/>
                </a:lnTo>
                <a:lnTo>
                  <a:pt x="55" y="80"/>
                </a:lnTo>
                <a:lnTo>
                  <a:pt x="54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5" y="80"/>
                </a:lnTo>
                <a:lnTo>
                  <a:pt x="56" y="79"/>
                </a:lnTo>
                <a:lnTo>
                  <a:pt x="57" y="80"/>
                </a:lnTo>
                <a:lnTo>
                  <a:pt x="58" y="79"/>
                </a:lnTo>
                <a:lnTo>
                  <a:pt x="58" y="79"/>
                </a:lnTo>
                <a:lnTo>
                  <a:pt x="58" y="79"/>
                </a:lnTo>
                <a:lnTo>
                  <a:pt x="58" y="79"/>
                </a:lnTo>
                <a:lnTo>
                  <a:pt x="57" y="78"/>
                </a:lnTo>
                <a:lnTo>
                  <a:pt x="56" y="78"/>
                </a:lnTo>
                <a:lnTo>
                  <a:pt x="56" y="78"/>
                </a:lnTo>
                <a:lnTo>
                  <a:pt x="57" y="78"/>
                </a:lnTo>
                <a:lnTo>
                  <a:pt x="56" y="77"/>
                </a:lnTo>
                <a:lnTo>
                  <a:pt x="56" y="77"/>
                </a:lnTo>
                <a:lnTo>
                  <a:pt x="56" y="77"/>
                </a:lnTo>
                <a:lnTo>
                  <a:pt x="56" y="76"/>
                </a:lnTo>
                <a:lnTo>
                  <a:pt x="57" y="76"/>
                </a:lnTo>
                <a:lnTo>
                  <a:pt x="56" y="75"/>
                </a:lnTo>
                <a:lnTo>
                  <a:pt x="56" y="75"/>
                </a:lnTo>
                <a:lnTo>
                  <a:pt x="55" y="76"/>
                </a:lnTo>
                <a:lnTo>
                  <a:pt x="56" y="76"/>
                </a:lnTo>
                <a:lnTo>
                  <a:pt x="56" y="77"/>
                </a:lnTo>
                <a:lnTo>
                  <a:pt x="56" y="77"/>
                </a:lnTo>
                <a:lnTo>
                  <a:pt x="55" y="77"/>
                </a:lnTo>
                <a:lnTo>
                  <a:pt x="55" y="77"/>
                </a:lnTo>
                <a:lnTo>
                  <a:pt x="54" y="77"/>
                </a:lnTo>
                <a:lnTo>
                  <a:pt x="54" y="77"/>
                </a:lnTo>
                <a:lnTo>
                  <a:pt x="53" y="76"/>
                </a:lnTo>
                <a:lnTo>
                  <a:pt x="53" y="76"/>
                </a:lnTo>
                <a:lnTo>
                  <a:pt x="53" y="75"/>
                </a:lnTo>
                <a:lnTo>
                  <a:pt x="53" y="75"/>
                </a:lnTo>
                <a:lnTo>
                  <a:pt x="53" y="75"/>
                </a:lnTo>
                <a:lnTo>
                  <a:pt x="53" y="75"/>
                </a:lnTo>
                <a:lnTo>
                  <a:pt x="53" y="74"/>
                </a:lnTo>
                <a:lnTo>
                  <a:pt x="53" y="74"/>
                </a:lnTo>
                <a:lnTo>
                  <a:pt x="53" y="74"/>
                </a:lnTo>
                <a:lnTo>
                  <a:pt x="52" y="74"/>
                </a:lnTo>
                <a:lnTo>
                  <a:pt x="52" y="74"/>
                </a:lnTo>
                <a:lnTo>
                  <a:pt x="52" y="74"/>
                </a:lnTo>
                <a:lnTo>
                  <a:pt x="52" y="73"/>
                </a:lnTo>
                <a:lnTo>
                  <a:pt x="53" y="73"/>
                </a:lnTo>
                <a:lnTo>
                  <a:pt x="53" y="73"/>
                </a:lnTo>
                <a:lnTo>
                  <a:pt x="53" y="72"/>
                </a:lnTo>
                <a:lnTo>
                  <a:pt x="52" y="71"/>
                </a:lnTo>
                <a:lnTo>
                  <a:pt x="52" y="72"/>
                </a:lnTo>
                <a:lnTo>
                  <a:pt x="51" y="71"/>
                </a:lnTo>
                <a:lnTo>
                  <a:pt x="50" y="71"/>
                </a:lnTo>
                <a:lnTo>
                  <a:pt x="51" y="71"/>
                </a:lnTo>
                <a:lnTo>
                  <a:pt x="51" y="70"/>
                </a:lnTo>
                <a:lnTo>
                  <a:pt x="51" y="70"/>
                </a:lnTo>
                <a:lnTo>
                  <a:pt x="52" y="70"/>
                </a:lnTo>
                <a:lnTo>
                  <a:pt x="52" y="70"/>
                </a:lnTo>
                <a:lnTo>
                  <a:pt x="53" y="70"/>
                </a:lnTo>
                <a:lnTo>
                  <a:pt x="54" y="69"/>
                </a:lnTo>
                <a:lnTo>
                  <a:pt x="55" y="69"/>
                </a:lnTo>
                <a:lnTo>
                  <a:pt x="56" y="69"/>
                </a:lnTo>
                <a:lnTo>
                  <a:pt x="57" y="69"/>
                </a:lnTo>
                <a:lnTo>
                  <a:pt x="57" y="69"/>
                </a:lnTo>
                <a:lnTo>
                  <a:pt x="56" y="69"/>
                </a:lnTo>
                <a:lnTo>
                  <a:pt x="57" y="69"/>
                </a:lnTo>
                <a:lnTo>
                  <a:pt x="57" y="69"/>
                </a:lnTo>
                <a:lnTo>
                  <a:pt x="57" y="68"/>
                </a:lnTo>
                <a:lnTo>
                  <a:pt x="58" y="68"/>
                </a:lnTo>
                <a:lnTo>
                  <a:pt x="58" y="68"/>
                </a:lnTo>
                <a:lnTo>
                  <a:pt x="59" y="68"/>
                </a:lnTo>
                <a:lnTo>
                  <a:pt x="59" y="68"/>
                </a:lnTo>
                <a:lnTo>
                  <a:pt x="59" y="68"/>
                </a:lnTo>
                <a:lnTo>
                  <a:pt x="59" y="68"/>
                </a:lnTo>
                <a:lnTo>
                  <a:pt x="59" y="69"/>
                </a:lnTo>
                <a:lnTo>
                  <a:pt x="59" y="69"/>
                </a:lnTo>
                <a:lnTo>
                  <a:pt x="59" y="69"/>
                </a:lnTo>
                <a:lnTo>
                  <a:pt x="60" y="69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1" y="70"/>
                </a:lnTo>
                <a:lnTo>
                  <a:pt x="61" y="70"/>
                </a:lnTo>
                <a:lnTo>
                  <a:pt x="61" y="70"/>
                </a:lnTo>
                <a:lnTo>
                  <a:pt x="62" y="71"/>
                </a:lnTo>
                <a:lnTo>
                  <a:pt x="62" y="71"/>
                </a:lnTo>
                <a:lnTo>
                  <a:pt x="62" y="72"/>
                </a:lnTo>
                <a:lnTo>
                  <a:pt x="62" y="72"/>
                </a:lnTo>
                <a:lnTo>
                  <a:pt x="62" y="72"/>
                </a:lnTo>
                <a:lnTo>
                  <a:pt x="62" y="72"/>
                </a:lnTo>
                <a:lnTo>
                  <a:pt x="62" y="73"/>
                </a:lnTo>
                <a:lnTo>
                  <a:pt x="62" y="72"/>
                </a:lnTo>
                <a:lnTo>
                  <a:pt x="62" y="72"/>
                </a:lnTo>
                <a:lnTo>
                  <a:pt x="62" y="73"/>
                </a:lnTo>
                <a:lnTo>
                  <a:pt x="63" y="72"/>
                </a:lnTo>
                <a:lnTo>
                  <a:pt x="63" y="72"/>
                </a:lnTo>
                <a:lnTo>
                  <a:pt x="63" y="72"/>
                </a:lnTo>
                <a:lnTo>
                  <a:pt x="63" y="72"/>
                </a:lnTo>
                <a:lnTo>
                  <a:pt x="64" y="73"/>
                </a:lnTo>
                <a:lnTo>
                  <a:pt x="64" y="73"/>
                </a:lnTo>
                <a:lnTo>
                  <a:pt x="64" y="73"/>
                </a:lnTo>
                <a:lnTo>
                  <a:pt x="64" y="74"/>
                </a:lnTo>
                <a:lnTo>
                  <a:pt x="64" y="74"/>
                </a:lnTo>
                <a:lnTo>
                  <a:pt x="64" y="74"/>
                </a:lnTo>
                <a:lnTo>
                  <a:pt x="64" y="74"/>
                </a:lnTo>
                <a:lnTo>
                  <a:pt x="64" y="75"/>
                </a:lnTo>
                <a:lnTo>
                  <a:pt x="66" y="75"/>
                </a:lnTo>
                <a:lnTo>
                  <a:pt x="66" y="75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6" y="74"/>
                </a:lnTo>
                <a:lnTo>
                  <a:pt x="67" y="73"/>
                </a:lnTo>
                <a:lnTo>
                  <a:pt x="67" y="73"/>
                </a:lnTo>
                <a:lnTo>
                  <a:pt x="67" y="72"/>
                </a:lnTo>
                <a:lnTo>
                  <a:pt x="66" y="72"/>
                </a:lnTo>
                <a:lnTo>
                  <a:pt x="66" y="72"/>
                </a:lnTo>
                <a:lnTo>
                  <a:pt x="66" y="72"/>
                </a:lnTo>
                <a:lnTo>
                  <a:pt x="66" y="72"/>
                </a:lnTo>
                <a:lnTo>
                  <a:pt x="66" y="71"/>
                </a:lnTo>
                <a:lnTo>
                  <a:pt x="66" y="71"/>
                </a:lnTo>
                <a:lnTo>
                  <a:pt x="66" y="71"/>
                </a:lnTo>
                <a:lnTo>
                  <a:pt x="66" y="71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6" y="70"/>
                </a:lnTo>
                <a:lnTo>
                  <a:pt x="66" y="69"/>
                </a:lnTo>
                <a:lnTo>
                  <a:pt x="66" y="69"/>
                </a:lnTo>
                <a:lnTo>
                  <a:pt x="65" y="68"/>
                </a:lnTo>
                <a:lnTo>
                  <a:pt x="65" y="67"/>
                </a:lnTo>
                <a:lnTo>
                  <a:pt x="65" y="67"/>
                </a:lnTo>
                <a:lnTo>
                  <a:pt x="65" y="67"/>
                </a:lnTo>
                <a:lnTo>
                  <a:pt x="66" y="66"/>
                </a:lnTo>
                <a:lnTo>
                  <a:pt x="66" y="66"/>
                </a:lnTo>
                <a:lnTo>
                  <a:pt x="66" y="66"/>
                </a:lnTo>
                <a:lnTo>
                  <a:pt x="66" y="66"/>
                </a:lnTo>
                <a:lnTo>
                  <a:pt x="67" y="66"/>
                </a:lnTo>
                <a:lnTo>
                  <a:pt x="66" y="66"/>
                </a:lnTo>
                <a:lnTo>
                  <a:pt x="66" y="65"/>
                </a:lnTo>
                <a:lnTo>
                  <a:pt x="66" y="65"/>
                </a:lnTo>
                <a:lnTo>
                  <a:pt x="66" y="64"/>
                </a:lnTo>
                <a:lnTo>
                  <a:pt x="65" y="64"/>
                </a:lnTo>
                <a:lnTo>
                  <a:pt x="64" y="63"/>
                </a:lnTo>
                <a:lnTo>
                  <a:pt x="64" y="63"/>
                </a:lnTo>
                <a:lnTo>
                  <a:pt x="63" y="63"/>
                </a:lnTo>
                <a:lnTo>
                  <a:pt x="63" y="63"/>
                </a:lnTo>
                <a:lnTo>
                  <a:pt x="62" y="63"/>
                </a:lnTo>
                <a:lnTo>
                  <a:pt x="62" y="62"/>
                </a:lnTo>
                <a:lnTo>
                  <a:pt x="62" y="63"/>
                </a:lnTo>
                <a:lnTo>
                  <a:pt x="61" y="62"/>
                </a:lnTo>
                <a:lnTo>
                  <a:pt x="61" y="63"/>
                </a:lnTo>
                <a:lnTo>
                  <a:pt x="60" y="62"/>
                </a:lnTo>
                <a:lnTo>
                  <a:pt x="60" y="62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9" y="60"/>
                </a:lnTo>
                <a:lnTo>
                  <a:pt x="59" y="60"/>
                </a:lnTo>
                <a:lnTo>
                  <a:pt x="59" y="60"/>
                </a:lnTo>
                <a:lnTo>
                  <a:pt x="59" y="59"/>
                </a:lnTo>
                <a:lnTo>
                  <a:pt x="59" y="60"/>
                </a:lnTo>
                <a:lnTo>
                  <a:pt x="58" y="60"/>
                </a:lnTo>
                <a:lnTo>
                  <a:pt x="57" y="60"/>
                </a:lnTo>
                <a:lnTo>
                  <a:pt x="57" y="60"/>
                </a:lnTo>
                <a:lnTo>
                  <a:pt x="56" y="59"/>
                </a:lnTo>
                <a:lnTo>
                  <a:pt x="56" y="60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5" y="58"/>
                </a:lnTo>
                <a:lnTo>
                  <a:pt x="55" y="59"/>
                </a:lnTo>
                <a:lnTo>
                  <a:pt x="55" y="58"/>
                </a:lnTo>
                <a:lnTo>
                  <a:pt x="56" y="58"/>
                </a:lnTo>
                <a:lnTo>
                  <a:pt x="55" y="57"/>
                </a:lnTo>
                <a:lnTo>
                  <a:pt x="55" y="57"/>
                </a:lnTo>
                <a:lnTo>
                  <a:pt x="54" y="57"/>
                </a:lnTo>
                <a:lnTo>
                  <a:pt x="53" y="56"/>
                </a:lnTo>
                <a:lnTo>
                  <a:pt x="53" y="56"/>
                </a:lnTo>
                <a:lnTo>
                  <a:pt x="53" y="56"/>
                </a:lnTo>
                <a:lnTo>
                  <a:pt x="53" y="57"/>
                </a:lnTo>
                <a:lnTo>
                  <a:pt x="53" y="57"/>
                </a:lnTo>
                <a:lnTo>
                  <a:pt x="53" y="57"/>
                </a:lnTo>
                <a:lnTo>
                  <a:pt x="53" y="57"/>
                </a:lnTo>
                <a:lnTo>
                  <a:pt x="52" y="57"/>
                </a:lnTo>
                <a:lnTo>
                  <a:pt x="52" y="57"/>
                </a:lnTo>
                <a:lnTo>
                  <a:pt x="52" y="57"/>
                </a:lnTo>
                <a:lnTo>
                  <a:pt x="52" y="56"/>
                </a:lnTo>
                <a:lnTo>
                  <a:pt x="52" y="56"/>
                </a:lnTo>
                <a:lnTo>
                  <a:pt x="51" y="55"/>
                </a:lnTo>
                <a:lnTo>
                  <a:pt x="50" y="55"/>
                </a:lnTo>
                <a:lnTo>
                  <a:pt x="49" y="55"/>
                </a:lnTo>
                <a:lnTo>
                  <a:pt x="48" y="55"/>
                </a:lnTo>
                <a:lnTo>
                  <a:pt x="48" y="55"/>
                </a:lnTo>
                <a:lnTo>
                  <a:pt x="48" y="54"/>
                </a:lnTo>
                <a:lnTo>
                  <a:pt x="47" y="54"/>
                </a:lnTo>
                <a:lnTo>
                  <a:pt x="47" y="54"/>
                </a:lnTo>
                <a:lnTo>
                  <a:pt x="47" y="54"/>
                </a:lnTo>
                <a:lnTo>
                  <a:pt x="46" y="54"/>
                </a:lnTo>
                <a:lnTo>
                  <a:pt x="46" y="53"/>
                </a:lnTo>
                <a:lnTo>
                  <a:pt x="46" y="54"/>
                </a:lnTo>
                <a:lnTo>
                  <a:pt x="45" y="54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4"/>
                </a:lnTo>
                <a:lnTo>
                  <a:pt x="44" y="54"/>
                </a:lnTo>
                <a:lnTo>
                  <a:pt x="44" y="53"/>
                </a:lnTo>
                <a:lnTo>
                  <a:pt x="44" y="53"/>
                </a:lnTo>
                <a:lnTo>
                  <a:pt x="44" y="53"/>
                </a:lnTo>
                <a:lnTo>
                  <a:pt x="44" y="53"/>
                </a:lnTo>
                <a:lnTo>
                  <a:pt x="43" y="53"/>
                </a:lnTo>
                <a:lnTo>
                  <a:pt x="43" y="53"/>
                </a:lnTo>
                <a:lnTo>
                  <a:pt x="43" y="53"/>
                </a:lnTo>
                <a:lnTo>
                  <a:pt x="44" y="53"/>
                </a:lnTo>
                <a:lnTo>
                  <a:pt x="44" y="52"/>
                </a:lnTo>
                <a:lnTo>
                  <a:pt x="44" y="52"/>
                </a:lnTo>
                <a:lnTo>
                  <a:pt x="45" y="52"/>
                </a:lnTo>
                <a:lnTo>
                  <a:pt x="45" y="52"/>
                </a:lnTo>
                <a:lnTo>
                  <a:pt x="45" y="52"/>
                </a:lnTo>
                <a:lnTo>
                  <a:pt x="46" y="53"/>
                </a:lnTo>
                <a:lnTo>
                  <a:pt x="46" y="52"/>
                </a:lnTo>
                <a:lnTo>
                  <a:pt x="47" y="53"/>
                </a:lnTo>
                <a:lnTo>
                  <a:pt x="47" y="53"/>
                </a:lnTo>
                <a:lnTo>
                  <a:pt x="47" y="53"/>
                </a:lnTo>
                <a:lnTo>
                  <a:pt x="48" y="52"/>
                </a:lnTo>
                <a:lnTo>
                  <a:pt x="48" y="52"/>
                </a:lnTo>
                <a:lnTo>
                  <a:pt x="48" y="52"/>
                </a:lnTo>
                <a:lnTo>
                  <a:pt x="48" y="52"/>
                </a:lnTo>
                <a:lnTo>
                  <a:pt x="49" y="52"/>
                </a:lnTo>
                <a:lnTo>
                  <a:pt x="50" y="52"/>
                </a:lnTo>
                <a:lnTo>
                  <a:pt x="50" y="51"/>
                </a:lnTo>
                <a:lnTo>
                  <a:pt x="50" y="52"/>
                </a:lnTo>
                <a:lnTo>
                  <a:pt x="50" y="51"/>
                </a:lnTo>
                <a:lnTo>
                  <a:pt x="50" y="51"/>
                </a:lnTo>
                <a:lnTo>
                  <a:pt x="51" y="51"/>
                </a:lnTo>
                <a:lnTo>
                  <a:pt x="51" y="50"/>
                </a:lnTo>
                <a:lnTo>
                  <a:pt x="52" y="50"/>
                </a:lnTo>
                <a:lnTo>
                  <a:pt x="52" y="50"/>
                </a:lnTo>
                <a:lnTo>
                  <a:pt x="51" y="50"/>
                </a:lnTo>
                <a:lnTo>
                  <a:pt x="50" y="50"/>
                </a:lnTo>
                <a:lnTo>
                  <a:pt x="50" y="50"/>
                </a:lnTo>
                <a:lnTo>
                  <a:pt x="50" y="50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48"/>
                </a:lnTo>
                <a:lnTo>
                  <a:pt x="50" y="48"/>
                </a:lnTo>
                <a:lnTo>
                  <a:pt x="50" y="48"/>
                </a:lnTo>
                <a:lnTo>
                  <a:pt x="50" y="48"/>
                </a:lnTo>
                <a:lnTo>
                  <a:pt x="49" y="48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9" y="47"/>
                </a:lnTo>
                <a:lnTo>
                  <a:pt x="48" y="48"/>
                </a:lnTo>
                <a:lnTo>
                  <a:pt x="48" y="47"/>
                </a:lnTo>
                <a:lnTo>
                  <a:pt x="48" y="46"/>
                </a:lnTo>
                <a:lnTo>
                  <a:pt x="48" y="45"/>
                </a:lnTo>
                <a:lnTo>
                  <a:pt x="49" y="45"/>
                </a:lnTo>
                <a:lnTo>
                  <a:pt x="50" y="45"/>
                </a:lnTo>
                <a:lnTo>
                  <a:pt x="49" y="45"/>
                </a:lnTo>
                <a:lnTo>
                  <a:pt x="50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1" y="44"/>
                </a:lnTo>
                <a:lnTo>
                  <a:pt x="51" y="45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lnTo>
                  <a:pt x="53" y="46"/>
                </a:lnTo>
                <a:lnTo>
                  <a:pt x="53" y="46"/>
                </a:lnTo>
                <a:lnTo>
                  <a:pt x="53" y="47"/>
                </a:lnTo>
                <a:lnTo>
                  <a:pt x="54" y="47"/>
                </a:lnTo>
                <a:lnTo>
                  <a:pt x="54" y="48"/>
                </a:lnTo>
                <a:lnTo>
                  <a:pt x="53" y="47"/>
                </a:lnTo>
                <a:lnTo>
                  <a:pt x="53" y="48"/>
                </a:lnTo>
                <a:lnTo>
                  <a:pt x="53" y="48"/>
                </a:lnTo>
                <a:lnTo>
                  <a:pt x="53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2" y="48"/>
                </a:lnTo>
                <a:lnTo>
                  <a:pt x="51" y="48"/>
                </a:lnTo>
                <a:lnTo>
                  <a:pt x="51" y="49"/>
                </a:lnTo>
                <a:lnTo>
                  <a:pt x="52" y="49"/>
                </a:lnTo>
                <a:lnTo>
                  <a:pt x="52" y="49"/>
                </a:lnTo>
                <a:lnTo>
                  <a:pt x="53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4" y="48"/>
                </a:lnTo>
                <a:lnTo>
                  <a:pt x="55" y="48"/>
                </a:lnTo>
                <a:lnTo>
                  <a:pt x="55" y="48"/>
                </a:lnTo>
                <a:lnTo>
                  <a:pt x="56" y="47"/>
                </a:lnTo>
                <a:lnTo>
                  <a:pt x="56" y="46"/>
                </a:lnTo>
                <a:lnTo>
                  <a:pt x="55" y="45"/>
                </a:lnTo>
                <a:lnTo>
                  <a:pt x="55" y="45"/>
                </a:lnTo>
                <a:lnTo>
                  <a:pt x="54" y="44"/>
                </a:lnTo>
                <a:lnTo>
                  <a:pt x="54" y="44"/>
                </a:lnTo>
                <a:lnTo>
                  <a:pt x="53" y="43"/>
                </a:lnTo>
                <a:lnTo>
                  <a:pt x="52" y="42"/>
                </a:lnTo>
                <a:lnTo>
                  <a:pt x="52" y="41"/>
                </a:lnTo>
                <a:lnTo>
                  <a:pt x="51" y="41"/>
                </a:lnTo>
                <a:lnTo>
                  <a:pt x="51" y="41"/>
                </a:lnTo>
                <a:lnTo>
                  <a:pt x="51" y="40"/>
                </a:lnTo>
                <a:lnTo>
                  <a:pt x="50" y="40"/>
                </a:lnTo>
                <a:lnTo>
                  <a:pt x="49" y="40"/>
                </a:lnTo>
                <a:lnTo>
                  <a:pt x="48" y="37"/>
                </a:lnTo>
                <a:lnTo>
                  <a:pt x="48" y="36"/>
                </a:lnTo>
                <a:lnTo>
                  <a:pt x="48" y="35"/>
                </a:lnTo>
                <a:lnTo>
                  <a:pt x="47" y="35"/>
                </a:lnTo>
                <a:lnTo>
                  <a:pt x="47" y="34"/>
                </a:lnTo>
                <a:lnTo>
                  <a:pt x="47" y="34"/>
                </a:lnTo>
                <a:lnTo>
                  <a:pt x="46" y="33"/>
                </a:lnTo>
                <a:lnTo>
                  <a:pt x="46" y="33"/>
                </a:lnTo>
                <a:lnTo>
                  <a:pt x="45" y="32"/>
                </a:lnTo>
                <a:lnTo>
                  <a:pt x="44" y="32"/>
                </a:lnTo>
                <a:lnTo>
                  <a:pt x="44" y="31"/>
                </a:lnTo>
                <a:lnTo>
                  <a:pt x="44" y="31"/>
                </a:lnTo>
                <a:lnTo>
                  <a:pt x="44" y="30"/>
                </a:lnTo>
                <a:lnTo>
                  <a:pt x="44" y="30"/>
                </a:lnTo>
                <a:lnTo>
                  <a:pt x="44" y="29"/>
                </a:lnTo>
                <a:lnTo>
                  <a:pt x="44" y="28"/>
                </a:lnTo>
                <a:lnTo>
                  <a:pt x="44" y="28"/>
                </a:lnTo>
                <a:lnTo>
                  <a:pt x="45" y="27"/>
                </a:lnTo>
                <a:lnTo>
                  <a:pt x="45" y="25"/>
                </a:lnTo>
                <a:lnTo>
                  <a:pt x="45" y="25"/>
                </a:lnTo>
                <a:lnTo>
                  <a:pt x="45" y="24"/>
                </a:lnTo>
                <a:lnTo>
                  <a:pt x="45" y="24"/>
                </a:lnTo>
                <a:lnTo>
                  <a:pt x="44" y="24"/>
                </a:lnTo>
                <a:lnTo>
                  <a:pt x="44" y="24"/>
                </a:lnTo>
                <a:lnTo>
                  <a:pt x="44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5" y="23"/>
                </a:lnTo>
                <a:lnTo>
                  <a:pt x="46" y="23"/>
                </a:lnTo>
                <a:lnTo>
                  <a:pt x="45" y="23"/>
                </a:lnTo>
                <a:lnTo>
                  <a:pt x="45" y="22"/>
                </a:lnTo>
                <a:lnTo>
                  <a:pt x="46" y="22"/>
                </a:lnTo>
                <a:lnTo>
                  <a:pt x="46" y="22"/>
                </a:lnTo>
                <a:lnTo>
                  <a:pt x="46" y="23"/>
                </a:lnTo>
                <a:lnTo>
                  <a:pt x="47" y="23"/>
                </a:lnTo>
                <a:lnTo>
                  <a:pt x="46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lnTo>
                  <a:pt x="47" y="21"/>
                </a:lnTo>
                <a:lnTo>
                  <a:pt x="48" y="21"/>
                </a:lnTo>
                <a:lnTo>
                  <a:pt x="48" y="21"/>
                </a:lnTo>
                <a:lnTo>
                  <a:pt x="48" y="21"/>
                </a:lnTo>
                <a:lnTo>
                  <a:pt x="48" y="21"/>
                </a:lnTo>
                <a:lnTo>
                  <a:pt x="48" y="20"/>
                </a:lnTo>
                <a:lnTo>
                  <a:pt x="48" y="20"/>
                </a:lnTo>
                <a:lnTo>
                  <a:pt x="48" y="20"/>
                </a:lnTo>
                <a:lnTo>
                  <a:pt x="49" y="20"/>
                </a:lnTo>
                <a:lnTo>
                  <a:pt x="50" y="20"/>
                </a:lnTo>
                <a:lnTo>
                  <a:pt x="50" y="21"/>
                </a:lnTo>
                <a:lnTo>
                  <a:pt x="50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49" y="22"/>
                </a:lnTo>
                <a:lnTo>
                  <a:pt x="49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4"/>
                </a:lnTo>
                <a:lnTo>
                  <a:pt x="48" y="24"/>
                </a:lnTo>
                <a:lnTo>
                  <a:pt x="49" y="24"/>
                </a:lnTo>
                <a:lnTo>
                  <a:pt x="49" y="24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1" y="26"/>
                </a:lnTo>
                <a:lnTo>
                  <a:pt x="51" y="26"/>
                </a:lnTo>
                <a:lnTo>
                  <a:pt x="51" y="26"/>
                </a:lnTo>
                <a:lnTo>
                  <a:pt x="52" y="26"/>
                </a:lnTo>
                <a:lnTo>
                  <a:pt x="53" y="27"/>
                </a:lnTo>
                <a:lnTo>
                  <a:pt x="53" y="27"/>
                </a:lnTo>
                <a:lnTo>
                  <a:pt x="53" y="27"/>
                </a:lnTo>
                <a:lnTo>
                  <a:pt x="54" y="27"/>
                </a:lnTo>
                <a:lnTo>
                  <a:pt x="55" y="28"/>
                </a:lnTo>
                <a:lnTo>
                  <a:pt x="55" y="29"/>
                </a:lnTo>
                <a:lnTo>
                  <a:pt x="55" y="29"/>
                </a:lnTo>
                <a:lnTo>
                  <a:pt x="55" y="30"/>
                </a:lnTo>
                <a:lnTo>
                  <a:pt x="55" y="30"/>
                </a:lnTo>
                <a:lnTo>
                  <a:pt x="55" y="30"/>
                </a:lnTo>
                <a:lnTo>
                  <a:pt x="56" y="31"/>
                </a:lnTo>
                <a:lnTo>
                  <a:pt x="56" y="32"/>
                </a:lnTo>
                <a:lnTo>
                  <a:pt x="56" y="33"/>
                </a:lnTo>
                <a:lnTo>
                  <a:pt x="56" y="33"/>
                </a:lnTo>
                <a:lnTo>
                  <a:pt x="57" y="33"/>
                </a:lnTo>
                <a:lnTo>
                  <a:pt x="57" y="32"/>
                </a:lnTo>
                <a:lnTo>
                  <a:pt x="57" y="32"/>
                </a:lnTo>
                <a:lnTo>
                  <a:pt x="59" y="33"/>
                </a:lnTo>
                <a:lnTo>
                  <a:pt x="61" y="33"/>
                </a:lnTo>
                <a:lnTo>
                  <a:pt x="61" y="34"/>
                </a:lnTo>
                <a:lnTo>
                  <a:pt x="62" y="33"/>
                </a:lnTo>
                <a:lnTo>
                  <a:pt x="62" y="33"/>
                </a:lnTo>
                <a:lnTo>
                  <a:pt x="61" y="33"/>
                </a:lnTo>
                <a:lnTo>
                  <a:pt x="61" y="33"/>
                </a:lnTo>
                <a:lnTo>
                  <a:pt x="60" y="32"/>
                </a:lnTo>
                <a:lnTo>
                  <a:pt x="58" y="31"/>
                </a:lnTo>
                <a:lnTo>
                  <a:pt x="57" y="31"/>
                </a:lnTo>
                <a:lnTo>
                  <a:pt x="56" y="29"/>
                </a:lnTo>
                <a:lnTo>
                  <a:pt x="56" y="29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8" y="28"/>
                </a:lnTo>
                <a:lnTo>
                  <a:pt x="59" y="28"/>
                </a:lnTo>
                <a:lnTo>
                  <a:pt x="60" y="28"/>
                </a:lnTo>
                <a:lnTo>
                  <a:pt x="60" y="28"/>
                </a:lnTo>
                <a:lnTo>
                  <a:pt x="61" y="28"/>
                </a:lnTo>
                <a:lnTo>
                  <a:pt x="61" y="29"/>
                </a:lnTo>
                <a:lnTo>
                  <a:pt x="61" y="29"/>
                </a:lnTo>
                <a:lnTo>
                  <a:pt x="62" y="30"/>
                </a:lnTo>
                <a:lnTo>
                  <a:pt x="62" y="30"/>
                </a:lnTo>
                <a:lnTo>
                  <a:pt x="62" y="30"/>
                </a:lnTo>
                <a:lnTo>
                  <a:pt x="62" y="31"/>
                </a:lnTo>
                <a:lnTo>
                  <a:pt x="63" y="31"/>
                </a:lnTo>
                <a:lnTo>
                  <a:pt x="63" y="31"/>
                </a:lnTo>
                <a:lnTo>
                  <a:pt x="63" y="32"/>
                </a:lnTo>
                <a:lnTo>
                  <a:pt x="63" y="32"/>
                </a:lnTo>
                <a:lnTo>
                  <a:pt x="63" y="32"/>
                </a:lnTo>
                <a:lnTo>
                  <a:pt x="64" y="32"/>
                </a:lnTo>
                <a:lnTo>
                  <a:pt x="64" y="32"/>
                </a:lnTo>
                <a:lnTo>
                  <a:pt x="64" y="33"/>
                </a:lnTo>
                <a:lnTo>
                  <a:pt x="64" y="32"/>
                </a:lnTo>
                <a:lnTo>
                  <a:pt x="64" y="33"/>
                </a:lnTo>
                <a:lnTo>
                  <a:pt x="64" y="33"/>
                </a:lnTo>
                <a:lnTo>
                  <a:pt x="65" y="33"/>
                </a:lnTo>
                <a:lnTo>
                  <a:pt x="65" y="33"/>
                </a:lnTo>
                <a:lnTo>
                  <a:pt x="65" y="32"/>
                </a:lnTo>
                <a:lnTo>
                  <a:pt x="65" y="32"/>
                </a:lnTo>
                <a:lnTo>
                  <a:pt x="65" y="32"/>
                </a:lnTo>
                <a:lnTo>
                  <a:pt x="66" y="32"/>
                </a:lnTo>
                <a:lnTo>
                  <a:pt x="66" y="31"/>
                </a:lnTo>
                <a:lnTo>
                  <a:pt x="65" y="31"/>
                </a:lnTo>
                <a:lnTo>
                  <a:pt x="65" y="31"/>
                </a:lnTo>
                <a:lnTo>
                  <a:pt x="65" y="30"/>
                </a:lnTo>
                <a:lnTo>
                  <a:pt x="65" y="30"/>
                </a:lnTo>
                <a:lnTo>
                  <a:pt x="65" y="30"/>
                </a:lnTo>
                <a:lnTo>
                  <a:pt x="65" y="30"/>
                </a:lnTo>
                <a:lnTo>
                  <a:pt x="64" y="29"/>
                </a:lnTo>
                <a:lnTo>
                  <a:pt x="64" y="29"/>
                </a:lnTo>
                <a:lnTo>
                  <a:pt x="63" y="29"/>
                </a:lnTo>
                <a:lnTo>
                  <a:pt x="63" y="28"/>
                </a:lnTo>
                <a:lnTo>
                  <a:pt x="62" y="29"/>
                </a:lnTo>
                <a:lnTo>
                  <a:pt x="62" y="28"/>
                </a:lnTo>
                <a:lnTo>
                  <a:pt x="62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2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4" y="25"/>
                </a:lnTo>
                <a:lnTo>
                  <a:pt x="65" y="26"/>
                </a:lnTo>
                <a:lnTo>
                  <a:pt x="66" y="27"/>
                </a:lnTo>
                <a:lnTo>
                  <a:pt x="68" y="27"/>
                </a:lnTo>
                <a:lnTo>
                  <a:pt x="69" y="28"/>
                </a:lnTo>
                <a:lnTo>
                  <a:pt x="69" y="28"/>
                </a:lnTo>
                <a:lnTo>
                  <a:pt x="70" y="29"/>
                </a:lnTo>
                <a:lnTo>
                  <a:pt x="70" y="30"/>
                </a:lnTo>
                <a:lnTo>
                  <a:pt x="70" y="30"/>
                </a:lnTo>
                <a:lnTo>
                  <a:pt x="71" y="29"/>
                </a:lnTo>
                <a:lnTo>
                  <a:pt x="71" y="29"/>
                </a:lnTo>
                <a:lnTo>
                  <a:pt x="71" y="29"/>
                </a:lnTo>
                <a:lnTo>
                  <a:pt x="70" y="27"/>
                </a:lnTo>
                <a:lnTo>
                  <a:pt x="69" y="26"/>
                </a:lnTo>
                <a:lnTo>
                  <a:pt x="69" y="26"/>
                </a:lnTo>
                <a:lnTo>
                  <a:pt x="68" y="26"/>
                </a:lnTo>
                <a:lnTo>
                  <a:pt x="68" y="26"/>
                </a:lnTo>
                <a:lnTo>
                  <a:pt x="68" y="26"/>
                </a:lnTo>
                <a:lnTo>
                  <a:pt x="68" y="25"/>
                </a:lnTo>
                <a:lnTo>
                  <a:pt x="66" y="25"/>
                </a:lnTo>
                <a:lnTo>
                  <a:pt x="66" y="25"/>
                </a:lnTo>
                <a:lnTo>
                  <a:pt x="66" y="24"/>
                </a:lnTo>
                <a:lnTo>
                  <a:pt x="66" y="24"/>
                </a:lnTo>
                <a:lnTo>
                  <a:pt x="66" y="24"/>
                </a:lnTo>
                <a:lnTo>
                  <a:pt x="66" y="24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5" y="25"/>
                </a:lnTo>
                <a:lnTo>
                  <a:pt x="66" y="25"/>
                </a:lnTo>
                <a:lnTo>
                  <a:pt x="65" y="25"/>
                </a:lnTo>
                <a:lnTo>
                  <a:pt x="65" y="25"/>
                </a:lnTo>
                <a:lnTo>
                  <a:pt x="64" y="25"/>
                </a:lnTo>
                <a:lnTo>
                  <a:pt x="64" y="25"/>
                </a:lnTo>
                <a:lnTo>
                  <a:pt x="63" y="25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3" y="23"/>
                </a:lnTo>
                <a:lnTo>
                  <a:pt x="63" y="23"/>
                </a:lnTo>
                <a:lnTo>
                  <a:pt x="63" y="22"/>
                </a:lnTo>
                <a:lnTo>
                  <a:pt x="64" y="22"/>
                </a:lnTo>
                <a:lnTo>
                  <a:pt x="64" y="22"/>
                </a:lnTo>
                <a:lnTo>
                  <a:pt x="64" y="22"/>
                </a:lnTo>
                <a:lnTo>
                  <a:pt x="63" y="22"/>
                </a:lnTo>
                <a:lnTo>
                  <a:pt x="63" y="22"/>
                </a:lnTo>
                <a:lnTo>
                  <a:pt x="63" y="21"/>
                </a:lnTo>
                <a:lnTo>
                  <a:pt x="62" y="21"/>
                </a:lnTo>
                <a:lnTo>
                  <a:pt x="62" y="21"/>
                </a:lnTo>
                <a:lnTo>
                  <a:pt x="62" y="20"/>
                </a:lnTo>
                <a:lnTo>
                  <a:pt x="62" y="20"/>
                </a:lnTo>
                <a:lnTo>
                  <a:pt x="62" y="20"/>
                </a:lnTo>
                <a:lnTo>
                  <a:pt x="61" y="20"/>
                </a:lnTo>
                <a:lnTo>
                  <a:pt x="61" y="20"/>
                </a:lnTo>
                <a:lnTo>
                  <a:pt x="61" y="19"/>
                </a:lnTo>
                <a:lnTo>
                  <a:pt x="61" y="18"/>
                </a:lnTo>
                <a:lnTo>
                  <a:pt x="63" y="18"/>
                </a:lnTo>
                <a:lnTo>
                  <a:pt x="65" y="19"/>
                </a:lnTo>
                <a:lnTo>
                  <a:pt x="66" y="19"/>
                </a:lnTo>
                <a:lnTo>
                  <a:pt x="67" y="19"/>
                </a:lnTo>
                <a:lnTo>
                  <a:pt x="68" y="18"/>
                </a:lnTo>
                <a:lnTo>
                  <a:pt x="68" y="18"/>
                </a:lnTo>
                <a:lnTo>
                  <a:pt x="69" y="17"/>
                </a:lnTo>
                <a:lnTo>
                  <a:pt x="70" y="17"/>
                </a:lnTo>
                <a:lnTo>
                  <a:pt x="70" y="17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0" y="16"/>
                </a:lnTo>
                <a:lnTo>
                  <a:pt x="71" y="15"/>
                </a:lnTo>
                <a:lnTo>
                  <a:pt x="71" y="15"/>
                </a:lnTo>
                <a:lnTo>
                  <a:pt x="71" y="15"/>
                </a:lnTo>
                <a:lnTo>
                  <a:pt x="72" y="15"/>
                </a:lnTo>
                <a:lnTo>
                  <a:pt x="72" y="15"/>
                </a:lnTo>
                <a:lnTo>
                  <a:pt x="72" y="14"/>
                </a:lnTo>
                <a:lnTo>
                  <a:pt x="73" y="14"/>
                </a:lnTo>
                <a:lnTo>
                  <a:pt x="74" y="14"/>
                </a:lnTo>
                <a:lnTo>
                  <a:pt x="74" y="14"/>
                </a:lnTo>
                <a:lnTo>
                  <a:pt x="74" y="15"/>
                </a:lnTo>
                <a:lnTo>
                  <a:pt x="74" y="15"/>
                </a:lnTo>
                <a:lnTo>
                  <a:pt x="74" y="15"/>
                </a:lnTo>
                <a:lnTo>
                  <a:pt x="74" y="16"/>
                </a:lnTo>
                <a:lnTo>
                  <a:pt x="74" y="15"/>
                </a:lnTo>
                <a:lnTo>
                  <a:pt x="75" y="16"/>
                </a:lnTo>
                <a:lnTo>
                  <a:pt x="75" y="16"/>
                </a:lnTo>
                <a:lnTo>
                  <a:pt x="75" y="16"/>
                </a:lnTo>
                <a:lnTo>
                  <a:pt x="75" y="16"/>
                </a:lnTo>
                <a:lnTo>
                  <a:pt x="76" y="16"/>
                </a:lnTo>
                <a:lnTo>
                  <a:pt x="76" y="16"/>
                </a:lnTo>
                <a:lnTo>
                  <a:pt x="77" y="16"/>
                </a:lnTo>
                <a:lnTo>
                  <a:pt x="77" y="16"/>
                </a:lnTo>
                <a:lnTo>
                  <a:pt x="78" y="16"/>
                </a:lnTo>
                <a:lnTo>
                  <a:pt x="79" y="15"/>
                </a:lnTo>
                <a:lnTo>
                  <a:pt x="79" y="15"/>
                </a:lnTo>
                <a:lnTo>
                  <a:pt x="80" y="15"/>
                </a:lnTo>
                <a:lnTo>
                  <a:pt x="80" y="15"/>
                </a:lnTo>
                <a:lnTo>
                  <a:pt x="80" y="14"/>
                </a:lnTo>
                <a:lnTo>
                  <a:pt x="80" y="14"/>
                </a:lnTo>
                <a:lnTo>
                  <a:pt x="81" y="14"/>
                </a:lnTo>
                <a:lnTo>
                  <a:pt x="81" y="14"/>
                </a:lnTo>
                <a:lnTo>
                  <a:pt x="81" y="13"/>
                </a:lnTo>
                <a:lnTo>
                  <a:pt x="82" y="13"/>
                </a:lnTo>
                <a:lnTo>
                  <a:pt x="83" y="14"/>
                </a:lnTo>
                <a:lnTo>
                  <a:pt x="83" y="14"/>
                </a:lnTo>
                <a:lnTo>
                  <a:pt x="83" y="14"/>
                </a:lnTo>
                <a:lnTo>
                  <a:pt x="82" y="14"/>
                </a:lnTo>
                <a:lnTo>
                  <a:pt x="82" y="14"/>
                </a:lnTo>
                <a:lnTo>
                  <a:pt x="82" y="14"/>
                </a:lnTo>
                <a:lnTo>
                  <a:pt x="84" y="15"/>
                </a:lnTo>
                <a:lnTo>
                  <a:pt x="84" y="15"/>
                </a:lnTo>
                <a:lnTo>
                  <a:pt x="85" y="15"/>
                </a:lnTo>
                <a:lnTo>
                  <a:pt x="85" y="15"/>
                </a:lnTo>
                <a:lnTo>
                  <a:pt x="86" y="15"/>
                </a:lnTo>
                <a:lnTo>
                  <a:pt x="86" y="15"/>
                </a:lnTo>
                <a:lnTo>
                  <a:pt x="88" y="16"/>
                </a:lnTo>
                <a:lnTo>
                  <a:pt x="88" y="16"/>
                </a:lnTo>
                <a:lnTo>
                  <a:pt x="89" y="16"/>
                </a:lnTo>
                <a:lnTo>
                  <a:pt x="90" y="16"/>
                </a:lnTo>
                <a:lnTo>
                  <a:pt x="91" y="17"/>
                </a:lnTo>
                <a:lnTo>
                  <a:pt x="92" y="16"/>
                </a:lnTo>
                <a:lnTo>
                  <a:pt x="93" y="17"/>
                </a:lnTo>
                <a:lnTo>
                  <a:pt x="94" y="16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5" y="17"/>
                </a:lnTo>
                <a:lnTo>
                  <a:pt x="96" y="17"/>
                </a:lnTo>
                <a:lnTo>
                  <a:pt x="96" y="17"/>
                </a:lnTo>
                <a:lnTo>
                  <a:pt x="96" y="17"/>
                </a:lnTo>
                <a:lnTo>
                  <a:pt x="96" y="17"/>
                </a:lnTo>
                <a:lnTo>
                  <a:pt x="95" y="17"/>
                </a:lnTo>
                <a:lnTo>
                  <a:pt x="95" y="17"/>
                </a:lnTo>
                <a:lnTo>
                  <a:pt x="96" y="18"/>
                </a:lnTo>
                <a:lnTo>
                  <a:pt x="96" y="18"/>
                </a:lnTo>
                <a:lnTo>
                  <a:pt x="96" y="18"/>
                </a:lnTo>
                <a:lnTo>
                  <a:pt x="96" y="18"/>
                </a:lnTo>
                <a:lnTo>
                  <a:pt x="97" y="18"/>
                </a:lnTo>
                <a:lnTo>
                  <a:pt x="97" y="18"/>
                </a:lnTo>
                <a:lnTo>
                  <a:pt x="97" y="18"/>
                </a:lnTo>
                <a:lnTo>
                  <a:pt x="98" y="17"/>
                </a:lnTo>
                <a:lnTo>
                  <a:pt x="98" y="17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8" y="16"/>
                </a:lnTo>
                <a:lnTo>
                  <a:pt x="99" y="16"/>
                </a:lnTo>
                <a:lnTo>
                  <a:pt x="99" y="16"/>
                </a:lnTo>
                <a:lnTo>
                  <a:pt x="99" y="15"/>
                </a:lnTo>
                <a:lnTo>
                  <a:pt x="99" y="15"/>
                </a:lnTo>
                <a:lnTo>
                  <a:pt x="99" y="16"/>
                </a:lnTo>
                <a:lnTo>
                  <a:pt x="100" y="15"/>
                </a:lnTo>
                <a:lnTo>
                  <a:pt x="99" y="15"/>
                </a:lnTo>
                <a:lnTo>
                  <a:pt x="99" y="15"/>
                </a:lnTo>
                <a:lnTo>
                  <a:pt x="100" y="14"/>
                </a:lnTo>
                <a:lnTo>
                  <a:pt x="100" y="14"/>
                </a:lnTo>
                <a:lnTo>
                  <a:pt x="100" y="14"/>
                </a:lnTo>
                <a:lnTo>
                  <a:pt x="101" y="13"/>
                </a:lnTo>
                <a:lnTo>
                  <a:pt x="100" y="13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1"/>
                </a:lnTo>
                <a:lnTo>
                  <a:pt x="100" y="10"/>
                </a:lnTo>
                <a:lnTo>
                  <a:pt x="100" y="10"/>
                </a:lnTo>
                <a:lnTo>
                  <a:pt x="100" y="10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1" y="9"/>
                </a:lnTo>
                <a:lnTo>
                  <a:pt x="101" y="9"/>
                </a:lnTo>
                <a:lnTo>
                  <a:pt x="102" y="8"/>
                </a:lnTo>
                <a:lnTo>
                  <a:pt x="102" y="8"/>
                </a:lnTo>
                <a:lnTo>
                  <a:pt x="103" y="8"/>
                </a:lnTo>
                <a:lnTo>
                  <a:pt x="103" y="7"/>
                </a:lnTo>
                <a:lnTo>
                  <a:pt x="103" y="7"/>
                </a:lnTo>
                <a:lnTo>
                  <a:pt x="104" y="8"/>
                </a:lnTo>
                <a:lnTo>
                  <a:pt x="104" y="7"/>
                </a:lnTo>
                <a:lnTo>
                  <a:pt x="104" y="7"/>
                </a:lnTo>
                <a:lnTo>
                  <a:pt x="105" y="6"/>
                </a:lnTo>
                <a:lnTo>
                  <a:pt x="104" y="6"/>
                </a:lnTo>
                <a:lnTo>
                  <a:pt x="104" y="4"/>
                </a:lnTo>
                <a:lnTo>
                  <a:pt x="104" y="4"/>
                </a:lnTo>
                <a:lnTo>
                  <a:pt x="104" y="4"/>
                </a:lnTo>
                <a:lnTo>
                  <a:pt x="104" y="3"/>
                </a:lnTo>
                <a:lnTo>
                  <a:pt x="104" y="3"/>
                </a:lnTo>
                <a:lnTo>
                  <a:pt x="104" y="2"/>
                </a:lnTo>
                <a:lnTo>
                  <a:pt x="104" y="2"/>
                </a:lnTo>
                <a:lnTo>
                  <a:pt x="103" y="2"/>
                </a:lnTo>
                <a:lnTo>
                  <a:pt x="102" y="2"/>
                </a:lnTo>
                <a:lnTo>
                  <a:pt x="103" y="1"/>
                </a:lnTo>
                <a:lnTo>
                  <a:pt x="103" y="1"/>
                </a:lnTo>
                <a:lnTo>
                  <a:pt x="102" y="1"/>
                </a:lnTo>
                <a:lnTo>
                  <a:pt x="102" y="1"/>
                </a:lnTo>
                <a:lnTo>
                  <a:pt x="101" y="1"/>
                </a:lnTo>
                <a:lnTo>
                  <a:pt x="100" y="1"/>
                </a:lnTo>
                <a:lnTo>
                  <a:pt x="99" y="1"/>
                </a:lnTo>
                <a:lnTo>
                  <a:pt x="99" y="0"/>
                </a:lnTo>
                <a:lnTo>
                  <a:pt x="99" y="0"/>
                </a:lnTo>
                <a:lnTo>
                  <a:pt x="98" y="0"/>
                </a:lnTo>
                <a:lnTo>
                  <a:pt x="98" y="0"/>
                </a:lnTo>
                <a:lnTo>
                  <a:pt x="97" y="0"/>
                </a:lnTo>
                <a:lnTo>
                  <a:pt x="97" y="0"/>
                </a:lnTo>
                <a:lnTo>
                  <a:pt x="96" y="0"/>
                </a:lnTo>
                <a:lnTo>
                  <a:pt x="96" y="1"/>
                </a:lnTo>
                <a:lnTo>
                  <a:pt x="96" y="1"/>
                </a:lnTo>
                <a:lnTo>
                  <a:pt x="97" y="2"/>
                </a:lnTo>
                <a:lnTo>
                  <a:pt x="97" y="2"/>
                </a:lnTo>
                <a:lnTo>
                  <a:pt x="97" y="2"/>
                </a:lnTo>
                <a:lnTo>
                  <a:pt x="97" y="3"/>
                </a:lnTo>
                <a:lnTo>
                  <a:pt x="97" y="3"/>
                </a:lnTo>
                <a:lnTo>
                  <a:pt x="98" y="3"/>
                </a:lnTo>
                <a:lnTo>
                  <a:pt x="98" y="4"/>
                </a:lnTo>
                <a:lnTo>
                  <a:pt x="98" y="4"/>
                </a:lnTo>
                <a:lnTo>
                  <a:pt x="98" y="4"/>
                </a:lnTo>
                <a:lnTo>
                  <a:pt x="98" y="5"/>
                </a:lnTo>
                <a:lnTo>
                  <a:pt x="98" y="5"/>
                </a:lnTo>
                <a:lnTo>
                  <a:pt x="98" y="5"/>
                </a:lnTo>
                <a:lnTo>
                  <a:pt x="98" y="5"/>
                </a:lnTo>
                <a:lnTo>
                  <a:pt x="98" y="6"/>
                </a:lnTo>
                <a:lnTo>
                  <a:pt x="98" y="6"/>
                </a:lnTo>
                <a:lnTo>
                  <a:pt x="98" y="6"/>
                </a:lnTo>
                <a:lnTo>
                  <a:pt x="97" y="7"/>
                </a:lnTo>
                <a:lnTo>
                  <a:pt x="97" y="7"/>
                </a:lnTo>
                <a:lnTo>
                  <a:pt x="97" y="7"/>
                </a:lnTo>
                <a:lnTo>
                  <a:pt x="96" y="7"/>
                </a:lnTo>
                <a:lnTo>
                  <a:pt x="96" y="7"/>
                </a:lnTo>
                <a:lnTo>
                  <a:pt x="95" y="7"/>
                </a:lnTo>
                <a:lnTo>
                  <a:pt x="95" y="8"/>
                </a:lnTo>
                <a:lnTo>
                  <a:pt x="95" y="8"/>
                </a:lnTo>
                <a:lnTo>
                  <a:pt x="94" y="8"/>
                </a:lnTo>
                <a:lnTo>
                  <a:pt x="93" y="8"/>
                </a:lnTo>
                <a:lnTo>
                  <a:pt x="93" y="7"/>
                </a:lnTo>
                <a:lnTo>
                  <a:pt x="93" y="7"/>
                </a:lnTo>
                <a:lnTo>
                  <a:pt x="93" y="7"/>
                </a:lnTo>
                <a:lnTo>
                  <a:pt x="92" y="8"/>
                </a:lnTo>
                <a:lnTo>
                  <a:pt x="91" y="8"/>
                </a:lnTo>
                <a:lnTo>
                  <a:pt x="91" y="8"/>
                </a:lnTo>
                <a:lnTo>
                  <a:pt x="90" y="8"/>
                </a:lnTo>
                <a:lnTo>
                  <a:pt x="89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8"/>
                </a:lnTo>
                <a:lnTo>
                  <a:pt x="87" y="9"/>
                </a:lnTo>
                <a:lnTo>
                  <a:pt x="86" y="9"/>
                </a:lnTo>
                <a:lnTo>
                  <a:pt x="86" y="9"/>
                </a:lnTo>
                <a:lnTo>
                  <a:pt x="85" y="9"/>
                </a:lnTo>
                <a:lnTo>
                  <a:pt x="84" y="9"/>
                </a:lnTo>
                <a:lnTo>
                  <a:pt x="84" y="9"/>
                </a:lnTo>
                <a:lnTo>
                  <a:pt x="83" y="8"/>
                </a:lnTo>
                <a:lnTo>
                  <a:pt x="83" y="8"/>
                </a:lnTo>
                <a:lnTo>
                  <a:pt x="82" y="7"/>
                </a:lnTo>
                <a:lnTo>
                  <a:pt x="82" y="7"/>
                </a:lnTo>
                <a:lnTo>
                  <a:pt x="82" y="7"/>
                </a:lnTo>
                <a:lnTo>
                  <a:pt x="81" y="7"/>
                </a:lnTo>
                <a:lnTo>
                  <a:pt x="80" y="6"/>
                </a:lnTo>
                <a:lnTo>
                  <a:pt x="79" y="6"/>
                </a:lnTo>
                <a:lnTo>
                  <a:pt x="79" y="6"/>
                </a:lnTo>
                <a:lnTo>
                  <a:pt x="78" y="6"/>
                </a:lnTo>
                <a:lnTo>
                  <a:pt x="78" y="6"/>
                </a:lnTo>
                <a:lnTo>
                  <a:pt x="77" y="7"/>
                </a:lnTo>
                <a:lnTo>
                  <a:pt x="77" y="7"/>
                </a:lnTo>
                <a:lnTo>
                  <a:pt x="76" y="6"/>
                </a:lnTo>
                <a:lnTo>
                  <a:pt x="76" y="6"/>
                </a:lnTo>
                <a:lnTo>
                  <a:pt x="76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5" y="6"/>
                </a:lnTo>
                <a:lnTo>
                  <a:pt x="74" y="5"/>
                </a:lnTo>
                <a:lnTo>
                  <a:pt x="74" y="5"/>
                </a:lnTo>
                <a:lnTo>
                  <a:pt x="74" y="5"/>
                </a:lnTo>
                <a:lnTo>
                  <a:pt x="74" y="4"/>
                </a:lnTo>
                <a:lnTo>
                  <a:pt x="74" y="4"/>
                </a:lnTo>
                <a:lnTo>
                  <a:pt x="74" y="4"/>
                </a:lnTo>
                <a:lnTo>
                  <a:pt x="74" y="3"/>
                </a:lnTo>
                <a:lnTo>
                  <a:pt x="73" y="3"/>
                </a:lnTo>
                <a:lnTo>
                  <a:pt x="73" y="3"/>
                </a:lnTo>
                <a:lnTo>
                  <a:pt x="73" y="3"/>
                </a:lnTo>
                <a:lnTo>
                  <a:pt x="73" y="3"/>
                </a:lnTo>
                <a:lnTo>
                  <a:pt x="72" y="3"/>
                </a:lnTo>
                <a:lnTo>
                  <a:pt x="72" y="4"/>
                </a:lnTo>
                <a:lnTo>
                  <a:pt x="72" y="4"/>
                </a:lnTo>
                <a:lnTo>
                  <a:pt x="71" y="4"/>
                </a:lnTo>
                <a:lnTo>
                  <a:pt x="71" y="4"/>
                </a:lnTo>
                <a:lnTo>
                  <a:pt x="71" y="4"/>
                </a:lnTo>
                <a:lnTo>
                  <a:pt x="70" y="4"/>
                </a:lnTo>
                <a:lnTo>
                  <a:pt x="70" y="4"/>
                </a:lnTo>
                <a:lnTo>
                  <a:pt x="70" y="4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8" y="3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7" y="4"/>
                </a:lnTo>
                <a:lnTo>
                  <a:pt x="66" y="4"/>
                </a:lnTo>
                <a:lnTo>
                  <a:pt x="66" y="5"/>
                </a:lnTo>
                <a:lnTo>
                  <a:pt x="66" y="5"/>
                </a:lnTo>
                <a:lnTo>
                  <a:pt x="66" y="5"/>
                </a:lnTo>
                <a:lnTo>
                  <a:pt x="66" y="5"/>
                </a:lnTo>
                <a:lnTo>
                  <a:pt x="65" y="5"/>
                </a:lnTo>
                <a:lnTo>
                  <a:pt x="65" y="6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4" y="5"/>
                </a:lnTo>
                <a:lnTo>
                  <a:pt x="62" y="6"/>
                </a:lnTo>
                <a:lnTo>
                  <a:pt x="62" y="6"/>
                </a:lnTo>
                <a:lnTo>
                  <a:pt x="61" y="6"/>
                </a:lnTo>
                <a:lnTo>
                  <a:pt x="60" y="6"/>
                </a:lnTo>
                <a:lnTo>
                  <a:pt x="60" y="7"/>
                </a:lnTo>
                <a:lnTo>
                  <a:pt x="59" y="7"/>
                </a:lnTo>
                <a:lnTo>
                  <a:pt x="59" y="6"/>
                </a:lnTo>
                <a:lnTo>
                  <a:pt x="59" y="6"/>
                </a:lnTo>
                <a:lnTo>
                  <a:pt x="58" y="6"/>
                </a:lnTo>
                <a:lnTo>
                  <a:pt x="58" y="6"/>
                </a:lnTo>
                <a:lnTo>
                  <a:pt x="57" y="6"/>
                </a:lnTo>
                <a:lnTo>
                  <a:pt x="57" y="6"/>
                </a:lnTo>
                <a:lnTo>
                  <a:pt x="56" y="7"/>
                </a:lnTo>
                <a:lnTo>
                  <a:pt x="56" y="7"/>
                </a:lnTo>
                <a:lnTo>
                  <a:pt x="55" y="6"/>
                </a:lnTo>
                <a:lnTo>
                  <a:pt x="55" y="6"/>
                </a:lnTo>
                <a:lnTo>
                  <a:pt x="54" y="7"/>
                </a:lnTo>
                <a:lnTo>
                  <a:pt x="54" y="7"/>
                </a:lnTo>
                <a:lnTo>
                  <a:pt x="53" y="8"/>
                </a:lnTo>
                <a:lnTo>
                  <a:pt x="52" y="8"/>
                </a:lnTo>
                <a:lnTo>
                  <a:pt x="51" y="7"/>
                </a:lnTo>
                <a:lnTo>
                  <a:pt x="50" y="7"/>
                </a:lnTo>
                <a:lnTo>
                  <a:pt x="48" y="7"/>
                </a:lnTo>
                <a:lnTo>
                  <a:pt x="48" y="7"/>
                </a:lnTo>
                <a:lnTo>
                  <a:pt x="47" y="8"/>
                </a:lnTo>
                <a:lnTo>
                  <a:pt x="47" y="8"/>
                </a:lnTo>
                <a:lnTo>
                  <a:pt x="47" y="9"/>
                </a:lnTo>
                <a:lnTo>
                  <a:pt x="47" y="10"/>
                </a:lnTo>
                <a:lnTo>
                  <a:pt x="47" y="11"/>
                </a:lnTo>
                <a:lnTo>
                  <a:pt x="46" y="11"/>
                </a:lnTo>
                <a:lnTo>
                  <a:pt x="46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3" y="11"/>
                </a:lnTo>
                <a:lnTo>
                  <a:pt x="42" y="11"/>
                </a:lnTo>
                <a:lnTo>
                  <a:pt x="42" y="11"/>
                </a:lnTo>
                <a:lnTo>
                  <a:pt x="41" y="11"/>
                </a:lnTo>
                <a:lnTo>
                  <a:pt x="41" y="11"/>
                </a:lnTo>
                <a:lnTo>
                  <a:pt x="40" y="11"/>
                </a:lnTo>
                <a:lnTo>
                  <a:pt x="40" y="11"/>
                </a:lnTo>
                <a:lnTo>
                  <a:pt x="40" y="11"/>
                </a:lnTo>
                <a:lnTo>
                  <a:pt x="39" y="10"/>
                </a:lnTo>
                <a:lnTo>
                  <a:pt x="39" y="10"/>
                </a:lnTo>
                <a:lnTo>
                  <a:pt x="39" y="10"/>
                </a:lnTo>
                <a:lnTo>
                  <a:pt x="38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7" y="11"/>
                </a:lnTo>
                <a:lnTo>
                  <a:pt x="37" y="11"/>
                </a:lnTo>
                <a:lnTo>
                  <a:pt x="36" y="11"/>
                </a:lnTo>
                <a:lnTo>
                  <a:pt x="35" y="11"/>
                </a:lnTo>
                <a:lnTo>
                  <a:pt x="34" y="12"/>
                </a:lnTo>
                <a:lnTo>
                  <a:pt x="34" y="13"/>
                </a:lnTo>
                <a:lnTo>
                  <a:pt x="34" y="13"/>
                </a:lnTo>
                <a:lnTo>
                  <a:pt x="34" y="13"/>
                </a:lnTo>
                <a:lnTo>
                  <a:pt x="33" y="13"/>
                </a:lnTo>
                <a:lnTo>
                  <a:pt x="33" y="14"/>
                </a:lnTo>
                <a:lnTo>
                  <a:pt x="33" y="14"/>
                </a:lnTo>
                <a:lnTo>
                  <a:pt x="33" y="14"/>
                </a:lnTo>
                <a:lnTo>
                  <a:pt x="33" y="15"/>
                </a:lnTo>
                <a:lnTo>
                  <a:pt x="32" y="15"/>
                </a:lnTo>
                <a:lnTo>
                  <a:pt x="31" y="15"/>
                </a:lnTo>
                <a:lnTo>
                  <a:pt x="31" y="15"/>
                </a:lnTo>
                <a:lnTo>
                  <a:pt x="31" y="15"/>
                </a:lnTo>
                <a:lnTo>
                  <a:pt x="31" y="15"/>
                </a:lnTo>
                <a:lnTo>
                  <a:pt x="30" y="16"/>
                </a:lnTo>
                <a:lnTo>
                  <a:pt x="30" y="16"/>
                </a:lnTo>
                <a:lnTo>
                  <a:pt x="30" y="16"/>
                </a:lnTo>
                <a:lnTo>
                  <a:pt x="29" y="16"/>
                </a:lnTo>
                <a:lnTo>
                  <a:pt x="29" y="15"/>
                </a:lnTo>
                <a:lnTo>
                  <a:pt x="28" y="15"/>
                </a:lnTo>
                <a:lnTo>
                  <a:pt x="27" y="15"/>
                </a:lnTo>
                <a:lnTo>
                  <a:pt x="26" y="16"/>
                </a:lnTo>
                <a:lnTo>
                  <a:pt x="26" y="16"/>
                </a:lnTo>
                <a:lnTo>
                  <a:pt x="25" y="16"/>
                </a:lnTo>
                <a:lnTo>
                  <a:pt x="24" y="16"/>
                </a:lnTo>
                <a:lnTo>
                  <a:pt x="24" y="16"/>
                </a:lnTo>
                <a:lnTo>
                  <a:pt x="23" y="16"/>
                </a:lnTo>
                <a:lnTo>
                  <a:pt x="23" y="16"/>
                </a:lnTo>
                <a:lnTo>
                  <a:pt x="20" y="16"/>
                </a:lnTo>
                <a:lnTo>
                  <a:pt x="20" y="17"/>
                </a:lnTo>
                <a:lnTo>
                  <a:pt x="20" y="18"/>
                </a:lnTo>
                <a:lnTo>
                  <a:pt x="20" y="18"/>
                </a:lnTo>
                <a:lnTo>
                  <a:pt x="20" y="18"/>
                </a:lnTo>
                <a:lnTo>
                  <a:pt x="21" y="19"/>
                </a:lnTo>
                <a:lnTo>
                  <a:pt x="22" y="20"/>
                </a:lnTo>
                <a:lnTo>
                  <a:pt x="22" y="21"/>
                </a:lnTo>
                <a:lnTo>
                  <a:pt x="21" y="21"/>
                </a:lnTo>
                <a:lnTo>
                  <a:pt x="21" y="22"/>
                </a:lnTo>
                <a:lnTo>
                  <a:pt x="21" y="22"/>
                </a:lnTo>
                <a:lnTo>
                  <a:pt x="21" y="22"/>
                </a:lnTo>
                <a:lnTo>
                  <a:pt x="21" y="22"/>
                </a:lnTo>
                <a:lnTo>
                  <a:pt x="20" y="22"/>
                </a:lnTo>
                <a:lnTo>
                  <a:pt x="20" y="22"/>
                </a:lnTo>
                <a:lnTo>
                  <a:pt x="20" y="23"/>
                </a:lnTo>
                <a:lnTo>
                  <a:pt x="20" y="23"/>
                </a:lnTo>
                <a:lnTo>
                  <a:pt x="20" y="24"/>
                </a:lnTo>
                <a:lnTo>
                  <a:pt x="19" y="23"/>
                </a:lnTo>
                <a:lnTo>
                  <a:pt x="19" y="23"/>
                </a:lnTo>
                <a:lnTo>
                  <a:pt x="19" y="23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4"/>
                </a:lnTo>
                <a:lnTo>
                  <a:pt x="18" y="25"/>
                </a:lnTo>
                <a:lnTo>
                  <a:pt x="18" y="25"/>
                </a:lnTo>
                <a:lnTo>
                  <a:pt x="17" y="26"/>
                </a:lnTo>
                <a:lnTo>
                  <a:pt x="17" y="26"/>
                </a:lnTo>
                <a:lnTo>
                  <a:pt x="17" y="26"/>
                </a:lnTo>
                <a:lnTo>
                  <a:pt x="17" y="27"/>
                </a:lnTo>
                <a:lnTo>
                  <a:pt x="16" y="27"/>
                </a:lnTo>
                <a:lnTo>
                  <a:pt x="16" y="27"/>
                </a:lnTo>
                <a:lnTo>
                  <a:pt x="17" y="28"/>
                </a:lnTo>
                <a:lnTo>
                  <a:pt x="17" y="28"/>
                </a:lnTo>
                <a:lnTo>
                  <a:pt x="16" y="28"/>
                </a:lnTo>
                <a:lnTo>
                  <a:pt x="16" y="29"/>
                </a:lnTo>
                <a:lnTo>
                  <a:pt x="16" y="29"/>
                </a:lnTo>
                <a:lnTo>
                  <a:pt x="16" y="29"/>
                </a:lnTo>
                <a:lnTo>
                  <a:pt x="16" y="30"/>
                </a:lnTo>
                <a:lnTo>
                  <a:pt x="14" y="31"/>
                </a:lnTo>
                <a:lnTo>
                  <a:pt x="13" y="30"/>
                </a:lnTo>
                <a:lnTo>
                  <a:pt x="13" y="31"/>
                </a:lnTo>
                <a:lnTo>
                  <a:pt x="13" y="31"/>
                </a:lnTo>
                <a:lnTo>
                  <a:pt x="12" y="31"/>
                </a:lnTo>
                <a:lnTo>
                  <a:pt x="12" y="31"/>
                </a:lnTo>
                <a:lnTo>
                  <a:pt x="12" y="31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11" y="32"/>
                </a:lnTo>
                <a:lnTo>
                  <a:pt x="11" y="33"/>
                </a:lnTo>
                <a:lnTo>
                  <a:pt x="11" y="33"/>
                </a:lnTo>
                <a:lnTo>
                  <a:pt x="11" y="34"/>
                </a:lnTo>
                <a:lnTo>
                  <a:pt x="11" y="34"/>
                </a:lnTo>
                <a:lnTo>
                  <a:pt x="12" y="35"/>
                </a:lnTo>
                <a:lnTo>
                  <a:pt x="12" y="35"/>
                </a:lnTo>
                <a:lnTo>
                  <a:pt x="12" y="36"/>
                </a:lnTo>
                <a:lnTo>
                  <a:pt x="11" y="36"/>
                </a:lnTo>
                <a:lnTo>
                  <a:pt x="11" y="36"/>
                </a:lnTo>
                <a:lnTo>
                  <a:pt x="11" y="35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1" y="37"/>
                </a:lnTo>
                <a:lnTo>
                  <a:pt x="10" y="38"/>
                </a:lnTo>
                <a:lnTo>
                  <a:pt x="10" y="38"/>
                </a:lnTo>
                <a:lnTo>
                  <a:pt x="9" y="38"/>
                </a:lnTo>
                <a:lnTo>
                  <a:pt x="9" y="38"/>
                </a:lnTo>
                <a:lnTo>
                  <a:pt x="9" y="39"/>
                </a:lnTo>
                <a:lnTo>
                  <a:pt x="9" y="39"/>
                </a:lnTo>
                <a:lnTo>
                  <a:pt x="8" y="38"/>
                </a:lnTo>
                <a:lnTo>
                  <a:pt x="7" y="38"/>
                </a:lnTo>
                <a:lnTo>
                  <a:pt x="7" y="38"/>
                </a:lnTo>
                <a:lnTo>
                  <a:pt x="6" y="37"/>
                </a:lnTo>
                <a:lnTo>
                  <a:pt x="6" y="38"/>
                </a:lnTo>
                <a:lnTo>
                  <a:pt x="6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7" y="38"/>
                </a:lnTo>
                <a:lnTo>
                  <a:pt x="9" y="39"/>
                </a:lnTo>
                <a:lnTo>
                  <a:pt x="9" y="39"/>
                </a:lnTo>
                <a:lnTo>
                  <a:pt x="8" y="40"/>
                </a:lnTo>
                <a:lnTo>
                  <a:pt x="8" y="40"/>
                </a:lnTo>
                <a:lnTo>
                  <a:pt x="8" y="40"/>
                </a:lnTo>
                <a:lnTo>
                  <a:pt x="8" y="40"/>
                </a:lnTo>
                <a:lnTo>
                  <a:pt x="8" y="41"/>
                </a:lnTo>
                <a:lnTo>
                  <a:pt x="8" y="41"/>
                </a:lnTo>
                <a:lnTo>
                  <a:pt x="9" y="41"/>
                </a:lnTo>
                <a:lnTo>
                  <a:pt x="8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9" y="41"/>
                </a:lnTo>
                <a:lnTo>
                  <a:pt x="10" y="41"/>
                </a:lnTo>
                <a:lnTo>
                  <a:pt x="10" y="41"/>
                </a:lnTo>
                <a:lnTo>
                  <a:pt x="9" y="41"/>
                </a:lnTo>
                <a:lnTo>
                  <a:pt x="9" y="41"/>
                </a:lnTo>
                <a:lnTo>
                  <a:pt x="10" y="42"/>
                </a:lnTo>
                <a:lnTo>
                  <a:pt x="10" y="42"/>
                </a:lnTo>
                <a:lnTo>
                  <a:pt x="9" y="42"/>
                </a:lnTo>
                <a:lnTo>
                  <a:pt x="9" y="43"/>
                </a:lnTo>
                <a:lnTo>
                  <a:pt x="10" y="43"/>
                </a:lnTo>
                <a:lnTo>
                  <a:pt x="10" y="43"/>
                </a:lnTo>
                <a:lnTo>
                  <a:pt x="10" y="44"/>
                </a:lnTo>
                <a:lnTo>
                  <a:pt x="10" y="44"/>
                </a:lnTo>
                <a:lnTo>
                  <a:pt x="10" y="44"/>
                </a:lnTo>
                <a:lnTo>
                  <a:pt x="11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2" y="45"/>
                </a:lnTo>
                <a:lnTo>
                  <a:pt x="13" y="45"/>
                </a:lnTo>
                <a:lnTo>
                  <a:pt x="13" y="45"/>
                </a:lnTo>
                <a:lnTo>
                  <a:pt x="13" y="45"/>
                </a:lnTo>
                <a:lnTo>
                  <a:pt x="13" y="46"/>
                </a:lnTo>
                <a:lnTo>
                  <a:pt x="13" y="46"/>
                </a:lnTo>
                <a:lnTo>
                  <a:pt x="13" y="46"/>
                </a:lnTo>
                <a:lnTo>
                  <a:pt x="13" y="47"/>
                </a:lnTo>
                <a:lnTo>
                  <a:pt x="14" y="47"/>
                </a:lnTo>
                <a:lnTo>
                  <a:pt x="15" y="48"/>
                </a:lnTo>
                <a:lnTo>
                  <a:pt x="15" y="48"/>
                </a:lnTo>
                <a:lnTo>
                  <a:pt x="15" y="49"/>
                </a:lnTo>
                <a:lnTo>
                  <a:pt x="16" y="49"/>
                </a:lnTo>
                <a:lnTo>
                  <a:pt x="16" y="49"/>
                </a:lnTo>
                <a:lnTo>
                  <a:pt x="16" y="50"/>
                </a:lnTo>
                <a:lnTo>
                  <a:pt x="16" y="50"/>
                </a:lnTo>
                <a:lnTo>
                  <a:pt x="16" y="50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8" y="51"/>
                </a:lnTo>
                <a:lnTo>
                  <a:pt x="18" y="51"/>
                </a:lnTo>
                <a:lnTo>
                  <a:pt x="18" y="51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7" y="50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7" y="49"/>
                </a:lnTo>
                <a:lnTo>
                  <a:pt x="18" y="48"/>
                </a:lnTo>
                <a:lnTo>
                  <a:pt x="18" y="49"/>
                </a:lnTo>
                <a:lnTo>
                  <a:pt x="18" y="49"/>
                </a:lnTo>
                <a:lnTo>
                  <a:pt x="18" y="49"/>
                </a:lnTo>
                <a:lnTo>
                  <a:pt x="19" y="49"/>
                </a:lnTo>
                <a:lnTo>
                  <a:pt x="18" y="49"/>
                </a:lnTo>
                <a:lnTo>
                  <a:pt x="19" y="49"/>
                </a:lnTo>
                <a:lnTo>
                  <a:pt x="19" y="49"/>
                </a:lnTo>
                <a:lnTo>
                  <a:pt x="19" y="49"/>
                </a:lnTo>
                <a:lnTo>
                  <a:pt x="19" y="50"/>
                </a:lnTo>
                <a:lnTo>
                  <a:pt x="19" y="50"/>
                </a:lnTo>
                <a:lnTo>
                  <a:pt x="19" y="50"/>
                </a:lnTo>
                <a:lnTo>
                  <a:pt x="19" y="50"/>
                </a:lnTo>
                <a:close/>
                <a:moveTo>
                  <a:pt x="98" y="124"/>
                </a:moveTo>
                <a:lnTo>
                  <a:pt x="99" y="123"/>
                </a:lnTo>
                <a:lnTo>
                  <a:pt x="99" y="123"/>
                </a:lnTo>
                <a:lnTo>
                  <a:pt x="99" y="122"/>
                </a:lnTo>
                <a:lnTo>
                  <a:pt x="99" y="122"/>
                </a:lnTo>
                <a:lnTo>
                  <a:pt x="99" y="121"/>
                </a:lnTo>
                <a:lnTo>
                  <a:pt x="99" y="121"/>
                </a:lnTo>
                <a:lnTo>
                  <a:pt x="99" y="121"/>
                </a:lnTo>
                <a:lnTo>
                  <a:pt x="100" y="121"/>
                </a:lnTo>
                <a:lnTo>
                  <a:pt x="100" y="120"/>
                </a:lnTo>
                <a:lnTo>
                  <a:pt x="100" y="121"/>
                </a:lnTo>
                <a:lnTo>
                  <a:pt x="99" y="121"/>
                </a:lnTo>
                <a:lnTo>
                  <a:pt x="99" y="120"/>
                </a:lnTo>
                <a:lnTo>
                  <a:pt x="99" y="120"/>
                </a:lnTo>
                <a:lnTo>
                  <a:pt x="99" y="119"/>
                </a:lnTo>
                <a:lnTo>
                  <a:pt x="100" y="119"/>
                </a:lnTo>
                <a:lnTo>
                  <a:pt x="100" y="118"/>
                </a:lnTo>
                <a:lnTo>
                  <a:pt x="99" y="118"/>
                </a:lnTo>
                <a:lnTo>
                  <a:pt x="99" y="118"/>
                </a:lnTo>
                <a:lnTo>
                  <a:pt x="99" y="118"/>
                </a:lnTo>
                <a:lnTo>
                  <a:pt x="99" y="119"/>
                </a:lnTo>
                <a:lnTo>
                  <a:pt x="99" y="119"/>
                </a:lnTo>
                <a:lnTo>
                  <a:pt x="99" y="119"/>
                </a:lnTo>
                <a:lnTo>
                  <a:pt x="99" y="119"/>
                </a:lnTo>
                <a:lnTo>
                  <a:pt x="98" y="119"/>
                </a:lnTo>
                <a:lnTo>
                  <a:pt x="99" y="119"/>
                </a:lnTo>
                <a:lnTo>
                  <a:pt x="98" y="119"/>
                </a:lnTo>
                <a:lnTo>
                  <a:pt x="98" y="120"/>
                </a:lnTo>
                <a:lnTo>
                  <a:pt x="98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7" y="120"/>
                </a:lnTo>
                <a:lnTo>
                  <a:pt x="96" y="120"/>
                </a:lnTo>
                <a:lnTo>
                  <a:pt x="96" y="120"/>
                </a:lnTo>
                <a:lnTo>
                  <a:pt x="96" y="120"/>
                </a:lnTo>
                <a:lnTo>
                  <a:pt x="95" y="120"/>
                </a:lnTo>
                <a:lnTo>
                  <a:pt x="95" y="120"/>
                </a:lnTo>
                <a:lnTo>
                  <a:pt x="95" y="120"/>
                </a:lnTo>
                <a:lnTo>
                  <a:pt x="94" y="121"/>
                </a:lnTo>
                <a:lnTo>
                  <a:pt x="94" y="120"/>
                </a:lnTo>
                <a:lnTo>
                  <a:pt x="94" y="121"/>
                </a:lnTo>
                <a:lnTo>
                  <a:pt x="93" y="121"/>
                </a:lnTo>
                <a:lnTo>
                  <a:pt x="93" y="121"/>
                </a:lnTo>
                <a:lnTo>
                  <a:pt x="93" y="122"/>
                </a:lnTo>
                <a:lnTo>
                  <a:pt x="92" y="122"/>
                </a:lnTo>
                <a:lnTo>
                  <a:pt x="91" y="122"/>
                </a:lnTo>
                <a:lnTo>
                  <a:pt x="91" y="122"/>
                </a:lnTo>
                <a:lnTo>
                  <a:pt x="91" y="121"/>
                </a:lnTo>
                <a:lnTo>
                  <a:pt x="91" y="121"/>
                </a:lnTo>
                <a:lnTo>
                  <a:pt x="91" y="120"/>
                </a:lnTo>
                <a:lnTo>
                  <a:pt x="91" y="120"/>
                </a:lnTo>
                <a:lnTo>
                  <a:pt x="91" y="120"/>
                </a:lnTo>
                <a:lnTo>
                  <a:pt x="91" y="120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9"/>
                </a:lnTo>
                <a:lnTo>
                  <a:pt x="91" y="118"/>
                </a:lnTo>
                <a:lnTo>
                  <a:pt x="91" y="118"/>
                </a:lnTo>
                <a:lnTo>
                  <a:pt x="92" y="118"/>
                </a:lnTo>
                <a:lnTo>
                  <a:pt x="91" y="118"/>
                </a:lnTo>
                <a:lnTo>
                  <a:pt x="90" y="118"/>
                </a:lnTo>
                <a:lnTo>
                  <a:pt x="87" y="119"/>
                </a:lnTo>
                <a:lnTo>
                  <a:pt x="86" y="118"/>
                </a:lnTo>
                <a:lnTo>
                  <a:pt x="86" y="118"/>
                </a:lnTo>
                <a:lnTo>
                  <a:pt x="86" y="118"/>
                </a:lnTo>
                <a:lnTo>
                  <a:pt x="83" y="118"/>
                </a:lnTo>
                <a:lnTo>
                  <a:pt x="83" y="118"/>
                </a:lnTo>
                <a:lnTo>
                  <a:pt x="83" y="117"/>
                </a:lnTo>
                <a:lnTo>
                  <a:pt x="82" y="118"/>
                </a:lnTo>
                <a:lnTo>
                  <a:pt x="81" y="117"/>
                </a:lnTo>
                <a:lnTo>
                  <a:pt x="81" y="117"/>
                </a:lnTo>
                <a:lnTo>
                  <a:pt x="81" y="117"/>
                </a:lnTo>
                <a:lnTo>
                  <a:pt x="81" y="116"/>
                </a:lnTo>
                <a:lnTo>
                  <a:pt x="80" y="116"/>
                </a:lnTo>
                <a:lnTo>
                  <a:pt x="80" y="116"/>
                </a:lnTo>
                <a:lnTo>
                  <a:pt x="80" y="116"/>
                </a:lnTo>
                <a:lnTo>
                  <a:pt x="80" y="116"/>
                </a:lnTo>
                <a:lnTo>
                  <a:pt x="79" y="116"/>
                </a:lnTo>
                <a:lnTo>
                  <a:pt x="79" y="116"/>
                </a:lnTo>
                <a:lnTo>
                  <a:pt x="78" y="116"/>
                </a:lnTo>
                <a:lnTo>
                  <a:pt x="78" y="116"/>
                </a:lnTo>
                <a:lnTo>
                  <a:pt x="76" y="116"/>
                </a:lnTo>
                <a:lnTo>
                  <a:pt x="75" y="116"/>
                </a:lnTo>
                <a:lnTo>
                  <a:pt x="75" y="117"/>
                </a:lnTo>
                <a:lnTo>
                  <a:pt x="74" y="117"/>
                </a:lnTo>
                <a:lnTo>
                  <a:pt x="72" y="117"/>
                </a:lnTo>
                <a:lnTo>
                  <a:pt x="72" y="117"/>
                </a:lnTo>
                <a:lnTo>
                  <a:pt x="72" y="117"/>
                </a:lnTo>
                <a:lnTo>
                  <a:pt x="71" y="117"/>
                </a:lnTo>
                <a:lnTo>
                  <a:pt x="70" y="117"/>
                </a:lnTo>
                <a:lnTo>
                  <a:pt x="69" y="117"/>
                </a:lnTo>
                <a:lnTo>
                  <a:pt x="69" y="117"/>
                </a:lnTo>
                <a:lnTo>
                  <a:pt x="69" y="116"/>
                </a:lnTo>
                <a:lnTo>
                  <a:pt x="69" y="116"/>
                </a:lnTo>
                <a:lnTo>
                  <a:pt x="69" y="116"/>
                </a:lnTo>
                <a:lnTo>
                  <a:pt x="69" y="115"/>
                </a:lnTo>
                <a:lnTo>
                  <a:pt x="68" y="116"/>
                </a:lnTo>
                <a:lnTo>
                  <a:pt x="68" y="116"/>
                </a:lnTo>
                <a:lnTo>
                  <a:pt x="68" y="115"/>
                </a:lnTo>
                <a:lnTo>
                  <a:pt x="67" y="115"/>
                </a:lnTo>
                <a:lnTo>
                  <a:pt x="66" y="115"/>
                </a:lnTo>
                <a:lnTo>
                  <a:pt x="67" y="115"/>
                </a:lnTo>
                <a:lnTo>
                  <a:pt x="68" y="115"/>
                </a:lnTo>
                <a:lnTo>
                  <a:pt x="68" y="115"/>
                </a:lnTo>
                <a:lnTo>
                  <a:pt x="68" y="114"/>
                </a:lnTo>
                <a:lnTo>
                  <a:pt x="68" y="113"/>
                </a:lnTo>
                <a:lnTo>
                  <a:pt x="67" y="113"/>
                </a:lnTo>
                <a:lnTo>
                  <a:pt x="67" y="113"/>
                </a:lnTo>
                <a:lnTo>
                  <a:pt x="67" y="113"/>
                </a:lnTo>
                <a:lnTo>
                  <a:pt x="67" y="114"/>
                </a:lnTo>
                <a:lnTo>
                  <a:pt x="66" y="114"/>
                </a:lnTo>
                <a:lnTo>
                  <a:pt x="66" y="114"/>
                </a:lnTo>
                <a:lnTo>
                  <a:pt x="66" y="114"/>
                </a:lnTo>
                <a:lnTo>
                  <a:pt x="65" y="115"/>
                </a:lnTo>
                <a:lnTo>
                  <a:pt x="63" y="114"/>
                </a:lnTo>
                <a:lnTo>
                  <a:pt x="63" y="114"/>
                </a:lnTo>
                <a:lnTo>
                  <a:pt x="62" y="114"/>
                </a:lnTo>
                <a:lnTo>
                  <a:pt x="62" y="112"/>
                </a:lnTo>
                <a:lnTo>
                  <a:pt x="62" y="112"/>
                </a:lnTo>
                <a:lnTo>
                  <a:pt x="62" y="111"/>
                </a:lnTo>
                <a:lnTo>
                  <a:pt x="61" y="112"/>
                </a:lnTo>
                <a:lnTo>
                  <a:pt x="61" y="112"/>
                </a:lnTo>
                <a:lnTo>
                  <a:pt x="61" y="113"/>
                </a:lnTo>
                <a:lnTo>
                  <a:pt x="61" y="113"/>
                </a:lnTo>
                <a:lnTo>
                  <a:pt x="61" y="113"/>
                </a:lnTo>
                <a:lnTo>
                  <a:pt x="61" y="114"/>
                </a:lnTo>
                <a:lnTo>
                  <a:pt x="61" y="115"/>
                </a:lnTo>
                <a:lnTo>
                  <a:pt x="61" y="115"/>
                </a:lnTo>
                <a:lnTo>
                  <a:pt x="60" y="115"/>
                </a:lnTo>
                <a:lnTo>
                  <a:pt x="60" y="115"/>
                </a:lnTo>
                <a:lnTo>
                  <a:pt x="60" y="115"/>
                </a:lnTo>
                <a:lnTo>
                  <a:pt x="60" y="114"/>
                </a:lnTo>
                <a:lnTo>
                  <a:pt x="60" y="113"/>
                </a:lnTo>
                <a:lnTo>
                  <a:pt x="59" y="113"/>
                </a:lnTo>
                <a:lnTo>
                  <a:pt x="59" y="113"/>
                </a:lnTo>
                <a:lnTo>
                  <a:pt x="59" y="112"/>
                </a:lnTo>
                <a:lnTo>
                  <a:pt x="59" y="113"/>
                </a:lnTo>
                <a:lnTo>
                  <a:pt x="59" y="113"/>
                </a:lnTo>
                <a:lnTo>
                  <a:pt x="59" y="113"/>
                </a:lnTo>
                <a:lnTo>
                  <a:pt x="59" y="114"/>
                </a:lnTo>
                <a:lnTo>
                  <a:pt x="59" y="115"/>
                </a:lnTo>
                <a:lnTo>
                  <a:pt x="59" y="115"/>
                </a:lnTo>
                <a:lnTo>
                  <a:pt x="59" y="115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6"/>
                </a:lnTo>
                <a:lnTo>
                  <a:pt x="59" y="117"/>
                </a:lnTo>
                <a:lnTo>
                  <a:pt x="59" y="117"/>
                </a:lnTo>
                <a:lnTo>
                  <a:pt x="59" y="117"/>
                </a:lnTo>
                <a:lnTo>
                  <a:pt x="59" y="118"/>
                </a:lnTo>
                <a:lnTo>
                  <a:pt x="59" y="118"/>
                </a:lnTo>
                <a:lnTo>
                  <a:pt x="58" y="118"/>
                </a:lnTo>
                <a:lnTo>
                  <a:pt x="58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19"/>
                </a:lnTo>
                <a:lnTo>
                  <a:pt x="59" y="120"/>
                </a:lnTo>
                <a:lnTo>
                  <a:pt x="60" y="120"/>
                </a:lnTo>
                <a:lnTo>
                  <a:pt x="61" y="120"/>
                </a:lnTo>
                <a:lnTo>
                  <a:pt x="61" y="120"/>
                </a:lnTo>
                <a:lnTo>
                  <a:pt x="62" y="120"/>
                </a:lnTo>
                <a:lnTo>
                  <a:pt x="62" y="120"/>
                </a:lnTo>
                <a:lnTo>
                  <a:pt x="63" y="119"/>
                </a:lnTo>
                <a:lnTo>
                  <a:pt x="64" y="120"/>
                </a:lnTo>
                <a:lnTo>
                  <a:pt x="65" y="120"/>
                </a:lnTo>
                <a:lnTo>
                  <a:pt x="65" y="120"/>
                </a:lnTo>
                <a:lnTo>
                  <a:pt x="66" y="120"/>
                </a:lnTo>
                <a:lnTo>
                  <a:pt x="66" y="120"/>
                </a:lnTo>
                <a:lnTo>
                  <a:pt x="66" y="120"/>
                </a:lnTo>
                <a:lnTo>
                  <a:pt x="66" y="120"/>
                </a:lnTo>
                <a:lnTo>
                  <a:pt x="67" y="120"/>
                </a:lnTo>
                <a:lnTo>
                  <a:pt x="67" y="120"/>
                </a:lnTo>
                <a:lnTo>
                  <a:pt x="67" y="120"/>
                </a:lnTo>
                <a:lnTo>
                  <a:pt x="67" y="120"/>
                </a:lnTo>
                <a:lnTo>
                  <a:pt x="68" y="120"/>
                </a:lnTo>
                <a:lnTo>
                  <a:pt x="68" y="120"/>
                </a:lnTo>
                <a:lnTo>
                  <a:pt x="69" y="121"/>
                </a:lnTo>
                <a:lnTo>
                  <a:pt x="70" y="121"/>
                </a:lnTo>
                <a:lnTo>
                  <a:pt x="70" y="120"/>
                </a:lnTo>
                <a:lnTo>
                  <a:pt x="71" y="121"/>
                </a:lnTo>
                <a:lnTo>
                  <a:pt x="71" y="120"/>
                </a:lnTo>
                <a:lnTo>
                  <a:pt x="71" y="121"/>
                </a:lnTo>
                <a:lnTo>
                  <a:pt x="71" y="121"/>
                </a:lnTo>
                <a:lnTo>
                  <a:pt x="72" y="121"/>
                </a:lnTo>
                <a:lnTo>
                  <a:pt x="72" y="121"/>
                </a:lnTo>
                <a:lnTo>
                  <a:pt x="73" y="121"/>
                </a:lnTo>
                <a:lnTo>
                  <a:pt x="74" y="122"/>
                </a:lnTo>
                <a:lnTo>
                  <a:pt x="74" y="122"/>
                </a:lnTo>
                <a:lnTo>
                  <a:pt x="74" y="122"/>
                </a:lnTo>
                <a:lnTo>
                  <a:pt x="76" y="122"/>
                </a:lnTo>
                <a:lnTo>
                  <a:pt x="76" y="122"/>
                </a:lnTo>
                <a:lnTo>
                  <a:pt x="76" y="123"/>
                </a:lnTo>
                <a:lnTo>
                  <a:pt x="77" y="124"/>
                </a:lnTo>
                <a:lnTo>
                  <a:pt x="77" y="124"/>
                </a:lnTo>
                <a:lnTo>
                  <a:pt x="86" y="124"/>
                </a:lnTo>
                <a:lnTo>
                  <a:pt x="86" y="124"/>
                </a:lnTo>
                <a:lnTo>
                  <a:pt x="89" y="124"/>
                </a:lnTo>
                <a:lnTo>
                  <a:pt x="89" y="124"/>
                </a:lnTo>
                <a:lnTo>
                  <a:pt x="90" y="124"/>
                </a:lnTo>
                <a:lnTo>
                  <a:pt x="91" y="124"/>
                </a:lnTo>
                <a:lnTo>
                  <a:pt x="92" y="124"/>
                </a:lnTo>
                <a:lnTo>
                  <a:pt x="94" y="123"/>
                </a:lnTo>
                <a:lnTo>
                  <a:pt x="95" y="123"/>
                </a:lnTo>
                <a:lnTo>
                  <a:pt x="95" y="123"/>
                </a:lnTo>
                <a:lnTo>
                  <a:pt x="95" y="123"/>
                </a:lnTo>
                <a:lnTo>
                  <a:pt x="95" y="124"/>
                </a:lnTo>
                <a:lnTo>
                  <a:pt x="96" y="124"/>
                </a:lnTo>
                <a:lnTo>
                  <a:pt x="97" y="124"/>
                </a:lnTo>
                <a:lnTo>
                  <a:pt x="97" y="124"/>
                </a:lnTo>
                <a:lnTo>
                  <a:pt x="98" y="124"/>
                </a:lnTo>
                <a:lnTo>
                  <a:pt x="98" y="124"/>
                </a:lnTo>
                <a:close/>
                <a:moveTo>
                  <a:pt x="99" y="59"/>
                </a:moveTo>
                <a:lnTo>
                  <a:pt x="99" y="60"/>
                </a:lnTo>
                <a:lnTo>
                  <a:pt x="98" y="59"/>
                </a:lnTo>
                <a:lnTo>
                  <a:pt x="98" y="59"/>
                </a:lnTo>
                <a:lnTo>
                  <a:pt x="98" y="59"/>
                </a:lnTo>
                <a:lnTo>
                  <a:pt x="99" y="59"/>
                </a:lnTo>
                <a:close/>
                <a:moveTo>
                  <a:pt x="98" y="59"/>
                </a:moveTo>
                <a:lnTo>
                  <a:pt x="97" y="59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7" y="60"/>
                </a:lnTo>
                <a:lnTo>
                  <a:pt x="98" y="60"/>
                </a:lnTo>
                <a:lnTo>
                  <a:pt x="97" y="61"/>
                </a:lnTo>
                <a:lnTo>
                  <a:pt x="97" y="61"/>
                </a:lnTo>
                <a:lnTo>
                  <a:pt x="97" y="62"/>
                </a:lnTo>
                <a:lnTo>
                  <a:pt x="97" y="62"/>
                </a:lnTo>
                <a:lnTo>
                  <a:pt x="98" y="63"/>
                </a:lnTo>
                <a:lnTo>
                  <a:pt x="98" y="63"/>
                </a:lnTo>
                <a:lnTo>
                  <a:pt x="97" y="64"/>
                </a:lnTo>
                <a:lnTo>
                  <a:pt x="97" y="64"/>
                </a:lnTo>
                <a:lnTo>
                  <a:pt x="97" y="64"/>
                </a:lnTo>
                <a:lnTo>
                  <a:pt x="97" y="65"/>
                </a:lnTo>
                <a:lnTo>
                  <a:pt x="96" y="65"/>
                </a:lnTo>
                <a:lnTo>
                  <a:pt x="95" y="66"/>
                </a:lnTo>
                <a:lnTo>
                  <a:pt x="95" y="66"/>
                </a:lnTo>
                <a:lnTo>
                  <a:pt x="95" y="66"/>
                </a:lnTo>
                <a:lnTo>
                  <a:pt x="95" y="66"/>
                </a:lnTo>
                <a:lnTo>
                  <a:pt x="94" y="65"/>
                </a:lnTo>
                <a:lnTo>
                  <a:pt x="94" y="65"/>
                </a:lnTo>
                <a:lnTo>
                  <a:pt x="94" y="65"/>
                </a:lnTo>
                <a:lnTo>
                  <a:pt x="94" y="65"/>
                </a:lnTo>
                <a:lnTo>
                  <a:pt x="93" y="64"/>
                </a:lnTo>
                <a:lnTo>
                  <a:pt x="93" y="64"/>
                </a:lnTo>
                <a:lnTo>
                  <a:pt x="93" y="64"/>
                </a:lnTo>
                <a:lnTo>
                  <a:pt x="94" y="63"/>
                </a:lnTo>
                <a:lnTo>
                  <a:pt x="94" y="63"/>
                </a:lnTo>
                <a:lnTo>
                  <a:pt x="94" y="63"/>
                </a:lnTo>
                <a:lnTo>
                  <a:pt x="95" y="63"/>
                </a:lnTo>
                <a:lnTo>
                  <a:pt x="95" y="63"/>
                </a:lnTo>
                <a:lnTo>
                  <a:pt x="95" y="62"/>
                </a:lnTo>
                <a:lnTo>
                  <a:pt x="95" y="62"/>
                </a:lnTo>
                <a:lnTo>
                  <a:pt x="95" y="62"/>
                </a:lnTo>
                <a:lnTo>
                  <a:pt x="94" y="61"/>
                </a:lnTo>
                <a:lnTo>
                  <a:pt x="95" y="61"/>
                </a:lnTo>
                <a:lnTo>
                  <a:pt x="94" y="61"/>
                </a:lnTo>
                <a:lnTo>
                  <a:pt x="95" y="61"/>
                </a:lnTo>
                <a:lnTo>
                  <a:pt x="94" y="60"/>
                </a:lnTo>
                <a:lnTo>
                  <a:pt x="94" y="60"/>
                </a:lnTo>
                <a:lnTo>
                  <a:pt x="93" y="60"/>
                </a:lnTo>
                <a:lnTo>
                  <a:pt x="92" y="59"/>
                </a:lnTo>
                <a:lnTo>
                  <a:pt x="93" y="59"/>
                </a:lnTo>
                <a:lnTo>
                  <a:pt x="93" y="58"/>
                </a:lnTo>
                <a:lnTo>
                  <a:pt x="93" y="58"/>
                </a:lnTo>
                <a:lnTo>
                  <a:pt x="94" y="58"/>
                </a:lnTo>
                <a:lnTo>
                  <a:pt x="95" y="58"/>
                </a:lnTo>
                <a:lnTo>
                  <a:pt x="96" y="58"/>
                </a:lnTo>
                <a:lnTo>
                  <a:pt x="96" y="58"/>
                </a:lnTo>
                <a:lnTo>
                  <a:pt x="96" y="58"/>
                </a:lnTo>
                <a:lnTo>
                  <a:pt x="96" y="59"/>
                </a:lnTo>
                <a:lnTo>
                  <a:pt x="97" y="59"/>
                </a:lnTo>
                <a:lnTo>
                  <a:pt x="97" y="59"/>
                </a:lnTo>
                <a:lnTo>
                  <a:pt x="97" y="59"/>
                </a:lnTo>
                <a:lnTo>
                  <a:pt x="97" y="59"/>
                </a:lnTo>
                <a:lnTo>
                  <a:pt x="97" y="58"/>
                </a:lnTo>
                <a:lnTo>
                  <a:pt x="98" y="59"/>
                </a:lnTo>
                <a:close/>
                <a:moveTo>
                  <a:pt x="110" y="79"/>
                </a:moveTo>
                <a:lnTo>
                  <a:pt x="110" y="79"/>
                </a:lnTo>
                <a:lnTo>
                  <a:pt x="109" y="79"/>
                </a:lnTo>
                <a:lnTo>
                  <a:pt x="109" y="79"/>
                </a:lnTo>
                <a:lnTo>
                  <a:pt x="109" y="79"/>
                </a:lnTo>
                <a:lnTo>
                  <a:pt x="109" y="79"/>
                </a:lnTo>
                <a:lnTo>
                  <a:pt x="110" y="79"/>
                </a:lnTo>
                <a:lnTo>
                  <a:pt x="110" y="79"/>
                </a:lnTo>
                <a:lnTo>
                  <a:pt x="110" y="79"/>
                </a:lnTo>
                <a:close/>
                <a:moveTo>
                  <a:pt x="102" y="95"/>
                </a:moveTo>
                <a:lnTo>
                  <a:pt x="102" y="95"/>
                </a:lnTo>
                <a:lnTo>
                  <a:pt x="102" y="95"/>
                </a:lnTo>
                <a:lnTo>
                  <a:pt x="101" y="95"/>
                </a:lnTo>
                <a:lnTo>
                  <a:pt x="100" y="95"/>
                </a:lnTo>
                <a:lnTo>
                  <a:pt x="100" y="95"/>
                </a:lnTo>
                <a:lnTo>
                  <a:pt x="100" y="96"/>
                </a:lnTo>
                <a:lnTo>
                  <a:pt x="100" y="96"/>
                </a:lnTo>
                <a:lnTo>
                  <a:pt x="100" y="96"/>
                </a:lnTo>
                <a:lnTo>
                  <a:pt x="100" y="96"/>
                </a:lnTo>
                <a:lnTo>
                  <a:pt x="99" y="96"/>
                </a:lnTo>
                <a:lnTo>
                  <a:pt x="99" y="96"/>
                </a:lnTo>
                <a:lnTo>
                  <a:pt x="99" y="96"/>
                </a:lnTo>
                <a:lnTo>
                  <a:pt x="99" y="95"/>
                </a:lnTo>
                <a:lnTo>
                  <a:pt x="99" y="95"/>
                </a:lnTo>
                <a:lnTo>
                  <a:pt x="99" y="95"/>
                </a:lnTo>
                <a:lnTo>
                  <a:pt x="99" y="95"/>
                </a:lnTo>
                <a:lnTo>
                  <a:pt x="99" y="94"/>
                </a:lnTo>
                <a:lnTo>
                  <a:pt x="100" y="95"/>
                </a:lnTo>
                <a:lnTo>
                  <a:pt x="100" y="95"/>
                </a:lnTo>
                <a:lnTo>
                  <a:pt x="101" y="95"/>
                </a:lnTo>
                <a:lnTo>
                  <a:pt x="101" y="95"/>
                </a:lnTo>
                <a:lnTo>
                  <a:pt x="101" y="94"/>
                </a:lnTo>
                <a:lnTo>
                  <a:pt x="101" y="94"/>
                </a:lnTo>
                <a:lnTo>
                  <a:pt x="101" y="94"/>
                </a:lnTo>
                <a:lnTo>
                  <a:pt x="100" y="94"/>
                </a:lnTo>
                <a:lnTo>
                  <a:pt x="101" y="94"/>
                </a:lnTo>
                <a:lnTo>
                  <a:pt x="102" y="94"/>
                </a:lnTo>
                <a:lnTo>
                  <a:pt x="102" y="95"/>
                </a:lnTo>
                <a:lnTo>
                  <a:pt x="102" y="95"/>
                </a:lnTo>
                <a:close/>
                <a:moveTo>
                  <a:pt x="96" y="89"/>
                </a:moveTo>
                <a:lnTo>
                  <a:pt x="96" y="89"/>
                </a:lnTo>
                <a:lnTo>
                  <a:pt x="95" y="89"/>
                </a:lnTo>
                <a:lnTo>
                  <a:pt x="95" y="89"/>
                </a:lnTo>
                <a:lnTo>
                  <a:pt x="95" y="89"/>
                </a:lnTo>
                <a:lnTo>
                  <a:pt x="94" y="90"/>
                </a:lnTo>
                <a:lnTo>
                  <a:pt x="94" y="91"/>
                </a:lnTo>
                <a:lnTo>
                  <a:pt x="93" y="91"/>
                </a:lnTo>
                <a:lnTo>
                  <a:pt x="92" y="91"/>
                </a:lnTo>
                <a:lnTo>
                  <a:pt x="92" y="92"/>
                </a:lnTo>
                <a:lnTo>
                  <a:pt x="92" y="92"/>
                </a:lnTo>
                <a:lnTo>
                  <a:pt x="91" y="91"/>
                </a:lnTo>
                <a:lnTo>
                  <a:pt x="92" y="91"/>
                </a:lnTo>
                <a:lnTo>
                  <a:pt x="92" y="91"/>
                </a:lnTo>
                <a:lnTo>
                  <a:pt x="93" y="91"/>
                </a:lnTo>
                <a:lnTo>
                  <a:pt x="93" y="90"/>
                </a:lnTo>
                <a:lnTo>
                  <a:pt x="93" y="90"/>
                </a:lnTo>
                <a:lnTo>
                  <a:pt x="95" y="89"/>
                </a:lnTo>
                <a:lnTo>
                  <a:pt x="95" y="89"/>
                </a:lnTo>
                <a:lnTo>
                  <a:pt x="94" y="89"/>
                </a:lnTo>
                <a:lnTo>
                  <a:pt x="95" y="89"/>
                </a:lnTo>
                <a:lnTo>
                  <a:pt x="95" y="88"/>
                </a:lnTo>
                <a:lnTo>
                  <a:pt x="96" y="89"/>
                </a:lnTo>
                <a:close/>
                <a:moveTo>
                  <a:pt x="111" y="87"/>
                </a:moveTo>
                <a:lnTo>
                  <a:pt x="111" y="87"/>
                </a:lnTo>
                <a:lnTo>
                  <a:pt x="111" y="88"/>
                </a:lnTo>
                <a:lnTo>
                  <a:pt x="111" y="88"/>
                </a:lnTo>
                <a:lnTo>
                  <a:pt x="111" y="88"/>
                </a:lnTo>
                <a:lnTo>
                  <a:pt x="110" y="88"/>
                </a:lnTo>
                <a:lnTo>
                  <a:pt x="110" y="89"/>
                </a:lnTo>
                <a:lnTo>
                  <a:pt x="109" y="89"/>
                </a:lnTo>
                <a:lnTo>
                  <a:pt x="109" y="88"/>
                </a:lnTo>
                <a:lnTo>
                  <a:pt x="109" y="88"/>
                </a:lnTo>
                <a:lnTo>
                  <a:pt x="109" y="88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7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9" y="86"/>
                </a:lnTo>
                <a:lnTo>
                  <a:pt x="108" y="86"/>
                </a:lnTo>
                <a:lnTo>
                  <a:pt x="108" y="86"/>
                </a:lnTo>
                <a:lnTo>
                  <a:pt x="108" y="86"/>
                </a:lnTo>
                <a:lnTo>
                  <a:pt x="109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7"/>
                </a:lnTo>
                <a:lnTo>
                  <a:pt x="110" y="87"/>
                </a:lnTo>
                <a:lnTo>
                  <a:pt x="110" y="87"/>
                </a:lnTo>
                <a:lnTo>
                  <a:pt x="111" y="87"/>
                </a:lnTo>
                <a:close/>
                <a:moveTo>
                  <a:pt x="108" y="84"/>
                </a:moveTo>
                <a:lnTo>
                  <a:pt x="108" y="84"/>
                </a:lnTo>
                <a:lnTo>
                  <a:pt x="108" y="84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8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5"/>
                </a:lnTo>
                <a:lnTo>
                  <a:pt x="107" y="84"/>
                </a:lnTo>
                <a:lnTo>
                  <a:pt x="107" y="85"/>
                </a:lnTo>
                <a:lnTo>
                  <a:pt x="107" y="84"/>
                </a:lnTo>
                <a:lnTo>
                  <a:pt x="107" y="84"/>
                </a:lnTo>
                <a:lnTo>
                  <a:pt x="107" y="84"/>
                </a:lnTo>
                <a:lnTo>
                  <a:pt x="107" y="83"/>
                </a:lnTo>
                <a:lnTo>
                  <a:pt x="108" y="84"/>
                </a:lnTo>
                <a:close/>
                <a:moveTo>
                  <a:pt x="115" y="90"/>
                </a:moveTo>
                <a:lnTo>
                  <a:pt x="115" y="90"/>
                </a:lnTo>
                <a:lnTo>
                  <a:pt x="114" y="90"/>
                </a:lnTo>
                <a:lnTo>
                  <a:pt x="113" y="91"/>
                </a:lnTo>
                <a:lnTo>
                  <a:pt x="112" y="92"/>
                </a:lnTo>
                <a:lnTo>
                  <a:pt x="111" y="92"/>
                </a:lnTo>
                <a:lnTo>
                  <a:pt x="111" y="91"/>
                </a:lnTo>
                <a:lnTo>
                  <a:pt x="110" y="92"/>
                </a:lnTo>
                <a:lnTo>
                  <a:pt x="110" y="92"/>
                </a:lnTo>
                <a:lnTo>
                  <a:pt x="110" y="92"/>
                </a:lnTo>
                <a:lnTo>
                  <a:pt x="109" y="92"/>
                </a:lnTo>
                <a:lnTo>
                  <a:pt x="109" y="93"/>
                </a:lnTo>
                <a:lnTo>
                  <a:pt x="110" y="93"/>
                </a:lnTo>
                <a:lnTo>
                  <a:pt x="109" y="93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2"/>
                </a:lnTo>
                <a:lnTo>
                  <a:pt x="109" y="91"/>
                </a:lnTo>
                <a:lnTo>
                  <a:pt x="110" y="91"/>
                </a:lnTo>
                <a:lnTo>
                  <a:pt x="111" y="90"/>
                </a:lnTo>
                <a:lnTo>
                  <a:pt x="113" y="89"/>
                </a:lnTo>
                <a:lnTo>
                  <a:pt x="113" y="89"/>
                </a:lnTo>
                <a:lnTo>
                  <a:pt x="114" y="89"/>
                </a:lnTo>
                <a:lnTo>
                  <a:pt x="114" y="89"/>
                </a:lnTo>
                <a:lnTo>
                  <a:pt x="115" y="89"/>
                </a:lnTo>
                <a:lnTo>
                  <a:pt x="115" y="89"/>
                </a:lnTo>
                <a:lnTo>
                  <a:pt x="115" y="90"/>
                </a:lnTo>
                <a:close/>
                <a:moveTo>
                  <a:pt x="113" y="95"/>
                </a:moveTo>
                <a:lnTo>
                  <a:pt x="113" y="95"/>
                </a:lnTo>
                <a:lnTo>
                  <a:pt x="112" y="95"/>
                </a:lnTo>
                <a:lnTo>
                  <a:pt x="112" y="95"/>
                </a:lnTo>
                <a:lnTo>
                  <a:pt x="112" y="95"/>
                </a:lnTo>
                <a:lnTo>
                  <a:pt x="112" y="94"/>
                </a:lnTo>
                <a:lnTo>
                  <a:pt x="113" y="94"/>
                </a:lnTo>
                <a:lnTo>
                  <a:pt x="113" y="95"/>
                </a:lnTo>
                <a:lnTo>
                  <a:pt x="113" y="95"/>
                </a:lnTo>
                <a:close/>
                <a:moveTo>
                  <a:pt x="123" y="94"/>
                </a:moveTo>
                <a:lnTo>
                  <a:pt x="122" y="94"/>
                </a:lnTo>
                <a:lnTo>
                  <a:pt x="122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4"/>
                </a:lnTo>
                <a:lnTo>
                  <a:pt x="123" y="95"/>
                </a:lnTo>
                <a:lnTo>
                  <a:pt x="123" y="95"/>
                </a:lnTo>
                <a:lnTo>
                  <a:pt x="123" y="95"/>
                </a:lnTo>
                <a:lnTo>
                  <a:pt x="123" y="96"/>
                </a:lnTo>
                <a:lnTo>
                  <a:pt x="122" y="96"/>
                </a:lnTo>
                <a:lnTo>
                  <a:pt x="122" y="96"/>
                </a:lnTo>
                <a:lnTo>
                  <a:pt x="123" y="96"/>
                </a:lnTo>
                <a:lnTo>
                  <a:pt x="122" y="95"/>
                </a:lnTo>
                <a:lnTo>
                  <a:pt x="122" y="95"/>
                </a:lnTo>
                <a:lnTo>
                  <a:pt x="122" y="95"/>
                </a:lnTo>
                <a:lnTo>
                  <a:pt x="122" y="95"/>
                </a:lnTo>
                <a:lnTo>
                  <a:pt x="121" y="95"/>
                </a:lnTo>
                <a:lnTo>
                  <a:pt x="121" y="95"/>
                </a:lnTo>
                <a:lnTo>
                  <a:pt x="121" y="94"/>
                </a:lnTo>
                <a:lnTo>
                  <a:pt x="122" y="95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2" y="94"/>
                </a:lnTo>
                <a:lnTo>
                  <a:pt x="123" y="94"/>
                </a:lnTo>
                <a:lnTo>
                  <a:pt x="123" y="94"/>
                </a:lnTo>
                <a:close/>
                <a:moveTo>
                  <a:pt x="16" y="70"/>
                </a:moveTo>
                <a:lnTo>
                  <a:pt x="16" y="70"/>
                </a:lnTo>
                <a:lnTo>
                  <a:pt x="16" y="71"/>
                </a:lnTo>
                <a:lnTo>
                  <a:pt x="17" y="71"/>
                </a:lnTo>
                <a:lnTo>
                  <a:pt x="17" y="72"/>
                </a:lnTo>
                <a:lnTo>
                  <a:pt x="18" y="71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3"/>
                </a:lnTo>
                <a:lnTo>
                  <a:pt x="20" y="73"/>
                </a:lnTo>
                <a:lnTo>
                  <a:pt x="20" y="74"/>
                </a:lnTo>
                <a:lnTo>
                  <a:pt x="21" y="74"/>
                </a:lnTo>
                <a:lnTo>
                  <a:pt x="21" y="74"/>
                </a:lnTo>
                <a:lnTo>
                  <a:pt x="21" y="74"/>
                </a:lnTo>
                <a:lnTo>
                  <a:pt x="21" y="74"/>
                </a:lnTo>
                <a:lnTo>
                  <a:pt x="20" y="74"/>
                </a:lnTo>
                <a:lnTo>
                  <a:pt x="19" y="74"/>
                </a:lnTo>
                <a:lnTo>
                  <a:pt x="18" y="75"/>
                </a:lnTo>
                <a:lnTo>
                  <a:pt x="19" y="75"/>
                </a:lnTo>
                <a:lnTo>
                  <a:pt x="19" y="75"/>
                </a:lnTo>
                <a:lnTo>
                  <a:pt x="18" y="75"/>
                </a:lnTo>
                <a:lnTo>
                  <a:pt x="18" y="75"/>
                </a:lnTo>
                <a:lnTo>
                  <a:pt x="17" y="74"/>
                </a:lnTo>
                <a:lnTo>
                  <a:pt x="16" y="74"/>
                </a:lnTo>
                <a:lnTo>
                  <a:pt x="16" y="74"/>
                </a:lnTo>
                <a:lnTo>
                  <a:pt x="16" y="73"/>
                </a:lnTo>
                <a:lnTo>
                  <a:pt x="16" y="73"/>
                </a:lnTo>
                <a:lnTo>
                  <a:pt x="16" y="73"/>
                </a:lnTo>
                <a:lnTo>
                  <a:pt x="15" y="73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2"/>
                </a:lnTo>
                <a:lnTo>
                  <a:pt x="15" y="71"/>
                </a:lnTo>
                <a:lnTo>
                  <a:pt x="15" y="71"/>
                </a:lnTo>
                <a:lnTo>
                  <a:pt x="15" y="71"/>
                </a:lnTo>
                <a:lnTo>
                  <a:pt x="16" y="70"/>
                </a:lnTo>
                <a:lnTo>
                  <a:pt x="16" y="70"/>
                </a:lnTo>
                <a:close/>
                <a:moveTo>
                  <a:pt x="4" y="35"/>
                </a:moveTo>
                <a:lnTo>
                  <a:pt x="4" y="35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7"/>
                </a:lnTo>
                <a:lnTo>
                  <a:pt x="5" y="37"/>
                </a:lnTo>
                <a:lnTo>
                  <a:pt x="4" y="37"/>
                </a:lnTo>
                <a:lnTo>
                  <a:pt x="4" y="38"/>
                </a:lnTo>
                <a:lnTo>
                  <a:pt x="4" y="38"/>
                </a:lnTo>
                <a:lnTo>
                  <a:pt x="4" y="38"/>
                </a:lnTo>
                <a:lnTo>
                  <a:pt x="4" y="38"/>
                </a:lnTo>
                <a:lnTo>
                  <a:pt x="4" y="39"/>
                </a:lnTo>
                <a:lnTo>
                  <a:pt x="5" y="39"/>
                </a:lnTo>
                <a:lnTo>
                  <a:pt x="5" y="40"/>
                </a:lnTo>
                <a:lnTo>
                  <a:pt x="4" y="39"/>
                </a:lnTo>
                <a:lnTo>
                  <a:pt x="4" y="39"/>
                </a:lnTo>
                <a:lnTo>
                  <a:pt x="5" y="40"/>
                </a:lnTo>
                <a:lnTo>
                  <a:pt x="4" y="40"/>
                </a:lnTo>
                <a:lnTo>
                  <a:pt x="5" y="42"/>
                </a:lnTo>
                <a:lnTo>
                  <a:pt x="5" y="42"/>
                </a:lnTo>
                <a:lnTo>
                  <a:pt x="6" y="42"/>
                </a:lnTo>
                <a:lnTo>
                  <a:pt x="6" y="42"/>
                </a:lnTo>
                <a:lnTo>
                  <a:pt x="7" y="42"/>
                </a:lnTo>
                <a:lnTo>
                  <a:pt x="7" y="43"/>
                </a:lnTo>
                <a:lnTo>
                  <a:pt x="8" y="43"/>
                </a:lnTo>
                <a:lnTo>
                  <a:pt x="7" y="44"/>
                </a:lnTo>
                <a:lnTo>
                  <a:pt x="7" y="44"/>
                </a:lnTo>
                <a:lnTo>
                  <a:pt x="7" y="43"/>
                </a:lnTo>
                <a:lnTo>
                  <a:pt x="6" y="43"/>
                </a:lnTo>
                <a:lnTo>
                  <a:pt x="5" y="43"/>
                </a:lnTo>
                <a:lnTo>
                  <a:pt x="4" y="43"/>
                </a:lnTo>
                <a:lnTo>
                  <a:pt x="4" y="42"/>
                </a:lnTo>
                <a:lnTo>
                  <a:pt x="5" y="42"/>
                </a:lnTo>
                <a:lnTo>
                  <a:pt x="5" y="42"/>
                </a:lnTo>
                <a:lnTo>
                  <a:pt x="4" y="42"/>
                </a:lnTo>
                <a:lnTo>
                  <a:pt x="4" y="42"/>
                </a:lnTo>
                <a:lnTo>
                  <a:pt x="4" y="42"/>
                </a:lnTo>
                <a:lnTo>
                  <a:pt x="4" y="42"/>
                </a:lnTo>
                <a:lnTo>
                  <a:pt x="4" y="41"/>
                </a:lnTo>
                <a:lnTo>
                  <a:pt x="4" y="40"/>
                </a:lnTo>
                <a:lnTo>
                  <a:pt x="3" y="40"/>
                </a:lnTo>
                <a:lnTo>
                  <a:pt x="2" y="39"/>
                </a:lnTo>
                <a:lnTo>
                  <a:pt x="2" y="39"/>
                </a:lnTo>
                <a:lnTo>
                  <a:pt x="2" y="38"/>
                </a:lnTo>
                <a:lnTo>
                  <a:pt x="2" y="38"/>
                </a:lnTo>
                <a:lnTo>
                  <a:pt x="1" y="38"/>
                </a:lnTo>
                <a:lnTo>
                  <a:pt x="1" y="38"/>
                </a:lnTo>
                <a:lnTo>
                  <a:pt x="1" y="37"/>
                </a:lnTo>
                <a:lnTo>
                  <a:pt x="1" y="37"/>
                </a:lnTo>
                <a:lnTo>
                  <a:pt x="1" y="37"/>
                </a:lnTo>
                <a:lnTo>
                  <a:pt x="1" y="37"/>
                </a:lnTo>
                <a:lnTo>
                  <a:pt x="0" y="37"/>
                </a:lnTo>
                <a:lnTo>
                  <a:pt x="1" y="36"/>
                </a:lnTo>
                <a:lnTo>
                  <a:pt x="1" y="36"/>
                </a:lnTo>
                <a:lnTo>
                  <a:pt x="2" y="36"/>
                </a:lnTo>
                <a:lnTo>
                  <a:pt x="2" y="36"/>
                </a:lnTo>
                <a:lnTo>
                  <a:pt x="3" y="36"/>
                </a:lnTo>
                <a:lnTo>
                  <a:pt x="4" y="35"/>
                </a:lnTo>
                <a:lnTo>
                  <a:pt x="4" y="35"/>
                </a:lnTo>
                <a:close/>
                <a:moveTo>
                  <a:pt x="16" y="60"/>
                </a:move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1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7" y="62"/>
                </a:lnTo>
                <a:lnTo>
                  <a:pt x="17" y="62"/>
                </a:lnTo>
                <a:lnTo>
                  <a:pt x="17" y="62"/>
                </a:lnTo>
                <a:lnTo>
                  <a:pt x="17" y="62"/>
                </a:lnTo>
                <a:lnTo>
                  <a:pt x="17" y="63"/>
                </a:lnTo>
                <a:lnTo>
                  <a:pt x="16" y="63"/>
                </a:lnTo>
                <a:lnTo>
                  <a:pt x="16" y="63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5" y="61"/>
                </a:lnTo>
                <a:lnTo>
                  <a:pt x="15" y="61"/>
                </a:lnTo>
                <a:lnTo>
                  <a:pt x="15" y="61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6" y="60"/>
                </a:lnTo>
                <a:close/>
                <a:moveTo>
                  <a:pt x="67" y="74"/>
                </a:moveTo>
                <a:lnTo>
                  <a:pt x="67" y="74"/>
                </a:lnTo>
                <a:lnTo>
                  <a:pt x="67" y="75"/>
                </a:lnTo>
                <a:lnTo>
                  <a:pt x="67" y="75"/>
                </a:lnTo>
                <a:lnTo>
                  <a:pt x="67" y="75"/>
                </a:lnTo>
                <a:lnTo>
                  <a:pt x="67" y="74"/>
                </a:lnTo>
                <a:lnTo>
                  <a:pt x="67" y="73"/>
                </a:lnTo>
                <a:lnTo>
                  <a:pt x="67" y="74"/>
                </a:lnTo>
                <a:close/>
                <a:moveTo>
                  <a:pt x="59" y="80"/>
                </a:moveTo>
                <a:lnTo>
                  <a:pt x="59" y="80"/>
                </a:lnTo>
                <a:lnTo>
                  <a:pt x="59" y="81"/>
                </a:lnTo>
                <a:lnTo>
                  <a:pt x="58" y="81"/>
                </a:lnTo>
                <a:lnTo>
                  <a:pt x="58" y="81"/>
                </a:lnTo>
                <a:lnTo>
                  <a:pt x="58" y="81"/>
                </a:lnTo>
                <a:lnTo>
                  <a:pt x="58" y="81"/>
                </a:lnTo>
                <a:lnTo>
                  <a:pt x="57" y="81"/>
                </a:lnTo>
                <a:lnTo>
                  <a:pt x="57" y="82"/>
                </a:lnTo>
                <a:lnTo>
                  <a:pt x="56" y="82"/>
                </a:lnTo>
                <a:lnTo>
                  <a:pt x="56" y="82"/>
                </a:lnTo>
                <a:lnTo>
                  <a:pt x="56" y="81"/>
                </a:lnTo>
                <a:lnTo>
                  <a:pt x="57" y="81"/>
                </a:lnTo>
                <a:lnTo>
                  <a:pt x="57" y="81"/>
                </a:lnTo>
                <a:lnTo>
                  <a:pt x="58" y="80"/>
                </a:lnTo>
                <a:lnTo>
                  <a:pt x="59" y="81"/>
                </a:lnTo>
                <a:lnTo>
                  <a:pt x="59" y="80"/>
                </a:lnTo>
                <a:close/>
                <a:moveTo>
                  <a:pt x="58" y="77"/>
                </a:moveTo>
                <a:lnTo>
                  <a:pt x="58" y="77"/>
                </a:lnTo>
                <a:lnTo>
                  <a:pt x="58" y="78"/>
                </a:lnTo>
                <a:lnTo>
                  <a:pt x="58" y="78"/>
                </a:lnTo>
                <a:lnTo>
                  <a:pt x="57" y="78"/>
                </a:lnTo>
                <a:lnTo>
                  <a:pt x="57" y="78"/>
                </a:lnTo>
                <a:lnTo>
                  <a:pt x="58" y="77"/>
                </a:lnTo>
                <a:lnTo>
                  <a:pt x="58" y="77"/>
                </a:lnTo>
                <a:lnTo>
                  <a:pt x="58" y="77"/>
                </a:lnTo>
                <a:close/>
                <a:moveTo>
                  <a:pt x="73" y="83"/>
                </a:moveTo>
                <a:lnTo>
                  <a:pt x="73" y="84"/>
                </a:lnTo>
                <a:lnTo>
                  <a:pt x="73" y="84"/>
                </a:lnTo>
                <a:lnTo>
                  <a:pt x="73" y="84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2" y="85"/>
                </a:lnTo>
                <a:lnTo>
                  <a:pt x="72" y="85"/>
                </a:lnTo>
                <a:lnTo>
                  <a:pt x="72" y="85"/>
                </a:lnTo>
                <a:lnTo>
                  <a:pt x="72" y="85"/>
                </a:lnTo>
                <a:lnTo>
                  <a:pt x="71" y="85"/>
                </a:lnTo>
                <a:lnTo>
                  <a:pt x="72" y="85"/>
                </a:lnTo>
                <a:lnTo>
                  <a:pt x="72" y="84"/>
                </a:lnTo>
                <a:lnTo>
                  <a:pt x="72" y="84"/>
                </a:lnTo>
                <a:lnTo>
                  <a:pt x="72" y="84"/>
                </a:lnTo>
                <a:lnTo>
                  <a:pt x="72" y="84"/>
                </a:lnTo>
                <a:lnTo>
                  <a:pt x="72" y="83"/>
                </a:lnTo>
                <a:lnTo>
                  <a:pt x="73" y="83"/>
                </a:lnTo>
                <a:lnTo>
                  <a:pt x="73" y="83"/>
                </a:lnTo>
                <a:lnTo>
                  <a:pt x="73" y="83"/>
                </a:lnTo>
                <a:close/>
                <a:moveTo>
                  <a:pt x="82" y="86"/>
                </a:moveTo>
                <a:lnTo>
                  <a:pt x="81" y="87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1" y="87"/>
                </a:lnTo>
                <a:lnTo>
                  <a:pt x="81" y="87"/>
                </a:lnTo>
                <a:lnTo>
                  <a:pt x="81" y="87"/>
                </a:lnTo>
                <a:lnTo>
                  <a:pt x="81" y="86"/>
                </a:lnTo>
                <a:lnTo>
                  <a:pt x="82" y="86"/>
                </a:lnTo>
                <a:close/>
                <a:moveTo>
                  <a:pt x="74" y="90"/>
                </a:moveTo>
                <a:lnTo>
                  <a:pt x="74" y="90"/>
                </a:lnTo>
                <a:lnTo>
                  <a:pt x="74" y="90"/>
                </a:lnTo>
                <a:lnTo>
                  <a:pt x="74" y="90"/>
                </a:lnTo>
                <a:lnTo>
                  <a:pt x="74" y="91"/>
                </a:lnTo>
                <a:lnTo>
                  <a:pt x="73" y="91"/>
                </a:lnTo>
                <a:lnTo>
                  <a:pt x="73" y="91"/>
                </a:lnTo>
                <a:lnTo>
                  <a:pt x="73" y="90"/>
                </a:lnTo>
                <a:lnTo>
                  <a:pt x="74" y="90"/>
                </a:lnTo>
                <a:lnTo>
                  <a:pt x="74" y="90"/>
                </a:lnTo>
                <a:lnTo>
                  <a:pt x="74" y="90"/>
                </a:lnTo>
                <a:close/>
                <a:moveTo>
                  <a:pt x="75" y="91"/>
                </a:moveTo>
                <a:lnTo>
                  <a:pt x="75" y="91"/>
                </a:lnTo>
                <a:lnTo>
                  <a:pt x="75" y="92"/>
                </a:lnTo>
                <a:lnTo>
                  <a:pt x="75" y="92"/>
                </a:lnTo>
                <a:lnTo>
                  <a:pt x="75" y="92"/>
                </a:lnTo>
                <a:lnTo>
                  <a:pt x="75" y="91"/>
                </a:lnTo>
                <a:lnTo>
                  <a:pt x="75" y="91"/>
                </a:lnTo>
                <a:close/>
                <a:moveTo>
                  <a:pt x="78" y="93"/>
                </a:moveTo>
                <a:lnTo>
                  <a:pt x="79" y="94"/>
                </a:lnTo>
                <a:lnTo>
                  <a:pt x="79" y="94"/>
                </a:lnTo>
                <a:lnTo>
                  <a:pt x="79" y="94"/>
                </a:lnTo>
                <a:lnTo>
                  <a:pt x="80" y="94"/>
                </a:lnTo>
                <a:lnTo>
                  <a:pt x="79" y="95"/>
                </a:lnTo>
                <a:lnTo>
                  <a:pt x="79" y="94"/>
                </a:lnTo>
                <a:lnTo>
                  <a:pt x="78" y="94"/>
                </a:lnTo>
                <a:lnTo>
                  <a:pt x="78" y="93"/>
                </a:lnTo>
                <a:lnTo>
                  <a:pt x="78" y="93"/>
                </a:lnTo>
                <a:close/>
                <a:moveTo>
                  <a:pt x="83" y="93"/>
                </a:moveTo>
                <a:lnTo>
                  <a:pt x="83" y="93"/>
                </a:lnTo>
                <a:lnTo>
                  <a:pt x="82" y="94"/>
                </a:lnTo>
                <a:lnTo>
                  <a:pt x="82" y="94"/>
                </a:lnTo>
                <a:lnTo>
                  <a:pt x="81" y="94"/>
                </a:lnTo>
                <a:lnTo>
                  <a:pt x="82" y="93"/>
                </a:lnTo>
                <a:lnTo>
                  <a:pt x="82" y="92"/>
                </a:lnTo>
                <a:lnTo>
                  <a:pt x="83" y="92"/>
                </a:lnTo>
                <a:lnTo>
                  <a:pt x="83" y="93"/>
                </a:lnTo>
                <a:close/>
                <a:moveTo>
                  <a:pt x="59" y="73"/>
                </a:moveTo>
                <a:lnTo>
                  <a:pt x="59" y="73"/>
                </a:lnTo>
                <a:lnTo>
                  <a:pt x="59" y="73"/>
                </a:lnTo>
                <a:lnTo>
                  <a:pt x="59" y="74"/>
                </a:lnTo>
                <a:lnTo>
                  <a:pt x="59" y="74"/>
                </a:lnTo>
                <a:lnTo>
                  <a:pt x="58" y="74"/>
                </a:lnTo>
                <a:lnTo>
                  <a:pt x="58" y="74"/>
                </a:lnTo>
                <a:lnTo>
                  <a:pt x="58" y="75"/>
                </a:lnTo>
                <a:lnTo>
                  <a:pt x="57" y="74"/>
                </a:lnTo>
                <a:lnTo>
                  <a:pt x="58" y="74"/>
                </a:lnTo>
                <a:lnTo>
                  <a:pt x="57" y="74"/>
                </a:lnTo>
                <a:lnTo>
                  <a:pt x="57" y="74"/>
                </a:lnTo>
                <a:lnTo>
                  <a:pt x="57" y="73"/>
                </a:lnTo>
                <a:lnTo>
                  <a:pt x="57" y="73"/>
                </a:lnTo>
                <a:lnTo>
                  <a:pt x="59" y="73"/>
                </a:lnTo>
                <a:close/>
                <a:moveTo>
                  <a:pt x="58" y="69"/>
                </a:moveTo>
                <a:lnTo>
                  <a:pt x="59" y="69"/>
                </a:lnTo>
                <a:lnTo>
                  <a:pt x="59" y="69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9" y="70"/>
                </a:lnTo>
                <a:lnTo>
                  <a:pt x="58" y="70"/>
                </a:lnTo>
                <a:lnTo>
                  <a:pt x="58" y="71"/>
                </a:lnTo>
                <a:lnTo>
                  <a:pt x="58" y="70"/>
                </a:lnTo>
                <a:lnTo>
                  <a:pt x="58" y="71"/>
                </a:lnTo>
                <a:lnTo>
                  <a:pt x="57" y="71"/>
                </a:lnTo>
                <a:lnTo>
                  <a:pt x="56" y="71"/>
                </a:lnTo>
                <a:lnTo>
                  <a:pt x="57" y="71"/>
                </a:lnTo>
                <a:lnTo>
                  <a:pt x="56" y="70"/>
                </a:lnTo>
                <a:lnTo>
                  <a:pt x="57" y="70"/>
                </a:lnTo>
                <a:lnTo>
                  <a:pt x="58" y="70"/>
                </a:lnTo>
                <a:lnTo>
                  <a:pt x="58" y="69"/>
                </a:lnTo>
                <a:lnTo>
                  <a:pt x="58" y="69"/>
                </a:lnTo>
                <a:lnTo>
                  <a:pt x="57" y="70"/>
                </a:lnTo>
                <a:lnTo>
                  <a:pt x="57" y="70"/>
                </a:lnTo>
                <a:lnTo>
                  <a:pt x="57" y="69"/>
                </a:lnTo>
                <a:lnTo>
                  <a:pt x="57" y="69"/>
                </a:lnTo>
                <a:lnTo>
                  <a:pt x="58" y="69"/>
                </a:lnTo>
                <a:lnTo>
                  <a:pt x="58" y="69"/>
                </a:lnTo>
                <a:lnTo>
                  <a:pt x="58" y="69"/>
                </a:lnTo>
                <a:close/>
                <a:moveTo>
                  <a:pt x="75" y="86"/>
                </a:moveTo>
                <a:lnTo>
                  <a:pt x="75" y="87"/>
                </a:lnTo>
                <a:lnTo>
                  <a:pt x="76" y="87"/>
                </a:lnTo>
                <a:lnTo>
                  <a:pt x="77" y="88"/>
                </a:lnTo>
                <a:lnTo>
                  <a:pt x="77" y="88"/>
                </a:lnTo>
                <a:lnTo>
                  <a:pt x="76" y="89"/>
                </a:lnTo>
                <a:lnTo>
                  <a:pt x="76" y="89"/>
                </a:lnTo>
                <a:lnTo>
                  <a:pt x="76" y="89"/>
                </a:lnTo>
                <a:lnTo>
                  <a:pt x="75" y="89"/>
                </a:lnTo>
                <a:lnTo>
                  <a:pt x="75" y="88"/>
                </a:lnTo>
                <a:lnTo>
                  <a:pt x="75" y="88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5" y="86"/>
                </a:lnTo>
                <a:lnTo>
                  <a:pt x="75" y="86"/>
                </a:lnTo>
                <a:close/>
                <a:moveTo>
                  <a:pt x="73" y="92"/>
                </a:moveTo>
                <a:lnTo>
                  <a:pt x="73" y="92"/>
                </a:lnTo>
                <a:lnTo>
                  <a:pt x="74" y="93"/>
                </a:lnTo>
                <a:lnTo>
                  <a:pt x="73" y="93"/>
                </a:lnTo>
                <a:lnTo>
                  <a:pt x="72" y="93"/>
                </a:lnTo>
                <a:lnTo>
                  <a:pt x="72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3"/>
                </a:lnTo>
                <a:lnTo>
                  <a:pt x="70" y="92"/>
                </a:lnTo>
                <a:lnTo>
                  <a:pt x="71" y="92"/>
                </a:lnTo>
                <a:lnTo>
                  <a:pt x="71" y="92"/>
                </a:lnTo>
                <a:lnTo>
                  <a:pt x="71" y="92"/>
                </a:lnTo>
                <a:lnTo>
                  <a:pt x="71" y="93"/>
                </a:lnTo>
                <a:lnTo>
                  <a:pt x="72" y="93"/>
                </a:lnTo>
                <a:lnTo>
                  <a:pt x="72" y="93"/>
                </a:lnTo>
                <a:lnTo>
                  <a:pt x="72" y="92"/>
                </a:lnTo>
                <a:lnTo>
                  <a:pt x="72" y="92"/>
                </a:lnTo>
                <a:lnTo>
                  <a:pt x="72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2"/>
                </a:lnTo>
                <a:lnTo>
                  <a:pt x="73" y="92"/>
                </a:lnTo>
                <a:lnTo>
                  <a:pt x="73" y="91"/>
                </a:lnTo>
                <a:lnTo>
                  <a:pt x="73" y="92"/>
                </a:lnTo>
                <a:lnTo>
                  <a:pt x="74" y="92"/>
                </a:lnTo>
                <a:lnTo>
                  <a:pt x="73" y="92"/>
                </a:lnTo>
                <a:close/>
                <a:moveTo>
                  <a:pt x="50" y="99"/>
                </a:moveTo>
                <a:lnTo>
                  <a:pt x="51" y="100"/>
                </a:lnTo>
                <a:lnTo>
                  <a:pt x="51" y="100"/>
                </a:lnTo>
                <a:lnTo>
                  <a:pt x="51" y="100"/>
                </a:lnTo>
                <a:lnTo>
                  <a:pt x="51" y="100"/>
                </a:lnTo>
                <a:lnTo>
                  <a:pt x="52" y="101"/>
                </a:lnTo>
                <a:lnTo>
                  <a:pt x="52" y="101"/>
                </a:lnTo>
                <a:lnTo>
                  <a:pt x="52" y="101"/>
                </a:lnTo>
                <a:lnTo>
                  <a:pt x="52" y="101"/>
                </a:lnTo>
                <a:lnTo>
                  <a:pt x="51" y="102"/>
                </a:lnTo>
                <a:lnTo>
                  <a:pt x="51" y="102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1" y="103"/>
                </a:lnTo>
                <a:lnTo>
                  <a:pt x="50" y="103"/>
                </a:lnTo>
                <a:lnTo>
                  <a:pt x="50" y="103"/>
                </a:lnTo>
                <a:lnTo>
                  <a:pt x="50" y="103"/>
                </a:lnTo>
                <a:lnTo>
                  <a:pt x="50" y="102"/>
                </a:lnTo>
                <a:lnTo>
                  <a:pt x="49" y="102"/>
                </a:lnTo>
                <a:lnTo>
                  <a:pt x="49" y="102"/>
                </a:lnTo>
                <a:lnTo>
                  <a:pt x="49" y="102"/>
                </a:lnTo>
                <a:lnTo>
                  <a:pt x="49" y="101"/>
                </a:lnTo>
                <a:lnTo>
                  <a:pt x="49" y="101"/>
                </a:lnTo>
                <a:lnTo>
                  <a:pt x="49" y="101"/>
                </a:lnTo>
                <a:lnTo>
                  <a:pt x="49" y="100"/>
                </a:lnTo>
                <a:lnTo>
                  <a:pt x="49" y="100"/>
                </a:lnTo>
                <a:lnTo>
                  <a:pt x="49" y="100"/>
                </a:lnTo>
                <a:lnTo>
                  <a:pt x="49" y="99"/>
                </a:lnTo>
                <a:lnTo>
                  <a:pt x="50" y="98"/>
                </a:lnTo>
                <a:lnTo>
                  <a:pt x="50" y="99"/>
                </a:lnTo>
                <a:close/>
                <a:moveTo>
                  <a:pt x="79" y="78"/>
                </a:moveTo>
                <a:lnTo>
                  <a:pt x="79" y="78"/>
                </a:lnTo>
                <a:lnTo>
                  <a:pt x="79" y="79"/>
                </a:lnTo>
                <a:lnTo>
                  <a:pt x="79" y="79"/>
                </a:lnTo>
                <a:lnTo>
                  <a:pt x="79" y="79"/>
                </a:lnTo>
                <a:lnTo>
                  <a:pt x="80" y="80"/>
                </a:lnTo>
                <a:lnTo>
                  <a:pt x="79" y="80"/>
                </a:lnTo>
                <a:lnTo>
                  <a:pt x="79" y="80"/>
                </a:lnTo>
                <a:lnTo>
                  <a:pt x="79" y="80"/>
                </a:lnTo>
                <a:lnTo>
                  <a:pt x="78" y="80"/>
                </a:lnTo>
                <a:lnTo>
                  <a:pt x="78" y="80"/>
                </a:lnTo>
                <a:lnTo>
                  <a:pt x="78" y="79"/>
                </a:lnTo>
                <a:lnTo>
                  <a:pt x="78" y="79"/>
                </a:lnTo>
                <a:lnTo>
                  <a:pt x="79" y="79"/>
                </a:lnTo>
                <a:lnTo>
                  <a:pt x="79" y="79"/>
                </a:lnTo>
                <a:lnTo>
                  <a:pt x="79" y="79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lnTo>
                  <a:pt x="79" y="78"/>
                </a:lnTo>
                <a:close/>
                <a:moveTo>
                  <a:pt x="77" y="69"/>
                </a:moveTo>
                <a:lnTo>
                  <a:pt x="77" y="69"/>
                </a:lnTo>
                <a:lnTo>
                  <a:pt x="77" y="69"/>
                </a:lnTo>
                <a:lnTo>
                  <a:pt x="78" y="69"/>
                </a:lnTo>
                <a:lnTo>
                  <a:pt x="78" y="70"/>
                </a:lnTo>
                <a:lnTo>
                  <a:pt x="78" y="70"/>
                </a:lnTo>
                <a:lnTo>
                  <a:pt x="78" y="71"/>
                </a:lnTo>
                <a:lnTo>
                  <a:pt x="79" y="71"/>
                </a:lnTo>
                <a:lnTo>
                  <a:pt x="80" y="71"/>
                </a:lnTo>
                <a:lnTo>
                  <a:pt x="79" y="71"/>
                </a:lnTo>
                <a:lnTo>
                  <a:pt x="79" y="72"/>
                </a:lnTo>
                <a:lnTo>
                  <a:pt x="80" y="72"/>
                </a:lnTo>
                <a:lnTo>
                  <a:pt x="80" y="72"/>
                </a:lnTo>
                <a:lnTo>
                  <a:pt x="80" y="72"/>
                </a:lnTo>
                <a:lnTo>
                  <a:pt x="80" y="73"/>
                </a:lnTo>
                <a:lnTo>
                  <a:pt x="79" y="73"/>
                </a:lnTo>
                <a:lnTo>
                  <a:pt x="80" y="73"/>
                </a:lnTo>
                <a:lnTo>
                  <a:pt x="80" y="73"/>
                </a:lnTo>
                <a:lnTo>
                  <a:pt x="80" y="73"/>
                </a:lnTo>
                <a:lnTo>
                  <a:pt x="80" y="74"/>
                </a:lnTo>
                <a:lnTo>
                  <a:pt x="80" y="74"/>
                </a:lnTo>
                <a:lnTo>
                  <a:pt x="80" y="75"/>
                </a:lnTo>
                <a:lnTo>
                  <a:pt x="79" y="74"/>
                </a:lnTo>
                <a:lnTo>
                  <a:pt x="79" y="73"/>
                </a:lnTo>
                <a:lnTo>
                  <a:pt x="78" y="73"/>
                </a:lnTo>
                <a:lnTo>
                  <a:pt x="78" y="73"/>
                </a:lnTo>
                <a:lnTo>
                  <a:pt x="78" y="72"/>
                </a:lnTo>
                <a:lnTo>
                  <a:pt x="77" y="72"/>
                </a:lnTo>
                <a:lnTo>
                  <a:pt x="77" y="71"/>
                </a:lnTo>
                <a:lnTo>
                  <a:pt x="77" y="71"/>
                </a:lnTo>
                <a:lnTo>
                  <a:pt x="77" y="71"/>
                </a:lnTo>
                <a:lnTo>
                  <a:pt x="76" y="71"/>
                </a:lnTo>
                <a:lnTo>
                  <a:pt x="76" y="71"/>
                </a:lnTo>
                <a:lnTo>
                  <a:pt x="76" y="71"/>
                </a:lnTo>
                <a:lnTo>
                  <a:pt x="76" y="71"/>
                </a:lnTo>
                <a:lnTo>
                  <a:pt x="76" y="70"/>
                </a:lnTo>
                <a:lnTo>
                  <a:pt x="76" y="70"/>
                </a:lnTo>
                <a:lnTo>
                  <a:pt x="75" y="70"/>
                </a:lnTo>
                <a:lnTo>
                  <a:pt x="76" y="70"/>
                </a:lnTo>
                <a:lnTo>
                  <a:pt x="75" y="70"/>
                </a:lnTo>
                <a:lnTo>
                  <a:pt x="76" y="69"/>
                </a:lnTo>
                <a:lnTo>
                  <a:pt x="76" y="69"/>
                </a:lnTo>
                <a:lnTo>
                  <a:pt x="77" y="69"/>
                </a:lnTo>
                <a:lnTo>
                  <a:pt x="77" y="69"/>
                </a:lnTo>
                <a:close/>
                <a:moveTo>
                  <a:pt x="72" y="78"/>
                </a:moveTo>
                <a:lnTo>
                  <a:pt x="72" y="79"/>
                </a:lnTo>
                <a:lnTo>
                  <a:pt x="72" y="79"/>
                </a:lnTo>
                <a:lnTo>
                  <a:pt x="72" y="79"/>
                </a:lnTo>
                <a:lnTo>
                  <a:pt x="72" y="79"/>
                </a:lnTo>
                <a:lnTo>
                  <a:pt x="72" y="80"/>
                </a:lnTo>
                <a:lnTo>
                  <a:pt x="72" y="80"/>
                </a:lnTo>
                <a:lnTo>
                  <a:pt x="72" y="80"/>
                </a:lnTo>
                <a:lnTo>
                  <a:pt x="72" y="80"/>
                </a:lnTo>
                <a:lnTo>
                  <a:pt x="72" y="81"/>
                </a:lnTo>
                <a:lnTo>
                  <a:pt x="72" y="81"/>
                </a:lnTo>
                <a:lnTo>
                  <a:pt x="72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1"/>
                </a:lnTo>
                <a:lnTo>
                  <a:pt x="71" y="80"/>
                </a:lnTo>
                <a:lnTo>
                  <a:pt x="71" y="80"/>
                </a:lnTo>
                <a:lnTo>
                  <a:pt x="71" y="80"/>
                </a:lnTo>
                <a:lnTo>
                  <a:pt x="71" y="80"/>
                </a:lnTo>
                <a:lnTo>
                  <a:pt x="71" y="79"/>
                </a:lnTo>
                <a:lnTo>
                  <a:pt x="71" y="79"/>
                </a:lnTo>
                <a:lnTo>
                  <a:pt x="71" y="79"/>
                </a:lnTo>
                <a:lnTo>
                  <a:pt x="72" y="78"/>
                </a:lnTo>
                <a:lnTo>
                  <a:pt x="72" y="78"/>
                </a:lnTo>
                <a:close/>
                <a:moveTo>
                  <a:pt x="71" y="75"/>
                </a:moveTo>
                <a:lnTo>
                  <a:pt x="71" y="75"/>
                </a:lnTo>
                <a:lnTo>
                  <a:pt x="71" y="75"/>
                </a:lnTo>
                <a:lnTo>
                  <a:pt x="71" y="75"/>
                </a:lnTo>
                <a:lnTo>
                  <a:pt x="71" y="76"/>
                </a:lnTo>
                <a:lnTo>
                  <a:pt x="71" y="76"/>
                </a:lnTo>
                <a:lnTo>
                  <a:pt x="70" y="77"/>
                </a:lnTo>
                <a:lnTo>
                  <a:pt x="70" y="77"/>
                </a:lnTo>
                <a:lnTo>
                  <a:pt x="70" y="78"/>
                </a:lnTo>
                <a:lnTo>
                  <a:pt x="70" y="78"/>
                </a:lnTo>
                <a:lnTo>
                  <a:pt x="69" y="77"/>
                </a:lnTo>
                <a:lnTo>
                  <a:pt x="70" y="77"/>
                </a:lnTo>
                <a:lnTo>
                  <a:pt x="69" y="76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0" y="75"/>
                </a:lnTo>
                <a:lnTo>
                  <a:pt x="71" y="75"/>
                </a:lnTo>
                <a:lnTo>
                  <a:pt x="71" y="75"/>
                </a:lnTo>
                <a:lnTo>
                  <a:pt x="71" y="75"/>
                </a:lnTo>
                <a:close/>
                <a:moveTo>
                  <a:pt x="69" y="91"/>
                </a:move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close/>
                <a:moveTo>
                  <a:pt x="76" y="76"/>
                </a:moveTo>
                <a:lnTo>
                  <a:pt x="76" y="76"/>
                </a:lnTo>
                <a:lnTo>
                  <a:pt x="76" y="76"/>
                </a:lnTo>
                <a:lnTo>
                  <a:pt x="75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lnTo>
                  <a:pt x="76" y="76"/>
                </a:lnTo>
                <a:close/>
                <a:moveTo>
                  <a:pt x="69" y="68"/>
                </a:moveTo>
                <a:lnTo>
                  <a:pt x="70" y="69"/>
                </a:lnTo>
                <a:lnTo>
                  <a:pt x="70" y="69"/>
                </a:lnTo>
                <a:lnTo>
                  <a:pt x="70" y="69"/>
                </a:lnTo>
                <a:lnTo>
                  <a:pt x="69" y="69"/>
                </a:lnTo>
                <a:lnTo>
                  <a:pt x="69" y="69"/>
                </a:lnTo>
                <a:lnTo>
                  <a:pt x="69" y="68"/>
                </a:lnTo>
                <a:lnTo>
                  <a:pt x="69" y="68"/>
                </a:lnTo>
                <a:close/>
                <a:moveTo>
                  <a:pt x="14" y="60"/>
                </a:moveTo>
                <a:lnTo>
                  <a:pt x="14" y="60"/>
                </a:lnTo>
                <a:lnTo>
                  <a:pt x="15" y="61"/>
                </a:lnTo>
                <a:lnTo>
                  <a:pt x="15" y="62"/>
                </a:lnTo>
                <a:lnTo>
                  <a:pt x="15" y="62"/>
                </a:lnTo>
                <a:lnTo>
                  <a:pt x="15" y="63"/>
                </a:lnTo>
                <a:lnTo>
                  <a:pt x="15" y="63"/>
                </a:lnTo>
                <a:lnTo>
                  <a:pt x="15" y="63"/>
                </a:lnTo>
                <a:lnTo>
                  <a:pt x="15" y="64"/>
                </a:lnTo>
                <a:lnTo>
                  <a:pt x="15" y="64"/>
                </a:lnTo>
                <a:lnTo>
                  <a:pt x="16" y="64"/>
                </a:lnTo>
                <a:lnTo>
                  <a:pt x="16" y="64"/>
                </a:lnTo>
                <a:lnTo>
                  <a:pt x="16" y="64"/>
                </a:lnTo>
                <a:lnTo>
                  <a:pt x="16" y="64"/>
                </a:lnTo>
                <a:lnTo>
                  <a:pt x="16" y="65"/>
                </a:lnTo>
                <a:lnTo>
                  <a:pt x="17" y="65"/>
                </a:lnTo>
                <a:lnTo>
                  <a:pt x="17" y="66"/>
                </a:lnTo>
                <a:lnTo>
                  <a:pt x="18" y="66"/>
                </a:lnTo>
                <a:lnTo>
                  <a:pt x="18" y="66"/>
                </a:lnTo>
                <a:lnTo>
                  <a:pt x="18" y="67"/>
                </a:lnTo>
                <a:lnTo>
                  <a:pt x="18" y="67"/>
                </a:lnTo>
                <a:lnTo>
                  <a:pt x="18" y="68"/>
                </a:lnTo>
                <a:lnTo>
                  <a:pt x="17" y="67"/>
                </a:lnTo>
                <a:lnTo>
                  <a:pt x="17" y="68"/>
                </a:lnTo>
                <a:lnTo>
                  <a:pt x="17" y="68"/>
                </a:lnTo>
                <a:lnTo>
                  <a:pt x="16" y="67"/>
                </a:lnTo>
                <a:lnTo>
                  <a:pt x="15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3" y="67"/>
                </a:lnTo>
                <a:lnTo>
                  <a:pt x="13" y="67"/>
                </a:lnTo>
                <a:lnTo>
                  <a:pt x="13" y="66"/>
                </a:lnTo>
                <a:lnTo>
                  <a:pt x="13" y="66"/>
                </a:lnTo>
                <a:lnTo>
                  <a:pt x="13" y="65"/>
                </a:lnTo>
                <a:lnTo>
                  <a:pt x="13" y="65"/>
                </a:lnTo>
                <a:lnTo>
                  <a:pt x="13" y="66"/>
                </a:lnTo>
                <a:lnTo>
                  <a:pt x="13" y="66"/>
                </a:lnTo>
                <a:lnTo>
                  <a:pt x="13" y="65"/>
                </a:lnTo>
                <a:lnTo>
                  <a:pt x="12" y="64"/>
                </a:lnTo>
                <a:lnTo>
                  <a:pt x="12" y="64"/>
                </a:lnTo>
                <a:lnTo>
                  <a:pt x="12" y="65"/>
                </a:lnTo>
                <a:lnTo>
                  <a:pt x="12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5"/>
                </a:lnTo>
                <a:lnTo>
                  <a:pt x="11" y="65"/>
                </a:lnTo>
                <a:lnTo>
                  <a:pt x="11" y="64"/>
                </a:lnTo>
                <a:lnTo>
                  <a:pt x="11" y="64"/>
                </a:lnTo>
                <a:lnTo>
                  <a:pt x="12" y="64"/>
                </a:lnTo>
                <a:lnTo>
                  <a:pt x="12" y="62"/>
                </a:lnTo>
                <a:lnTo>
                  <a:pt x="12" y="62"/>
                </a:lnTo>
                <a:lnTo>
                  <a:pt x="12" y="62"/>
                </a:lnTo>
                <a:lnTo>
                  <a:pt x="12" y="62"/>
                </a:lnTo>
                <a:lnTo>
                  <a:pt x="12" y="63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4" y="62"/>
                </a:lnTo>
                <a:lnTo>
                  <a:pt x="14" y="62"/>
                </a:lnTo>
                <a:lnTo>
                  <a:pt x="14" y="62"/>
                </a:lnTo>
                <a:lnTo>
                  <a:pt x="14" y="62"/>
                </a:lnTo>
                <a:lnTo>
                  <a:pt x="14" y="61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close/>
                <a:moveTo>
                  <a:pt x="75" y="17"/>
                </a:moveTo>
                <a:lnTo>
                  <a:pt x="75" y="18"/>
                </a:lnTo>
                <a:lnTo>
                  <a:pt x="76" y="18"/>
                </a:lnTo>
                <a:lnTo>
                  <a:pt x="76" y="18"/>
                </a:lnTo>
                <a:lnTo>
                  <a:pt x="77" y="18"/>
                </a:lnTo>
                <a:lnTo>
                  <a:pt x="77" y="18"/>
                </a:lnTo>
                <a:lnTo>
                  <a:pt x="77" y="18"/>
                </a:lnTo>
                <a:lnTo>
                  <a:pt x="77" y="19"/>
                </a:lnTo>
                <a:lnTo>
                  <a:pt x="77" y="19"/>
                </a:lnTo>
                <a:lnTo>
                  <a:pt x="77" y="19"/>
                </a:lnTo>
                <a:lnTo>
                  <a:pt x="77" y="19"/>
                </a:lnTo>
                <a:lnTo>
                  <a:pt x="77" y="20"/>
                </a:lnTo>
                <a:lnTo>
                  <a:pt x="77" y="20"/>
                </a:lnTo>
                <a:lnTo>
                  <a:pt x="77" y="20"/>
                </a:lnTo>
                <a:lnTo>
                  <a:pt x="77" y="21"/>
                </a:lnTo>
                <a:lnTo>
                  <a:pt x="77" y="21"/>
                </a:lnTo>
                <a:lnTo>
                  <a:pt x="76" y="21"/>
                </a:lnTo>
                <a:lnTo>
                  <a:pt x="76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5" y="21"/>
                </a:lnTo>
                <a:lnTo>
                  <a:pt x="74" y="21"/>
                </a:lnTo>
                <a:lnTo>
                  <a:pt x="74" y="21"/>
                </a:lnTo>
                <a:lnTo>
                  <a:pt x="74" y="20"/>
                </a:lnTo>
                <a:lnTo>
                  <a:pt x="73" y="21"/>
                </a:lnTo>
                <a:lnTo>
                  <a:pt x="73" y="20"/>
                </a:lnTo>
                <a:lnTo>
                  <a:pt x="73" y="20"/>
                </a:lnTo>
                <a:lnTo>
                  <a:pt x="73" y="19"/>
                </a:lnTo>
                <a:lnTo>
                  <a:pt x="74" y="18"/>
                </a:lnTo>
                <a:lnTo>
                  <a:pt x="74" y="18"/>
                </a:lnTo>
                <a:lnTo>
                  <a:pt x="74" y="18"/>
                </a:lnTo>
                <a:lnTo>
                  <a:pt x="74" y="18"/>
                </a:lnTo>
                <a:lnTo>
                  <a:pt x="75" y="17"/>
                </a:lnTo>
                <a:lnTo>
                  <a:pt x="75" y="17"/>
                </a:lnTo>
                <a:close/>
                <a:moveTo>
                  <a:pt x="101" y="44"/>
                </a:moveTo>
                <a:lnTo>
                  <a:pt x="101" y="45"/>
                </a:lnTo>
                <a:lnTo>
                  <a:pt x="101" y="45"/>
                </a:lnTo>
                <a:lnTo>
                  <a:pt x="101" y="46"/>
                </a:lnTo>
                <a:lnTo>
                  <a:pt x="101" y="46"/>
                </a:lnTo>
                <a:lnTo>
                  <a:pt x="101" y="46"/>
                </a:lnTo>
                <a:lnTo>
                  <a:pt x="102" y="46"/>
                </a:lnTo>
                <a:lnTo>
                  <a:pt x="102" y="47"/>
                </a:lnTo>
                <a:lnTo>
                  <a:pt x="103" y="47"/>
                </a:lnTo>
                <a:lnTo>
                  <a:pt x="103" y="47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8"/>
                </a:lnTo>
                <a:lnTo>
                  <a:pt x="103" y="49"/>
                </a:lnTo>
                <a:lnTo>
                  <a:pt x="104" y="49"/>
                </a:lnTo>
                <a:lnTo>
                  <a:pt x="104" y="50"/>
                </a:lnTo>
                <a:lnTo>
                  <a:pt x="104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50"/>
                </a:lnTo>
                <a:lnTo>
                  <a:pt x="103" y="49"/>
                </a:lnTo>
                <a:lnTo>
                  <a:pt x="103" y="49"/>
                </a:lnTo>
                <a:lnTo>
                  <a:pt x="103" y="48"/>
                </a:lnTo>
                <a:lnTo>
                  <a:pt x="102" y="48"/>
                </a:lnTo>
                <a:lnTo>
                  <a:pt x="102" y="48"/>
                </a:lnTo>
                <a:lnTo>
                  <a:pt x="102" y="49"/>
                </a:lnTo>
                <a:lnTo>
                  <a:pt x="102" y="49"/>
                </a:lnTo>
                <a:lnTo>
                  <a:pt x="103" y="50"/>
                </a:lnTo>
                <a:lnTo>
                  <a:pt x="103" y="51"/>
                </a:lnTo>
                <a:lnTo>
                  <a:pt x="103" y="51"/>
                </a:lnTo>
                <a:lnTo>
                  <a:pt x="103" y="51"/>
                </a:lnTo>
                <a:lnTo>
                  <a:pt x="103" y="51"/>
                </a:lnTo>
                <a:lnTo>
                  <a:pt x="101" y="51"/>
                </a:lnTo>
                <a:lnTo>
                  <a:pt x="101" y="51"/>
                </a:lnTo>
                <a:lnTo>
                  <a:pt x="100" y="51"/>
                </a:lnTo>
                <a:lnTo>
                  <a:pt x="99" y="50"/>
                </a:lnTo>
                <a:lnTo>
                  <a:pt x="98" y="50"/>
                </a:lnTo>
                <a:lnTo>
                  <a:pt x="98" y="50"/>
                </a:lnTo>
                <a:lnTo>
                  <a:pt x="97" y="50"/>
                </a:lnTo>
                <a:lnTo>
                  <a:pt x="97" y="49"/>
                </a:lnTo>
                <a:lnTo>
                  <a:pt x="96" y="49"/>
                </a:lnTo>
                <a:lnTo>
                  <a:pt x="96" y="49"/>
                </a:lnTo>
                <a:lnTo>
                  <a:pt x="97" y="49"/>
                </a:lnTo>
                <a:lnTo>
                  <a:pt x="97" y="49"/>
                </a:lnTo>
                <a:lnTo>
                  <a:pt x="97" y="49"/>
                </a:lnTo>
                <a:lnTo>
                  <a:pt x="98" y="48"/>
                </a:lnTo>
                <a:lnTo>
                  <a:pt x="98" y="48"/>
                </a:lnTo>
                <a:lnTo>
                  <a:pt x="98" y="48"/>
                </a:lnTo>
                <a:lnTo>
                  <a:pt x="99" y="48"/>
                </a:lnTo>
                <a:lnTo>
                  <a:pt x="99" y="47"/>
                </a:lnTo>
                <a:lnTo>
                  <a:pt x="99" y="47"/>
                </a:lnTo>
                <a:lnTo>
                  <a:pt x="98" y="47"/>
                </a:lnTo>
                <a:lnTo>
                  <a:pt x="98" y="47"/>
                </a:lnTo>
                <a:lnTo>
                  <a:pt x="97" y="47"/>
                </a:lnTo>
                <a:lnTo>
                  <a:pt x="97" y="48"/>
                </a:lnTo>
                <a:lnTo>
                  <a:pt x="97" y="48"/>
                </a:lnTo>
                <a:lnTo>
                  <a:pt x="96" y="49"/>
                </a:lnTo>
                <a:lnTo>
                  <a:pt x="96" y="49"/>
                </a:lnTo>
                <a:lnTo>
                  <a:pt x="95" y="48"/>
                </a:lnTo>
                <a:lnTo>
                  <a:pt x="95" y="48"/>
                </a:lnTo>
                <a:lnTo>
                  <a:pt x="94" y="48"/>
                </a:lnTo>
                <a:lnTo>
                  <a:pt x="94" y="48"/>
                </a:lnTo>
                <a:lnTo>
                  <a:pt x="93" y="48"/>
                </a:lnTo>
                <a:lnTo>
                  <a:pt x="93" y="47"/>
                </a:lnTo>
                <a:lnTo>
                  <a:pt x="93" y="47"/>
                </a:lnTo>
                <a:lnTo>
                  <a:pt x="93" y="47"/>
                </a:lnTo>
                <a:lnTo>
                  <a:pt x="93" y="47"/>
                </a:lnTo>
                <a:lnTo>
                  <a:pt x="93" y="46"/>
                </a:lnTo>
                <a:lnTo>
                  <a:pt x="93" y="46"/>
                </a:lnTo>
                <a:lnTo>
                  <a:pt x="93" y="46"/>
                </a:lnTo>
                <a:lnTo>
                  <a:pt x="93" y="46"/>
                </a:lnTo>
                <a:lnTo>
                  <a:pt x="93" y="45"/>
                </a:lnTo>
                <a:lnTo>
                  <a:pt x="94" y="45"/>
                </a:lnTo>
                <a:lnTo>
                  <a:pt x="94" y="45"/>
                </a:lnTo>
                <a:lnTo>
                  <a:pt x="94" y="45"/>
                </a:lnTo>
                <a:lnTo>
                  <a:pt x="95" y="45"/>
                </a:lnTo>
                <a:lnTo>
                  <a:pt x="95" y="45"/>
                </a:lnTo>
                <a:lnTo>
                  <a:pt x="95" y="45"/>
                </a:lnTo>
                <a:lnTo>
                  <a:pt x="96" y="45"/>
                </a:lnTo>
                <a:lnTo>
                  <a:pt x="96" y="45"/>
                </a:lnTo>
                <a:lnTo>
                  <a:pt x="96" y="45"/>
                </a:lnTo>
                <a:lnTo>
                  <a:pt x="97" y="45"/>
                </a:lnTo>
                <a:lnTo>
                  <a:pt x="97" y="45"/>
                </a:lnTo>
                <a:lnTo>
                  <a:pt x="98" y="44"/>
                </a:lnTo>
                <a:lnTo>
                  <a:pt x="98" y="44"/>
                </a:lnTo>
                <a:lnTo>
                  <a:pt x="98" y="44"/>
                </a:lnTo>
                <a:lnTo>
                  <a:pt x="98" y="43"/>
                </a:lnTo>
                <a:lnTo>
                  <a:pt x="99" y="43"/>
                </a:lnTo>
                <a:lnTo>
                  <a:pt x="100" y="43"/>
                </a:lnTo>
                <a:lnTo>
                  <a:pt x="100" y="43"/>
                </a:lnTo>
                <a:lnTo>
                  <a:pt x="100" y="43"/>
                </a:lnTo>
                <a:lnTo>
                  <a:pt x="100" y="44"/>
                </a:lnTo>
                <a:lnTo>
                  <a:pt x="100" y="44"/>
                </a:lnTo>
                <a:lnTo>
                  <a:pt x="101" y="44"/>
                </a:lnTo>
                <a:lnTo>
                  <a:pt x="101" y="44"/>
                </a:lnTo>
                <a:close/>
                <a:moveTo>
                  <a:pt x="87" y="32"/>
                </a:moveTo>
                <a:lnTo>
                  <a:pt x="87" y="32"/>
                </a:lnTo>
                <a:lnTo>
                  <a:pt x="86" y="33"/>
                </a:lnTo>
                <a:lnTo>
                  <a:pt x="86" y="33"/>
                </a:lnTo>
                <a:lnTo>
                  <a:pt x="86" y="33"/>
                </a:lnTo>
                <a:lnTo>
                  <a:pt x="86" y="33"/>
                </a:lnTo>
                <a:lnTo>
                  <a:pt x="86" y="34"/>
                </a:lnTo>
                <a:lnTo>
                  <a:pt x="86" y="34"/>
                </a:lnTo>
                <a:lnTo>
                  <a:pt x="85" y="34"/>
                </a:lnTo>
                <a:lnTo>
                  <a:pt x="85" y="34"/>
                </a:lnTo>
                <a:lnTo>
                  <a:pt x="86" y="34"/>
                </a:lnTo>
                <a:lnTo>
                  <a:pt x="85" y="35"/>
                </a:lnTo>
                <a:lnTo>
                  <a:pt x="85" y="35"/>
                </a:lnTo>
                <a:lnTo>
                  <a:pt x="86" y="35"/>
                </a:lnTo>
                <a:lnTo>
                  <a:pt x="86" y="35"/>
                </a:lnTo>
                <a:lnTo>
                  <a:pt x="86" y="36"/>
                </a:lnTo>
                <a:lnTo>
                  <a:pt x="86" y="36"/>
                </a:lnTo>
                <a:lnTo>
                  <a:pt x="85" y="36"/>
                </a:lnTo>
                <a:lnTo>
                  <a:pt x="85" y="36"/>
                </a:lnTo>
                <a:lnTo>
                  <a:pt x="85" y="35"/>
                </a:lnTo>
                <a:lnTo>
                  <a:pt x="84" y="35"/>
                </a:lnTo>
                <a:lnTo>
                  <a:pt x="84" y="35"/>
                </a:lnTo>
                <a:lnTo>
                  <a:pt x="84" y="34"/>
                </a:lnTo>
                <a:lnTo>
                  <a:pt x="84" y="35"/>
                </a:lnTo>
                <a:lnTo>
                  <a:pt x="84" y="34"/>
                </a:lnTo>
                <a:lnTo>
                  <a:pt x="84" y="34"/>
                </a:lnTo>
                <a:lnTo>
                  <a:pt x="84" y="34"/>
                </a:lnTo>
                <a:lnTo>
                  <a:pt x="84" y="34"/>
                </a:lnTo>
                <a:lnTo>
                  <a:pt x="84" y="33"/>
                </a:lnTo>
                <a:lnTo>
                  <a:pt x="84" y="34"/>
                </a:lnTo>
                <a:lnTo>
                  <a:pt x="83" y="34"/>
                </a:lnTo>
                <a:lnTo>
                  <a:pt x="83" y="34"/>
                </a:lnTo>
                <a:lnTo>
                  <a:pt x="83" y="34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6"/>
                </a:lnTo>
                <a:lnTo>
                  <a:pt x="83" y="36"/>
                </a:lnTo>
                <a:lnTo>
                  <a:pt x="83" y="35"/>
                </a:lnTo>
                <a:lnTo>
                  <a:pt x="82" y="36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3" y="35"/>
                </a:lnTo>
                <a:lnTo>
                  <a:pt x="82" y="35"/>
                </a:lnTo>
                <a:lnTo>
                  <a:pt x="82" y="35"/>
                </a:lnTo>
                <a:lnTo>
                  <a:pt x="82" y="35"/>
                </a:lnTo>
                <a:lnTo>
                  <a:pt x="82" y="35"/>
                </a:lnTo>
                <a:lnTo>
                  <a:pt x="81" y="35"/>
                </a:lnTo>
                <a:lnTo>
                  <a:pt x="81" y="35"/>
                </a:lnTo>
                <a:lnTo>
                  <a:pt x="81" y="35"/>
                </a:lnTo>
                <a:lnTo>
                  <a:pt x="81" y="34"/>
                </a:lnTo>
                <a:lnTo>
                  <a:pt x="81" y="34"/>
                </a:lnTo>
                <a:lnTo>
                  <a:pt x="81" y="34"/>
                </a:lnTo>
                <a:lnTo>
                  <a:pt x="81" y="34"/>
                </a:lnTo>
                <a:lnTo>
                  <a:pt x="81" y="33"/>
                </a:lnTo>
                <a:lnTo>
                  <a:pt x="81" y="33"/>
                </a:lnTo>
                <a:lnTo>
                  <a:pt x="81" y="33"/>
                </a:lnTo>
                <a:lnTo>
                  <a:pt x="81" y="33"/>
                </a:lnTo>
                <a:lnTo>
                  <a:pt x="81" y="32"/>
                </a:lnTo>
                <a:lnTo>
                  <a:pt x="81" y="32"/>
                </a:lnTo>
                <a:lnTo>
                  <a:pt x="82" y="32"/>
                </a:lnTo>
                <a:lnTo>
                  <a:pt x="83" y="32"/>
                </a:lnTo>
                <a:lnTo>
                  <a:pt x="83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3"/>
                </a:lnTo>
                <a:lnTo>
                  <a:pt x="84" y="33"/>
                </a:lnTo>
                <a:lnTo>
                  <a:pt x="85" y="33"/>
                </a:lnTo>
                <a:lnTo>
                  <a:pt x="85" y="32"/>
                </a:lnTo>
                <a:lnTo>
                  <a:pt x="85" y="33"/>
                </a:lnTo>
                <a:lnTo>
                  <a:pt x="85" y="32"/>
                </a:lnTo>
                <a:lnTo>
                  <a:pt x="86" y="32"/>
                </a:lnTo>
                <a:lnTo>
                  <a:pt x="86" y="32"/>
                </a:lnTo>
                <a:lnTo>
                  <a:pt x="86" y="32"/>
                </a:lnTo>
                <a:lnTo>
                  <a:pt x="87" y="31"/>
                </a:lnTo>
                <a:lnTo>
                  <a:pt x="87" y="32"/>
                </a:lnTo>
                <a:lnTo>
                  <a:pt x="87" y="32"/>
                </a:lnTo>
                <a:lnTo>
                  <a:pt x="87" y="32"/>
                </a:lnTo>
                <a:close/>
                <a:moveTo>
                  <a:pt x="90" y="23"/>
                </a:moveTo>
                <a:lnTo>
                  <a:pt x="91" y="23"/>
                </a:lnTo>
                <a:lnTo>
                  <a:pt x="91" y="24"/>
                </a:lnTo>
                <a:lnTo>
                  <a:pt x="89" y="25"/>
                </a:lnTo>
                <a:lnTo>
                  <a:pt x="88" y="25"/>
                </a:lnTo>
                <a:lnTo>
                  <a:pt x="87" y="24"/>
                </a:lnTo>
                <a:lnTo>
                  <a:pt x="87" y="23"/>
                </a:lnTo>
                <a:lnTo>
                  <a:pt x="87" y="23"/>
                </a:lnTo>
                <a:lnTo>
                  <a:pt x="88" y="23"/>
                </a:lnTo>
                <a:lnTo>
                  <a:pt x="88" y="22"/>
                </a:lnTo>
                <a:lnTo>
                  <a:pt x="90" y="23"/>
                </a:lnTo>
                <a:close/>
                <a:moveTo>
                  <a:pt x="65" y="45"/>
                </a:moveTo>
                <a:lnTo>
                  <a:pt x="65" y="45"/>
                </a:lnTo>
                <a:lnTo>
                  <a:pt x="65" y="45"/>
                </a:lnTo>
                <a:lnTo>
                  <a:pt x="64" y="47"/>
                </a:lnTo>
                <a:lnTo>
                  <a:pt x="64" y="47"/>
                </a:lnTo>
                <a:lnTo>
                  <a:pt x="63" y="48"/>
                </a:lnTo>
                <a:lnTo>
                  <a:pt x="63" y="48"/>
                </a:lnTo>
                <a:lnTo>
                  <a:pt x="63" y="48"/>
                </a:lnTo>
                <a:lnTo>
                  <a:pt x="63" y="48"/>
                </a:lnTo>
                <a:lnTo>
                  <a:pt x="63" y="47"/>
                </a:lnTo>
                <a:lnTo>
                  <a:pt x="63" y="47"/>
                </a:lnTo>
                <a:lnTo>
                  <a:pt x="63" y="47"/>
                </a:lnTo>
                <a:lnTo>
                  <a:pt x="64" y="46"/>
                </a:lnTo>
                <a:lnTo>
                  <a:pt x="64" y="46"/>
                </a:lnTo>
                <a:lnTo>
                  <a:pt x="64" y="46"/>
                </a:lnTo>
                <a:lnTo>
                  <a:pt x="65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087" name="Freeform 2527">
            <a:extLst>
              <a:ext uri="{FF2B5EF4-FFF2-40B4-BE49-F238E27FC236}">
                <a16:creationId xmlns:a16="http://schemas.microsoft.com/office/drawing/2014/main" id="{FD46AB4E-8B73-46A4-A2D5-DDEF22E7A4F2}"/>
              </a:ext>
            </a:extLst>
          </xdr:cNvPr>
          <xdr:cNvSpPr>
            <a:spLocks/>
          </xdr:cNvSpPr>
        </xdr:nvSpPr>
        <xdr:spPr bwMode="auto">
          <a:xfrm>
            <a:off x="1063" y="1040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2 h 4"/>
              <a:gd name="T4" fmla="*/ 3 w 5"/>
              <a:gd name="T5" fmla="*/ 3 h 4"/>
              <a:gd name="T6" fmla="*/ 2 w 5"/>
              <a:gd name="T7" fmla="*/ 3 h 4"/>
              <a:gd name="T8" fmla="*/ 2 w 5"/>
              <a:gd name="T9" fmla="*/ 3 h 4"/>
              <a:gd name="T10" fmla="*/ 1 w 5"/>
              <a:gd name="T11" fmla="*/ 4 h 4"/>
              <a:gd name="T12" fmla="*/ 1 w 5"/>
              <a:gd name="T13" fmla="*/ 4 h 4"/>
              <a:gd name="T14" fmla="*/ 0 w 5"/>
              <a:gd name="T15" fmla="*/ 4 h 4"/>
              <a:gd name="T16" fmla="*/ 0 w 5"/>
              <a:gd name="T17" fmla="*/ 4 h 4"/>
              <a:gd name="T18" fmla="*/ 0 w 5"/>
              <a:gd name="T19" fmla="*/ 3 h 4"/>
              <a:gd name="T20" fmla="*/ 1 w 5"/>
              <a:gd name="T21" fmla="*/ 2 h 4"/>
              <a:gd name="T22" fmla="*/ 1 w 5"/>
              <a:gd name="T23" fmla="*/ 1 h 4"/>
              <a:gd name="T24" fmla="*/ 2 w 5"/>
              <a:gd name="T25" fmla="*/ 1 h 4"/>
              <a:gd name="T26" fmla="*/ 3 w 5"/>
              <a:gd name="T27" fmla="*/ 1 h 4"/>
              <a:gd name="T28" fmla="*/ 3 w 5"/>
              <a:gd name="T29" fmla="*/ 2 h 4"/>
              <a:gd name="T30" fmla="*/ 5 w 5"/>
              <a:gd name="T31" fmla="*/ 1 h 4"/>
              <a:gd name="T32" fmla="*/ 5 w 5"/>
              <a:gd name="T33" fmla="*/ 1 h 4"/>
              <a:gd name="T34" fmla="*/ 5 w 5"/>
              <a:gd name="T35" fmla="*/ 0 h 4"/>
              <a:gd name="T36" fmla="*/ 5 w 5"/>
              <a:gd name="T3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2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5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88" name="Freeform 2528">
            <a:extLst>
              <a:ext uri="{FF2B5EF4-FFF2-40B4-BE49-F238E27FC236}">
                <a16:creationId xmlns:a16="http://schemas.microsoft.com/office/drawing/2014/main" id="{C920527E-952A-43BB-A936-7A5A27F81227}"/>
              </a:ext>
            </a:extLst>
          </xdr:cNvPr>
          <xdr:cNvSpPr>
            <a:spLocks/>
          </xdr:cNvSpPr>
        </xdr:nvSpPr>
        <xdr:spPr bwMode="auto">
          <a:xfrm>
            <a:off x="1072" y="1038"/>
            <a:ext cx="7" cy="3"/>
          </a:xfrm>
          <a:custGeom>
            <a:avLst/>
            <a:gdLst>
              <a:gd name="T0" fmla="*/ 7 w 7"/>
              <a:gd name="T1" fmla="*/ 1 h 3"/>
              <a:gd name="T2" fmla="*/ 6 w 7"/>
              <a:gd name="T3" fmla="*/ 1 h 3"/>
              <a:gd name="T4" fmla="*/ 7 w 7"/>
              <a:gd name="T5" fmla="*/ 2 h 3"/>
              <a:gd name="T6" fmla="*/ 7 w 7"/>
              <a:gd name="T7" fmla="*/ 2 h 3"/>
              <a:gd name="T8" fmla="*/ 7 w 7"/>
              <a:gd name="T9" fmla="*/ 2 h 3"/>
              <a:gd name="T10" fmla="*/ 7 w 7"/>
              <a:gd name="T11" fmla="*/ 2 h 3"/>
              <a:gd name="T12" fmla="*/ 6 w 7"/>
              <a:gd name="T13" fmla="*/ 2 h 3"/>
              <a:gd name="T14" fmla="*/ 5 w 7"/>
              <a:gd name="T15" fmla="*/ 2 h 3"/>
              <a:gd name="T16" fmla="*/ 5 w 7"/>
              <a:gd name="T17" fmla="*/ 3 h 3"/>
              <a:gd name="T18" fmla="*/ 4 w 7"/>
              <a:gd name="T19" fmla="*/ 3 h 3"/>
              <a:gd name="T20" fmla="*/ 4 w 7"/>
              <a:gd name="T21" fmla="*/ 3 h 3"/>
              <a:gd name="T22" fmla="*/ 3 w 7"/>
              <a:gd name="T23" fmla="*/ 3 h 3"/>
              <a:gd name="T24" fmla="*/ 3 w 7"/>
              <a:gd name="T25" fmla="*/ 3 h 3"/>
              <a:gd name="T26" fmla="*/ 2 w 7"/>
              <a:gd name="T27" fmla="*/ 2 h 3"/>
              <a:gd name="T28" fmla="*/ 2 w 7"/>
              <a:gd name="T29" fmla="*/ 2 h 3"/>
              <a:gd name="T30" fmla="*/ 1 w 7"/>
              <a:gd name="T31" fmla="*/ 2 h 3"/>
              <a:gd name="T32" fmla="*/ 0 w 7"/>
              <a:gd name="T33" fmla="*/ 3 h 3"/>
              <a:gd name="T34" fmla="*/ 0 w 7"/>
              <a:gd name="T35" fmla="*/ 3 h 3"/>
              <a:gd name="T36" fmla="*/ 0 w 7"/>
              <a:gd name="T37" fmla="*/ 3 h 3"/>
              <a:gd name="T38" fmla="*/ 0 w 7"/>
              <a:gd name="T39" fmla="*/ 2 h 3"/>
              <a:gd name="T40" fmla="*/ 0 w 7"/>
              <a:gd name="T41" fmla="*/ 2 h 3"/>
              <a:gd name="T42" fmla="*/ 0 w 7"/>
              <a:gd name="T43" fmla="*/ 1 h 3"/>
              <a:gd name="T44" fmla="*/ 1 w 7"/>
              <a:gd name="T45" fmla="*/ 1 h 3"/>
              <a:gd name="T46" fmla="*/ 1 w 7"/>
              <a:gd name="T47" fmla="*/ 1 h 3"/>
              <a:gd name="T48" fmla="*/ 2 w 7"/>
              <a:gd name="T49" fmla="*/ 0 h 3"/>
              <a:gd name="T50" fmla="*/ 4 w 7"/>
              <a:gd name="T51" fmla="*/ 0 h 3"/>
              <a:gd name="T52" fmla="*/ 4 w 7"/>
              <a:gd name="T53" fmla="*/ 1 h 3"/>
              <a:gd name="T54" fmla="*/ 5 w 7"/>
              <a:gd name="T55" fmla="*/ 1 h 3"/>
              <a:gd name="T56" fmla="*/ 5 w 7"/>
              <a:gd name="T57" fmla="*/ 1 h 3"/>
              <a:gd name="T58" fmla="*/ 6 w 7"/>
              <a:gd name="T59" fmla="*/ 1 h 3"/>
              <a:gd name="T60" fmla="*/ 5 w 7"/>
              <a:gd name="T61" fmla="*/ 1 h 3"/>
              <a:gd name="T62" fmla="*/ 5 w 7"/>
              <a:gd name="T63" fmla="*/ 1 h 3"/>
              <a:gd name="T64" fmla="*/ 6 w 7"/>
              <a:gd name="T65" fmla="*/ 1 h 3"/>
              <a:gd name="T66" fmla="*/ 6 w 7"/>
              <a:gd name="T67" fmla="*/ 1 h 3"/>
              <a:gd name="T68" fmla="*/ 6 w 7"/>
              <a:gd name="T69" fmla="*/ 1 h 3"/>
              <a:gd name="T70" fmla="*/ 6 w 7"/>
              <a:gd name="T71" fmla="*/ 1 h 3"/>
              <a:gd name="T72" fmla="*/ 7 w 7"/>
              <a:gd name="T73" fmla="*/ 1 h 3"/>
              <a:gd name="T74" fmla="*/ 7 w 7"/>
              <a:gd name="T75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</a:cxnLst>
            <a:rect l="0" t="0" r="r" b="b"/>
            <a:pathLst>
              <a:path w="7" h="3">
                <a:moveTo>
                  <a:pt x="7" y="1"/>
                </a:moveTo>
                <a:lnTo>
                  <a:pt x="6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89" name="Freeform 2529">
            <a:extLst>
              <a:ext uri="{FF2B5EF4-FFF2-40B4-BE49-F238E27FC236}">
                <a16:creationId xmlns:a16="http://schemas.microsoft.com/office/drawing/2014/main" id="{B073E006-55DC-453B-BE3F-9696320BB2A6}"/>
              </a:ext>
            </a:extLst>
          </xdr:cNvPr>
          <xdr:cNvSpPr>
            <a:spLocks/>
          </xdr:cNvSpPr>
        </xdr:nvSpPr>
        <xdr:spPr bwMode="auto">
          <a:xfrm>
            <a:off x="986" y="1015"/>
            <a:ext cx="1" cy="1"/>
          </a:xfrm>
          <a:custGeom>
            <a:avLst/>
            <a:gdLst>
              <a:gd name="T0" fmla="*/ 0 h 1"/>
              <a:gd name="T1" fmla="*/ 1 h 1"/>
              <a:gd name="T2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0" name="Freeform 2530">
            <a:extLst>
              <a:ext uri="{FF2B5EF4-FFF2-40B4-BE49-F238E27FC236}">
                <a16:creationId xmlns:a16="http://schemas.microsoft.com/office/drawing/2014/main" id="{31AE37C4-78A0-4BF6-A977-F6136C39B64B}"/>
              </a:ext>
            </a:extLst>
          </xdr:cNvPr>
          <xdr:cNvSpPr>
            <a:spLocks/>
          </xdr:cNvSpPr>
        </xdr:nvSpPr>
        <xdr:spPr bwMode="auto">
          <a:xfrm>
            <a:off x="982" y="1019"/>
            <a:ext cx="3" cy="5"/>
          </a:xfrm>
          <a:custGeom>
            <a:avLst/>
            <a:gdLst>
              <a:gd name="T0" fmla="*/ 2 w 3"/>
              <a:gd name="T1" fmla="*/ 0 h 5"/>
              <a:gd name="T2" fmla="*/ 3 w 3"/>
              <a:gd name="T3" fmla="*/ 1 h 5"/>
              <a:gd name="T4" fmla="*/ 3 w 3"/>
              <a:gd name="T5" fmla="*/ 2 h 5"/>
              <a:gd name="T6" fmla="*/ 3 w 3"/>
              <a:gd name="T7" fmla="*/ 2 h 5"/>
              <a:gd name="T8" fmla="*/ 3 w 3"/>
              <a:gd name="T9" fmla="*/ 2 h 5"/>
              <a:gd name="T10" fmla="*/ 2 w 3"/>
              <a:gd name="T11" fmla="*/ 3 h 5"/>
              <a:gd name="T12" fmla="*/ 2 w 3"/>
              <a:gd name="T13" fmla="*/ 3 h 5"/>
              <a:gd name="T14" fmla="*/ 2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3 w 3"/>
              <a:gd name="T21" fmla="*/ 3 h 5"/>
              <a:gd name="T22" fmla="*/ 3 w 3"/>
              <a:gd name="T23" fmla="*/ 3 h 5"/>
              <a:gd name="T24" fmla="*/ 3 w 3"/>
              <a:gd name="T25" fmla="*/ 3 h 5"/>
              <a:gd name="T26" fmla="*/ 2 w 3"/>
              <a:gd name="T27" fmla="*/ 3 h 5"/>
              <a:gd name="T28" fmla="*/ 3 w 3"/>
              <a:gd name="T29" fmla="*/ 4 h 5"/>
              <a:gd name="T30" fmla="*/ 2 w 3"/>
              <a:gd name="T31" fmla="*/ 4 h 5"/>
              <a:gd name="T32" fmla="*/ 2 w 3"/>
              <a:gd name="T33" fmla="*/ 4 h 5"/>
              <a:gd name="T34" fmla="*/ 2 w 3"/>
              <a:gd name="T35" fmla="*/ 4 h 5"/>
              <a:gd name="T36" fmla="*/ 2 w 3"/>
              <a:gd name="T37" fmla="*/ 4 h 5"/>
              <a:gd name="T38" fmla="*/ 2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1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1 w 3"/>
              <a:gd name="T53" fmla="*/ 5 h 5"/>
              <a:gd name="T54" fmla="*/ 1 w 3"/>
              <a:gd name="T55" fmla="*/ 4 h 5"/>
              <a:gd name="T56" fmla="*/ 1 w 3"/>
              <a:gd name="T57" fmla="*/ 4 h 5"/>
              <a:gd name="T58" fmla="*/ 0 w 3"/>
              <a:gd name="T59" fmla="*/ 5 h 5"/>
              <a:gd name="T60" fmla="*/ 0 w 3"/>
              <a:gd name="T61" fmla="*/ 5 h 5"/>
              <a:gd name="T62" fmla="*/ 0 w 3"/>
              <a:gd name="T63" fmla="*/ 5 h 5"/>
              <a:gd name="T64" fmla="*/ 0 w 3"/>
              <a:gd name="T65" fmla="*/ 4 h 5"/>
              <a:gd name="T66" fmla="*/ 0 w 3"/>
              <a:gd name="T67" fmla="*/ 3 h 5"/>
              <a:gd name="T68" fmla="*/ 1 w 3"/>
              <a:gd name="T69" fmla="*/ 1 h 5"/>
              <a:gd name="T70" fmla="*/ 1 w 3"/>
              <a:gd name="T71" fmla="*/ 1 h 5"/>
              <a:gd name="T72" fmla="*/ 1 w 3"/>
              <a:gd name="T73" fmla="*/ 1 h 5"/>
              <a:gd name="T74" fmla="*/ 2 w 3"/>
              <a:gd name="T75" fmla="*/ 1 h 5"/>
              <a:gd name="T76" fmla="*/ 2 w 3"/>
              <a:gd name="T77" fmla="*/ 0 h 5"/>
              <a:gd name="T78" fmla="*/ 2 w 3"/>
              <a:gd name="T79" fmla="*/ 0 h 5"/>
              <a:gd name="T80" fmla="*/ 2 w 3"/>
              <a:gd name="T81" fmla="*/ 0 h 5"/>
              <a:gd name="T82" fmla="*/ 2 w 3"/>
              <a:gd name="T83" fmla="*/ 0 h 5"/>
              <a:gd name="T84" fmla="*/ 2 w 3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3" h="5">
                <a:moveTo>
                  <a:pt x="2" y="0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3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1" name="Freeform 2531">
            <a:extLst>
              <a:ext uri="{FF2B5EF4-FFF2-40B4-BE49-F238E27FC236}">
                <a16:creationId xmlns:a16="http://schemas.microsoft.com/office/drawing/2014/main" id="{976D3F2B-E732-4028-92C8-7B3A2275BB43}"/>
              </a:ext>
            </a:extLst>
          </xdr:cNvPr>
          <xdr:cNvSpPr>
            <a:spLocks/>
          </xdr:cNvSpPr>
        </xdr:nvSpPr>
        <xdr:spPr bwMode="auto">
          <a:xfrm>
            <a:off x="1024" y="1013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2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2" name="Freeform 2532">
            <a:extLst>
              <a:ext uri="{FF2B5EF4-FFF2-40B4-BE49-F238E27FC236}">
                <a16:creationId xmlns:a16="http://schemas.microsoft.com/office/drawing/2014/main" id="{81F13F43-B1B9-4FFB-BC52-1BE1D5B8B808}"/>
              </a:ext>
            </a:extLst>
          </xdr:cNvPr>
          <xdr:cNvSpPr>
            <a:spLocks/>
          </xdr:cNvSpPr>
        </xdr:nvSpPr>
        <xdr:spPr bwMode="auto">
          <a:xfrm>
            <a:off x="1027" y="1013"/>
            <a:ext cx="3" cy="2"/>
          </a:xfrm>
          <a:custGeom>
            <a:avLst/>
            <a:gdLst>
              <a:gd name="T0" fmla="*/ 0 w 3"/>
              <a:gd name="T1" fmla="*/ 0 h 2"/>
              <a:gd name="T2" fmla="*/ 1 w 3"/>
              <a:gd name="T3" fmla="*/ 0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2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1 w 3"/>
              <a:gd name="T33" fmla="*/ 1 h 2"/>
              <a:gd name="T34" fmla="*/ 1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0 w 3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3" name="Freeform 2533">
            <a:extLst>
              <a:ext uri="{FF2B5EF4-FFF2-40B4-BE49-F238E27FC236}">
                <a16:creationId xmlns:a16="http://schemas.microsoft.com/office/drawing/2014/main" id="{8E162249-8A4F-4F24-905D-ADB050BB4008}"/>
              </a:ext>
            </a:extLst>
          </xdr:cNvPr>
          <xdr:cNvSpPr>
            <a:spLocks/>
          </xdr:cNvSpPr>
        </xdr:nvSpPr>
        <xdr:spPr bwMode="auto">
          <a:xfrm>
            <a:off x="1050" y="1050"/>
            <a:ext cx="3" cy="4"/>
          </a:xfrm>
          <a:custGeom>
            <a:avLst/>
            <a:gdLst>
              <a:gd name="T0" fmla="*/ 2 w 3"/>
              <a:gd name="T1" fmla="*/ 1 h 4"/>
              <a:gd name="T2" fmla="*/ 2 w 3"/>
              <a:gd name="T3" fmla="*/ 1 h 4"/>
              <a:gd name="T4" fmla="*/ 2 w 3"/>
              <a:gd name="T5" fmla="*/ 1 h 4"/>
              <a:gd name="T6" fmla="*/ 2 w 3"/>
              <a:gd name="T7" fmla="*/ 2 h 4"/>
              <a:gd name="T8" fmla="*/ 2 w 3"/>
              <a:gd name="T9" fmla="*/ 2 h 4"/>
              <a:gd name="T10" fmla="*/ 2 w 3"/>
              <a:gd name="T11" fmla="*/ 2 h 4"/>
              <a:gd name="T12" fmla="*/ 2 w 3"/>
              <a:gd name="T13" fmla="*/ 2 h 4"/>
              <a:gd name="T14" fmla="*/ 2 w 3"/>
              <a:gd name="T15" fmla="*/ 2 h 4"/>
              <a:gd name="T16" fmla="*/ 2 w 3"/>
              <a:gd name="T17" fmla="*/ 3 h 4"/>
              <a:gd name="T18" fmla="*/ 2 w 3"/>
              <a:gd name="T19" fmla="*/ 3 h 4"/>
              <a:gd name="T20" fmla="*/ 1 w 3"/>
              <a:gd name="T21" fmla="*/ 4 h 4"/>
              <a:gd name="T22" fmla="*/ 1 w 3"/>
              <a:gd name="T23" fmla="*/ 3 h 4"/>
              <a:gd name="T24" fmla="*/ 0 w 3"/>
              <a:gd name="T25" fmla="*/ 3 h 4"/>
              <a:gd name="T26" fmla="*/ 0 w 3"/>
              <a:gd name="T27" fmla="*/ 3 h 4"/>
              <a:gd name="T28" fmla="*/ 0 w 3"/>
              <a:gd name="T29" fmla="*/ 3 h 4"/>
              <a:gd name="T30" fmla="*/ 0 w 3"/>
              <a:gd name="T31" fmla="*/ 3 h 4"/>
              <a:gd name="T32" fmla="*/ 0 w 3"/>
              <a:gd name="T33" fmla="*/ 2 h 4"/>
              <a:gd name="T34" fmla="*/ 0 w 3"/>
              <a:gd name="T35" fmla="*/ 2 h 4"/>
              <a:gd name="T36" fmla="*/ 1 w 3"/>
              <a:gd name="T37" fmla="*/ 2 h 4"/>
              <a:gd name="T38" fmla="*/ 1 w 3"/>
              <a:gd name="T39" fmla="*/ 1 h 4"/>
              <a:gd name="T40" fmla="*/ 0 w 3"/>
              <a:gd name="T41" fmla="*/ 1 h 4"/>
              <a:gd name="T42" fmla="*/ 1 w 3"/>
              <a:gd name="T43" fmla="*/ 1 h 4"/>
              <a:gd name="T44" fmla="*/ 1 w 3"/>
              <a:gd name="T45" fmla="*/ 1 h 4"/>
              <a:gd name="T46" fmla="*/ 1 w 3"/>
              <a:gd name="T47" fmla="*/ 0 h 4"/>
              <a:gd name="T48" fmla="*/ 2 w 3"/>
              <a:gd name="T49" fmla="*/ 1 h 4"/>
              <a:gd name="T50" fmla="*/ 1 w 3"/>
              <a:gd name="T51" fmla="*/ 1 h 4"/>
              <a:gd name="T52" fmla="*/ 1 w 3"/>
              <a:gd name="T53" fmla="*/ 1 h 4"/>
              <a:gd name="T54" fmla="*/ 2 w 3"/>
              <a:gd name="T55" fmla="*/ 1 h 4"/>
              <a:gd name="T56" fmla="*/ 2 w 3"/>
              <a:gd name="T57" fmla="*/ 1 h 4"/>
              <a:gd name="T58" fmla="*/ 2 w 3"/>
              <a:gd name="T59" fmla="*/ 0 h 4"/>
              <a:gd name="T60" fmla="*/ 2 w 3"/>
              <a:gd name="T61" fmla="*/ 0 h 4"/>
              <a:gd name="T62" fmla="*/ 3 w 3"/>
              <a:gd name="T63" fmla="*/ 1 h 4"/>
              <a:gd name="T64" fmla="*/ 2 w 3"/>
              <a:gd name="T65" fmla="*/ 1 h 4"/>
              <a:gd name="T66" fmla="*/ 3 w 3"/>
              <a:gd name="T67" fmla="*/ 1 h 4"/>
              <a:gd name="T68" fmla="*/ 2 w 3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3" h="4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1" y="4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4" name="Freeform 2534">
            <a:extLst>
              <a:ext uri="{FF2B5EF4-FFF2-40B4-BE49-F238E27FC236}">
                <a16:creationId xmlns:a16="http://schemas.microsoft.com/office/drawing/2014/main" id="{30D242BE-853E-48CE-A4C7-DD2CA8779E1A}"/>
              </a:ext>
            </a:extLst>
          </xdr:cNvPr>
          <xdr:cNvSpPr>
            <a:spLocks/>
          </xdr:cNvSpPr>
        </xdr:nvSpPr>
        <xdr:spPr bwMode="auto">
          <a:xfrm>
            <a:off x="1052" y="1057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1 h 3"/>
              <a:gd name="T6" fmla="*/ 2 w 2"/>
              <a:gd name="T7" fmla="*/ 1 h 3"/>
              <a:gd name="T8" fmla="*/ 2 w 2"/>
              <a:gd name="T9" fmla="*/ 1 h 3"/>
              <a:gd name="T10" fmla="*/ 2 w 2"/>
              <a:gd name="T11" fmla="*/ 2 h 3"/>
              <a:gd name="T12" fmla="*/ 2 w 2"/>
              <a:gd name="T13" fmla="*/ 2 h 3"/>
              <a:gd name="T14" fmla="*/ 2 w 2"/>
              <a:gd name="T15" fmla="*/ 2 h 3"/>
              <a:gd name="T16" fmla="*/ 2 w 2"/>
              <a:gd name="T17" fmla="*/ 2 h 3"/>
              <a:gd name="T18" fmla="*/ 2 w 2"/>
              <a:gd name="T19" fmla="*/ 2 h 3"/>
              <a:gd name="T20" fmla="*/ 2 w 2"/>
              <a:gd name="T21" fmla="*/ 3 h 3"/>
              <a:gd name="T22" fmla="*/ 1 w 2"/>
              <a:gd name="T23" fmla="*/ 3 h 3"/>
              <a:gd name="T24" fmla="*/ 1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1 h 3"/>
              <a:gd name="T36" fmla="*/ 0 w 2"/>
              <a:gd name="T37" fmla="*/ 1 h 3"/>
              <a:gd name="T38" fmla="*/ 0 w 2"/>
              <a:gd name="T39" fmla="*/ 0 h 3"/>
              <a:gd name="T40" fmla="*/ 1 w 2"/>
              <a:gd name="T4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5" name="Freeform 2535">
            <a:extLst>
              <a:ext uri="{FF2B5EF4-FFF2-40B4-BE49-F238E27FC236}">
                <a16:creationId xmlns:a16="http://schemas.microsoft.com/office/drawing/2014/main" id="{5A1F18E8-2C33-4ACD-8999-C39723DFF173}"/>
              </a:ext>
            </a:extLst>
          </xdr:cNvPr>
          <xdr:cNvSpPr>
            <a:spLocks/>
          </xdr:cNvSpPr>
        </xdr:nvSpPr>
        <xdr:spPr bwMode="auto">
          <a:xfrm>
            <a:off x="1053" y="1049"/>
            <a:ext cx="4" cy="6"/>
          </a:xfrm>
          <a:custGeom>
            <a:avLst/>
            <a:gdLst>
              <a:gd name="T0" fmla="*/ 4 w 4"/>
              <a:gd name="T1" fmla="*/ 1 h 6"/>
              <a:gd name="T2" fmla="*/ 4 w 4"/>
              <a:gd name="T3" fmla="*/ 2 h 6"/>
              <a:gd name="T4" fmla="*/ 4 w 4"/>
              <a:gd name="T5" fmla="*/ 2 h 6"/>
              <a:gd name="T6" fmla="*/ 4 w 4"/>
              <a:gd name="T7" fmla="*/ 2 h 6"/>
              <a:gd name="T8" fmla="*/ 4 w 4"/>
              <a:gd name="T9" fmla="*/ 3 h 6"/>
              <a:gd name="T10" fmla="*/ 4 w 4"/>
              <a:gd name="T11" fmla="*/ 3 h 6"/>
              <a:gd name="T12" fmla="*/ 4 w 4"/>
              <a:gd name="T13" fmla="*/ 4 h 6"/>
              <a:gd name="T14" fmla="*/ 3 w 4"/>
              <a:gd name="T15" fmla="*/ 5 h 6"/>
              <a:gd name="T16" fmla="*/ 3 w 4"/>
              <a:gd name="T17" fmla="*/ 5 h 6"/>
              <a:gd name="T18" fmla="*/ 2 w 4"/>
              <a:gd name="T19" fmla="*/ 6 h 6"/>
              <a:gd name="T20" fmla="*/ 2 w 4"/>
              <a:gd name="T21" fmla="*/ 5 h 6"/>
              <a:gd name="T22" fmla="*/ 2 w 4"/>
              <a:gd name="T23" fmla="*/ 6 h 6"/>
              <a:gd name="T24" fmla="*/ 2 w 4"/>
              <a:gd name="T25" fmla="*/ 6 h 6"/>
              <a:gd name="T26" fmla="*/ 2 w 4"/>
              <a:gd name="T27" fmla="*/ 6 h 6"/>
              <a:gd name="T28" fmla="*/ 2 w 4"/>
              <a:gd name="T29" fmla="*/ 5 h 6"/>
              <a:gd name="T30" fmla="*/ 2 w 4"/>
              <a:gd name="T31" fmla="*/ 5 h 6"/>
              <a:gd name="T32" fmla="*/ 1 w 4"/>
              <a:gd name="T33" fmla="*/ 4 h 6"/>
              <a:gd name="T34" fmla="*/ 1 w 4"/>
              <a:gd name="T35" fmla="*/ 4 h 6"/>
              <a:gd name="T36" fmla="*/ 1 w 4"/>
              <a:gd name="T37" fmla="*/ 4 h 6"/>
              <a:gd name="T38" fmla="*/ 1 w 4"/>
              <a:gd name="T39" fmla="*/ 3 h 6"/>
              <a:gd name="T40" fmla="*/ 1 w 4"/>
              <a:gd name="T41" fmla="*/ 3 h 6"/>
              <a:gd name="T42" fmla="*/ 0 w 4"/>
              <a:gd name="T43" fmla="*/ 3 h 6"/>
              <a:gd name="T44" fmla="*/ 0 w 4"/>
              <a:gd name="T45" fmla="*/ 3 h 6"/>
              <a:gd name="T46" fmla="*/ 0 w 4"/>
              <a:gd name="T47" fmla="*/ 3 h 6"/>
              <a:gd name="T48" fmla="*/ 1 w 4"/>
              <a:gd name="T49" fmla="*/ 3 h 6"/>
              <a:gd name="T50" fmla="*/ 1 w 4"/>
              <a:gd name="T51" fmla="*/ 2 h 6"/>
              <a:gd name="T52" fmla="*/ 1 w 4"/>
              <a:gd name="T53" fmla="*/ 2 h 6"/>
              <a:gd name="T54" fmla="*/ 2 w 4"/>
              <a:gd name="T55" fmla="*/ 1 h 6"/>
              <a:gd name="T56" fmla="*/ 2 w 4"/>
              <a:gd name="T57" fmla="*/ 1 h 6"/>
              <a:gd name="T58" fmla="*/ 3 w 4"/>
              <a:gd name="T59" fmla="*/ 1 h 6"/>
              <a:gd name="T60" fmla="*/ 3 w 4"/>
              <a:gd name="T61" fmla="*/ 0 h 6"/>
              <a:gd name="T62" fmla="*/ 3 w 4"/>
              <a:gd name="T63" fmla="*/ 1 h 6"/>
              <a:gd name="T64" fmla="*/ 4 w 4"/>
              <a:gd name="T65" fmla="*/ 1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4" h="6">
                <a:moveTo>
                  <a:pt x="4" y="1"/>
                </a:move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3" y="5"/>
                </a:lnTo>
                <a:lnTo>
                  <a:pt x="3" y="5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6" name="Freeform 2536">
            <a:extLst>
              <a:ext uri="{FF2B5EF4-FFF2-40B4-BE49-F238E27FC236}">
                <a16:creationId xmlns:a16="http://schemas.microsoft.com/office/drawing/2014/main" id="{F3D572C0-7EB2-48CB-96C9-99B065E457CD}"/>
              </a:ext>
            </a:extLst>
          </xdr:cNvPr>
          <xdr:cNvSpPr>
            <a:spLocks/>
          </xdr:cNvSpPr>
        </xdr:nvSpPr>
        <xdr:spPr bwMode="auto">
          <a:xfrm>
            <a:off x="1053" y="1044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1 w 2"/>
              <a:gd name="T7" fmla="*/ 1 h 2"/>
              <a:gd name="T8" fmla="*/ 1 w 2"/>
              <a:gd name="T9" fmla="*/ 0 h 2"/>
              <a:gd name="T10" fmla="*/ 1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1 w 2"/>
              <a:gd name="T23" fmla="*/ 1 h 2"/>
              <a:gd name="T24" fmla="*/ 1 w 2"/>
              <a:gd name="T25" fmla="*/ 2 h 2"/>
              <a:gd name="T26" fmla="*/ 0 w 2"/>
              <a:gd name="T27" fmla="*/ 1 h 2"/>
              <a:gd name="T28" fmla="*/ 0 w 2"/>
              <a:gd name="T29" fmla="*/ 2 h 2"/>
              <a:gd name="T30" fmla="*/ 0 w 2"/>
              <a:gd name="T31" fmla="*/ 1 h 2"/>
              <a:gd name="T32" fmla="*/ 0 w 2"/>
              <a:gd name="T33" fmla="*/ 1 h 2"/>
              <a:gd name="T34" fmla="*/ 0 w 2"/>
              <a:gd name="T35" fmla="*/ 1 h 2"/>
              <a:gd name="T36" fmla="*/ 0 w 2"/>
              <a:gd name="T37" fmla="*/ 1 h 2"/>
              <a:gd name="T38" fmla="*/ 0 w 2"/>
              <a:gd name="T39" fmla="*/ 1 h 2"/>
              <a:gd name="T40" fmla="*/ 0 w 2"/>
              <a:gd name="T41" fmla="*/ 0 h 2"/>
              <a:gd name="T42" fmla="*/ 0 w 2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7" name="Freeform 2537">
            <a:extLst>
              <a:ext uri="{FF2B5EF4-FFF2-40B4-BE49-F238E27FC236}">
                <a16:creationId xmlns:a16="http://schemas.microsoft.com/office/drawing/2014/main" id="{BAC9D0F9-84B0-4AB1-BFCD-CADC9AD45FB3}"/>
              </a:ext>
            </a:extLst>
          </xdr:cNvPr>
          <xdr:cNvSpPr>
            <a:spLocks/>
          </xdr:cNvSpPr>
        </xdr:nvSpPr>
        <xdr:spPr bwMode="auto">
          <a:xfrm>
            <a:off x="1048" y="1041"/>
            <a:ext cx="4" cy="3"/>
          </a:xfrm>
          <a:custGeom>
            <a:avLst/>
            <a:gdLst>
              <a:gd name="T0" fmla="*/ 1 w 4"/>
              <a:gd name="T1" fmla="*/ 0 h 3"/>
              <a:gd name="T2" fmla="*/ 1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3 w 4"/>
              <a:gd name="T9" fmla="*/ 0 h 3"/>
              <a:gd name="T10" fmla="*/ 3 w 4"/>
              <a:gd name="T11" fmla="*/ 0 h 3"/>
              <a:gd name="T12" fmla="*/ 3 w 4"/>
              <a:gd name="T13" fmla="*/ 0 h 3"/>
              <a:gd name="T14" fmla="*/ 4 w 4"/>
              <a:gd name="T15" fmla="*/ 1 h 3"/>
              <a:gd name="T16" fmla="*/ 4 w 4"/>
              <a:gd name="T17" fmla="*/ 1 h 3"/>
              <a:gd name="T18" fmla="*/ 4 w 4"/>
              <a:gd name="T19" fmla="*/ 2 h 3"/>
              <a:gd name="T20" fmla="*/ 3 w 4"/>
              <a:gd name="T21" fmla="*/ 2 h 3"/>
              <a:gd name="T22" fmla="*/ 4 w 4"/>
              <a:gd name="T23" fmla="*/ 2 h 3"/>
              <a:gd name="T24" fmla="*/ 3 w 4"/>
              <a:gd name="T25" fmla="*/ 3 h 3"/>
              <a:gd name="T26" fmla="*/ 3 w 4"/>
              <a:gd name="T27" fmla="*/ 2 h 3"/>
              <a:gd name="T28" fmla="*/ 2 w 4"/>
              <a:gd name="T29" fmla="*/ 2 h 3"/>
              <a:gd name="T30" fmla="*/ 2 w 4"/>
              <a:gd name="T31" fmla="*/ 2 h 3"/>
              <a:gd name="T32" fmla="*/ 2 w 4"/>
              <a:gd name="T33" fmla="*/ 2 h 3"/>
              <a:gd name="T34" fmla="*/ 2 w 4"/>
              <a:gd name="T35" fmla="*/ 2 h 3"/>
              <a:gd name="T36" fmla="*/ 1 w 4"/>
              <a:gd name="T37" fmla="*/ 1 h 3"/>
              <a:gd name="T38" fmla="*/ 1 w 4"/>
              <a:gd name="T39" fmla="*/ 1 h 3"/>
              <a:gd name="T40" fmla="*/ 1 w 4"/>
              <a:gd name="T41" fmla="*/ 1 h 3"/>
              <a:gd name="T42" fmla="*/ 0 w 4"/>
              <a:gd name="T43" fmla="*/ 0 h 3"/>
              <a:gd name="T44" fmla="*/ 0 w 4"/>
              <a:gd name="T45" fmla="*/ 0 h 3"/>
              <a:gd name="T46" fmla="*/ 1 w 4"/>
              <a:gd name="T4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4" h="3">
                <a:moveTo>
                  <a:pt x="1" y="0"/>
                </a:move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8" name="Freeform 2538">
            <a:extLst>
              <a:ext uri="{FF2B5EF4-FFF2-40B4-BE49-F238E27FC236}">
                <a16:creationId xmlns:a16="http://schemas.microsoft.com/office/drawing/2014/main" id="{BC0D6DB6-8462-4F78-B560-0E65898D59B9}"/>
              </a:ext>
            </a:extLst>
          </xdr:cNvPr>
          <xdr:cNvSpPr>
            <a:spLocks/>
          </xdr:cNvSpPr>
        </xdr:nvSpPr>
        <xdr:spPr bwMode="auto">
          <a:xfrm>
            <a:off x="1040" y="1017"/>
            <a:ext cx="3" cy="4"/>
          </a:xfrm>
          <a:custGeom>
            <a:avLst/>
            <a:gdLst>
              <a:gd name="T0" fmla="*/ 1 w 3"/>
              <a:gd name="T1" fmla="*/ 0 h 4"/>
              <a:gd name="T2" fmla="*/ 2 w 3"/>
              <a:gd name="T3" fmla="*/ 1 h 4"/>
              <a:gd name="T4" fmla="*/ 2 w 3"/>
              <a:gd name="T5" fmla="*/ 2 h 4"/>
              <a:gd name="T6" fmla="*/ 2 w 3"/>
              <a:gd name="T7" fmla="*/ 2 h 4"/>
              <a:gd name="T8" fmla="*/ 3 w 3"/>
              <a:gd name="T9" fmla="*/ 2 h 4"/>
              <a:gd name="T10" fmla="*/ 3 w 3"/>
              <a:gd name="T11" fmla="*/ 3 h 4"/>
              <a:gd name="T12" fmla="*/ 3 w 3"/>
              <a:gd name="T13" fmla="*/ 3 h 4"/>
              <a:gd name="T14" fmla="*/ 3 w 3"/>
              <a:gd name="T15" fmla="*/ 4 h 4"/>
              <a:gd name="T16" fmla="*/ 3 w 3"/>
              <a:gd name="T17" fmla="*/ 4 h 4"/>
              <a:gd name="T18" fmla="*/ 3 w 3"/>
              <a:gd name="T19" fmla="*/ 4 h 4"/>
              <a:gd name="T20" fmla="*/ 3 w 3"/>
              <a:gd name="T21" fmla="*/ 4 h 4"/>
              <a:gd name="T22" fmla="*/ 2 w 3"/>
              <a:gd name="T23" fmla="*/ 3 h 4"/>
              <a:gd name="T24" fmla="*/ 2 w 3"/>
              <a:gd name="T25" fmla="*/ 3 h 4"/>
              <a:gd name="T26" fmla="*/ 2 w 3"/>
              <a:gd name="T27" fmla="*/ 4 h 4"/>
              <a:gd name="T28" fmla="*/ 1 w 3"/>
              <a:gd name="T29" fmla="*/ 3 h 4"/>
              <a:gd name="T30" fmla="*/ 2 w 3"/>
              <a:gd name="T31" fmla="*/ 3 h 4"/>
              <a:gd name="T32" fmla="*/ 2 w 3"/>
              <a:gd name="T33" fmla="*/ 3 h 4"/>
              <a:gd name="T34" fmla="*/ 2 w 3"/>
              <a:gd name="T35" fmla="*/ 2 h 4"/>
              <a:gd name="T36" fmla="*/ 1 w 3"/>
              <a:gd name="T37" fmla="*/ 2 h 4"/>
              <a:gd name="T38" fmla="*/ 1 w 3"/>
              <a:gd name="T39" fmla="*/ 2 h 4"/>
              <a:gd name="T40" fmla="*/ 1 w 3"/>
              <a:gd name="T41" fmla="*/ 2 h 4"/>
              <a:gd name="T42" fmla="*/ 1 w 3"/>
              <a:gd name="T43" fmla="*/ 2 h 4"/>
              <a:gd name="T44" fmla="*/ 0 w 3"/>
              <a:gd name="T45" fmla="*/ 2 h 4"/>
              <a:gd name="T46" fmla="*/ 0 w 3"/>
              <a:gd name="T47" fmla="*/ 2 h 4"/>
              <a:gd name="T48" fmla="*/ 0 w 3"/>
              <a:gd name="T49" fmla="*/ 2 h 4"/>
              <a:gd name="T50" fmla="*/ 0 w 3"/>
              <a:gd name="T51" fmla="*/ 2 h 4"/>
              <a:gd name="T52" fmla="*/ 0 w 3"/>
              <a:gd name="T53" fmla="*/ 1 h 4"/>
              <a:gd name="T54" fmla="*/ 0 w 3"/>
              <a:gd name="T55" fmla="*/ 1 h 4"/>
              <a:gd name="T56" fmla="*/ 0 w 3"/>
              <a:gd name="T57" fmla="*/ 0 h 4"/>
              <a:gd name="T58" fmla="*/ 0 w 3"/>
              <a:gd name="T59" fmla="*/ 0 h 4"/>
              <a:gd name="T60" fmla="*/ 1 w 3"/>
              <a:gd name="T61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099" name="Freeform 2539">
            <a:extLst>
              <a:ext uri="{FF2B5EF4-FFF2-40B4-BE49-F238E27FC236}">
                <a16:creationId xmlns:a16="http://schemas.microsoft.com/office/drawing/2014/main" id="{F306C421-03A9-47CE-9FEB-5A220F44B6D4}"/>
              </a:ext>
            </a:extLst>
          </xdr:cNvPr>
          <xdr:cNvSpPr>
            <a:spLocks/>
          </xdr:cNvSpPr>
        </xdr:nvSpPr>
        <xdr:spPr bwMode="auto">
          <a:xfrm>
            <a:off x="1056" y="102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0" name="Rectangle 2540">
            <a:extLst>
              <a:ext uri="{FF2B5EF4-FFF2-40B4-BE49-F238E27FC236}">
                <a16:creationId xmlns:a16="http://schemas.microsoft.com/office/drawing/2014/main" id="{335D1025-5ED6-4EF7-9C37-311F4F262931}"/>
              </a:ext>
            </a:extLst>
          </xdr:cNvPr>
          <xdr:cNvSpPr>
            <a:spLocks noChangeArrowheads="1"/>
          </xdr:cNvSpPr>
        </xdr:nvSpPr>
        <xdr:spPr bwMode="auto">
          <a:xfrm>
            <a:off x="1055" y="1045"/>
            <a:ext cx="1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1" name="Freeform 2541">
            <a:extLst>
              <a:ext uri="{FF2B5EF4-FFF2-40B4-BE49-F238E27FC236}">
                <a16:creationId xmlns:a16="http://schemas.microsoft.com/office/drawing/2014/main" id="{843069B1-1654-4AAD-A6E5-C404299A3C45}"/>
              </a:ext>
            </a:extLst>
          </xdr:cNvPr>
          <xdr:cNvSpPr>
            <a:spLocks/>
          </xdr:cNvSpPr>
        </xdr:nvSpPr>
        <xdr:spPr bwMode="auto">
          <a:xfrm>
            <a:off x="1016" y="1016"/>
            <a:ext cx="26" cy="20"/>
          </a:xfrm>
          <a:custGeom>
            <a:avLst/>
            <a:gdLst>
              <a:gd name="T0" fmla="*/ 8 w 26"/>
              <a:gd name="T1" fmla="*/ 0 h 20"/>
              <a:gd name="T2" fmla="*/ 9 w 26"/>
              <a:gd name="T3" fmla="*/ 1 h 20"/>
              <a:gd name="T4" fmla="*/ 9 w 26"/>
              <a:gd name="T5" fmla="*/ 3 h 20"/>
              <a:gd name="T6" fmla="*/ 11 w 26"/>
              <a:gd name="T7" fmla="*/ 4 h 20"/>
              <a:gd name="T8" fmla="*/ 11 w 26"/>
              <a:gd name="T9" fmla="*/ 5 h 20"/>
              <a:gd name="T10" fmla="*/ 13 w 26"/>
              <a:gd name="T11" fmla="*/ 5 h 20"/>
              <a:gd name="T12" fmla="*/ 15 w 26"/>
              <a:gd name="T13" fmla="*/ 6 h 20"/>
              <a:gd name="T14" fmla="*/ 17 w 26"/>
              <a:gd name="T15" fmla="*/ 6 h 20"/>
              <a:gd name="T16" fmla="*/ 20 w 26"/>
              <a:gd name="T17" fmla="*/ 7 h 20"/>
              <a:gd name="T18" fmla="*/ 19 w 26"/>
              <a:gd name="T19" fmla="*/ 8 h 20"/>
              <a:gd name="T20" fmla="*/ 20 w 26"/>
              <a:gd name="T21" fmla="*/ 10 h 20"/>
              <a:gd name="T22" fmla="*/ 20 w 26"/>
              <a:gd name="T23" fmla="*/ 11 h 20"/>
              <a:gd name="T24" fmla="*/ 21 w 26"/>
              <a:gd name="T25" fmla="*/ 13 h 20"/>
              <a:gd name="T26" fmla="*/ 21 w 26"/>
              <a:gd name="T27" fmla="*/ 14 h 20"/>
              <a:gd name="T28" fmla="*/ 21 w 26"/>
              <a:gd name="T29" fmla="*/ 14 h 20"/>
              <a:gd name="T30" fmla="*/ 22 w 26"/>
              <a:gd name="T31" fmla="*/ 15 h 20"/>
              <a:gd name="T32" fmla="*/ 22 w 26"/>
              <a:gd name="T33" fmla="*/ 16 h 20"/>
              <a:gd name="T34" fmla="*/ 23 w 26"/>
              <a:gd name="T35" fmla="*/ 16 h 20"/>
              <a:gd name="T36" fmla="*/ 25 w 26"/>
              <a:gd name="T37" fmla="*/ 16 h 20"/>
              <a:gd name="T38" fmla="*/ 26 w 26"/>
              <a:gd name="T39" fmla="*/ 17 h 20"/>
              <a:gd name="T40" fmla="*/ 26 w 26"/>
              <a:gd name="T41" fmla="*/ 19 h 20"/>
              <a:gd name="T42" fmla="*/ 24 w 26"/>
              <a:gd name="T43" fmla="*/ 19 h 20"/>
              <a:gd name="T44" fmla="*/ 23 w 26"/>
              <a:gd name="T45" fmla="*/ 19 h 20"/>
              <a:gd name="T46" fmla="*/ 23 w 26"/>
              <a:gd name="T47" fmla="*/ 19 h 20"/>
              <a:gd name="T48" fmla="*/ 22 w 26"/>
              <a:gd name="T49" fmla="*/ 19 h 20"/>
              <a:gd name="T50" fmla="*/ 22 w 26"/>
              <a:gd name="T51" fmla="*/ 18 h 20"/>
              <a:gd name="T52" fmla="*/ 22 w 26"/>
              <a:gd name="T53" fmla="*/ 17 h 20"/>
              <a:gd name="T54" fmla="*/ 20 w 26"/>
              <a:gd name="T55" fmla="*/ 17 h 20"/>
              <a:gd name="T56" fmla="*/ 20 w 26"/>
              <a:gd name="T57" fmla="*/ 16 h 20"/>
              <a:gd name="T58" fmla="*/ 19 w 26"/>
              <a:gd name="T59" fmla="*/ 15 h 20"/>
              <a:gd name="T60" fmla="*/ 20 w 26"/>
              <a:gd name="T61" fmla="*/ 14 h 20"/>
              <a:gd name="T62" fmla="*/ 19 w 26"/>
              <a:gd name="T63" fmla="*/ 14 h 20"/>
              <a:gd name="T64" fmla="*/ 19 w 26"/>
              <a:gd name="T65" fmla="*/ 14 h 20"/>
              <a:gd name="T66" fmla="*/ 19 w 26"/>
              <a:gd name="T67" fmla="*/ 13 h 20"/>
              <a:gd name="T68" fmla="*/ 18 w 26"/>
              <a:gd name="T69" fmla="*/ 12 h 20"/>
              <a:gd name="T70" fmla="*/ 18 w 26"/>
              <a:gd name="T71" fmla="*/ 12 h 20"/>
              <a:gd name="T72" fmla="*/ 17 w 26"/>
              <a:gd name="T73" fmla="*/ 12 h 20"/>
              <a:gd name="T74" fmla="*/ 15 w 26"/>
              <a:gd name="T75" fmla="*/ 12 h 20"/>
              <a:gd name="T76" fmla="*/ 13 w 26"/>
              <a:gd name="T77" fmla="*/ 11 h 20"/>
              <a:gd name="T78" fmla="*/ 12 w 26"/>
              <a:gd name="T79" fmla="*/ 10 h 20"/>
              <a:gd name="T80" fmla="*/ 12 w 26"/>
              <a:gd name="T81" fmla="*/ 10 h 20"/>
              <a:gd name="T82" fmla="*/ 11 w 26"/>
              <a:gd name="T83" fmla="*/ 8 h 20"/>
              <a:gd name="T84" fmla="*/ 9 w 26"/>
              <a:gd name="T85" fmla="*/ 7 h 20"/>
              <a:gd name="T86" fmla="*/ 8 w 26"/>
              <a:gd name="T87" fmla="*/ 5 h 20"/>
              <a:gd name="T88" fmla="*/ 5 w 26"/>
              <a:gd name="T89" fmla="*/ 4 h 20"/>
              <a:gd name="T90" fmla="*/ 3 w 26"/>
              <a:gd name="T91" fmla="*/ 3 h 20"/>
              <a:gd name="T92" fmla="*/ 2 w 26"/>
              <a:gd name="T93" fmla="*/ 3 h 20"/>
              <a:gd name="T94" fmla="*/ 2 w 26"/>
              <a:gd name="T95" fmla="*/ 4 h 20"/>
              <a:gd name="T96" fmla="*/ 0 w 26"/>
              <a:gd name="T97" fmla="*/ 3 h 20"/>
              <a:gd name="T98" fmla="*/ 1 w 26"/>
              <a:gd name="T99" fmla="*/ 3 h 20"/>
              <a:gd name="T100" fmla="*/ 3 w 26"/>
              <a:gd name="T101" fmla="*/ 2 h 20"/>
              <a:gd name="T102" fmla="*/ 4 w 26"/>
              <a:gd name="T103" fmla="*/ 2 h 20"/>
              <a:gd name="T104" fmla="*/ 4 w 26"/>
              <a:gd name="T105" fmla="*/ 0 h 20"/>
              <a:gd name="T106" fmla="*/ 6 w 26"/>
              <a:gd name="T107" fmla="*/ 0 h 20"/>
              <a:gd name="T108" fmla="*/ 7 w 26"/>
              <a:gd name="T109" fmla="*/ 0 h 2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</a:cxnLst>
            <a:rect l="0" t="0" r="r" b="b"/>
            <a:pathLst>
              <a:path w="26" h="20">
                <a:moveTo>
                  <a:pt x="7" y="0"/>
                </a:moveTo>
                <a:lnTo>
                  <a:pt x="7" y="0"/>
                </a:ln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9" y="1"/>
                </a:lnTo>
                <a:lnTo>
                  <a:pt x="9" y="2"/>
                </a:lnTo>
                <a:lnTo>
                  <a:pt x="9" y="3"/>
                </a:lnTo>
                <a:lnTo>
                  <a:pt x="9" y="3"/>
                </a:lnTo>
                <a:lnTo>
                  <a:pt x="9" y="3"/>
                </a:lnTo>
                <a:lnTo>
                  <a:pt x="11" y="4"/>
                </a:lnTo>
                <a:lnTo>
                  <a:pt x="11" y="4"/>
                </a:lnTo>
                <a:lnTo>
                  <a:pt x="11" y="4"/>
                </a:lnTo>
                <a:lnTo>
                  <a:pt x="11" y="5"/>
                </a:lnTo>
                <a:lnTo>
                  <a:pt x="11" y="5"/>
                </a:lnTo>
                <a:lnTo>
                  <a:pt x="12" y="5"/>
                </a:lnTo>
                <a:lnTo>
                  <a:pt x="13" y="5"/>
                </a:lnTo>
                <a:lnTo>
                  <a:pt x="13" y="5"/>
                </a:lnTo>
                <a:lnTo>
                  <a:pt x="14" y="6"/>
                </a:lnTo>
                <a:lnTo>
                  <a:pt x="14" y="6"/>
                </a:lnTo>
                <a:lnTo>
                  <a:pt x="15" y="6"/>
                </a:lnTo>
                <a:lnTo>
                  <a:pt x="16" y="6"/>
                </a:lnTo>
                <a:lnTo>
                  <a:pt x="16" y="7"/>
                </a:lnTo>
                <a:lnTo>
                  <a:pt x="17" y="6"/>
                </a:lnTo>
                <a:lnTo>
                  <a:pt x="18" y="6"/>
                </a:lnTo>
                <a:lnTo>
                  <a:pt x="18" y="6"/>
                </a:lnTo>
                <a:lnTo>
                  <a:pt x="20" y="7"/>
                </a:lnTo>
                <a:lnTo>
                  <a:pt x="19" y="7"/>
                </a:lnTo>
                <a:lnTo>
                  <a:pt x="19" y="8"/>
                </a:lnTo>
                <a:lnTo>
                  <a:pt x="19" y="8"/>
                </a:lnTo>
                <a:lnTo>
                  <a:pt x="21" y="9"/>
                </a:lnTo>
                <a:lnTo>
                  <a:pt x="20" y="10"/>
                </a:lnTo>
                <a:lnTo>
                  <a:pt x="20" y="10"/>
                </a:lnTo>
                <a:lnTo>
                  <a:pt x="20" y="11"/>
                </a:lnTo>
                <a:lnTo>
                  <a:pt x="20" y="11"/>
                </a:lnTo>
                <a:lnTo>
                  <a:pt x="20" y="11"/>
                </a:lnTo>
                <a:lnTo>
                  <a:pt x="21" y="12"/>
                </a:lnTo>
                <a:lnTo>
                  <a:pt x="20" y="13"/>
                </a:lnTo>
                <a:lnTo>
                  <a:pt x="21" y="13"/>
                </a:lnTo>
                <a:lnTo>
                  <a:pt x="21" y="13"/>
                </a:lnTo>
                <a:lnTo>
                  <a:pt x="21" y="13"/>
                </a:lnTo>
                <a:lnTo>
                  <a:pt x="21" y="14"/>
                </a:lnTo>
                <a:lnTo>
                  <a:pt x="21" y="14"/>
                </a:lnTo>
                <a:lnTo>
                  <a:pt x="21" y="14"/>
                </a:lnTo>
                <a:lnTo>
                  <a:pt x="21" y="14"/>
                </a:lnTo>
                <a:lnTo>
                  <a:pt x="21" y="15"/>
                </a:lnTo>
                <a:lnTo>
                  <a:pt x="22" y="15"/>
                </a:lnTo>
                <a:lnTo>
                  <a:pt x="22" y="15"/>
                </a:lnTo>
                <a:lnTo>
                  <a:pt x="22" y="15"/>
                </a:lnTo>
                <a:lnTo>
                  <a:pt x="22" y="16"/>
                </a:lnTo>
                <a:lnTo>
                  <a:pt x="22" y="16"/>
                </a:lnTo>
                <a:lnTo>
                  <a:pt x="23" y="16"/>
                </a:lnTo>
                <a:lnTo>
                  <a:pt x="23" y="16"/>
                </a:lnTo>
                <a:lnTo>
                  <a:pt x="23" y="16"/>
                </a:lnTo>
                <a:lnTo>
                  <a:pt x="24" y="16"/>
                </a:lnTo>
                <a:lnTo>
                  <a:pt x="24" y="16"/>
                </a:lnTo>
                <a:lnTo>
                  <a:pt x="25" y="16"/>
                </a:lnTo>
                <a:lnTo>
                  <a:pt x="26" y="16"/>
                </a:lnTo>
                <a:lnTo>
                  <a:pt x="26" y="16"/>
                </a:lnTo>
                <a:lnTo>
                  <a:pt x="26" y="17"/>
                </a:lnTo>
                <a:lnTo>
                  <a:pt x="26" y="18"/>
                </a:lnTo>
                <a:lnTo>
                  <a:pt x="26" y="18"/>
                </a:lnTo>
                <a:lnTo>
                  <a:pt x="26" y="19"/>
                </a:lnTo>
                <a:lnTo>
                  <a:pt x="25" y="20"/>
                </a:lnTo>
                <a:lnTo>
                  <a:pt x="24" y="20"/>
                </a:lnTo>
                <a:lnTo>
                  <a:pt x="24" y="19"/>
                </a:lnTo>
                <a:lnTo>
                  <a:pt x="24" y="19"/>
                </a:lnTo>
                <a:lnTo>
                  <a:pt x="24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3" y="19"/>
                </a:lnTo>
                <a:lnTo>
                  <a:pt x="22" y="19"/>
                </a:lnTo>
                <a:lnTo>
                  <a:pt x="22" y="19"/>
                </a:lnTo>
                <a:lnTo>
                  <a:pt x="22" y="18"/>
                </a:lnTo>
                <a:lnTo>
                  <a:pt x="22" y="18"/>
                </a:lnTo>
                <a:lnTo>
                  <a:pt x="22" y="18"/>
                </a:lnTo>
                <a:lnTo>
                  <a:pt x="22" y="17"/>
                </a:lnTo>
                <a:lnTo>
                  <a:pt x="22" y="17"/>
                </a:lnTo>
                <a:lnTo>
                  <a:pt x="22" y="17"/>
                </a:lnTo>
                <a:lnTo>
                  <a:pt x="21" y="17"/>
                </a:lnTo>
                <a:lnTo>
                  <a:pt x="20" y="17"/>
                </a:lnTo>
                <a:lnTo>
                  <a:pt x="20" y="17"/>
                </a:lnTo>
                <a:lnTo>
                  <a:pt x="20" y="16"/>
                </a:lnTo>
                <a:lnTo>
                  <a:pt x="20" y="16"/>
                </a:lnTo>
                <a:lnTo>
                  <a:pt x="20" y="15"/>
                </a:lnTo>
                <a:lnTo>
                  <a:pt x="20" y="14"/>
                </a:lnTo>
                <a:lnTo>
                  <a:pt x="19" y="15"/>
                </a:lnTo>
                <a:lnTo>
                  <a:pt x="19" y="15"/>
                </a:lnTo>
                <a:lnTo>
                  <a:pt x="19" y="15"/>
                </a:lnTo>
                <a:lnTo>
                  <a:pt x="20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4"/>
                </a:lnTo>
                <a:lnTo>
                  <a:pt x="19" y="13"/>
                </a:lnTo>
                <a:lnTo>
                  <a:pt x="19" y="13"/>
                </a:lnTo>
                <a:lnTo>
                  <a:pt x="18" y="13"/>
                </a:lnTo>
                <a:lnTo>
                  <a:pt x="18" y="13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8" y="12"/>
                </a:lnTo>
                <a:lnTo>
                  <a:pt x="17" y="11"/>
                </a:lnTo>
                <a:lnTo>
                  <a:pt x="17" y="12"/>
                </a:lnTo>
                <a:lnTo>
                  <a:pt x="16" y="12"/>
                </a:lnTo>
                <a:lnTo>
                  <a:pt x="15" y="11"/>
                </a:lnTo>
                <a:lnTo>
                  <a:pt x="15" y="12"/>
                </a:lnTo>
                <a:lnTo>
                  <a:pt x="14" y="11"/>
                </a:lnTo>
                <a:lnTo>
                  <a:pt x="13" y="11"/>
                </a:lnTo>
                <a:lnTo>
                  <a:pt x="13" y="11"/>
                </a:lnTo>
                <a:lnTo>
                  <a:pt x="12" y="11"/>
                </a:lnTo>
                <a:lnTo>
                  <a:pt x="12" y="10"/>
                </a:lnTo>
                <a:lnTo>
                  <a:pt x="12" y="10"/>
                </a:lnTo>
                <a:lnTo>
                  <a:pt x="11" y="10"/>
                </a:lnTo>
                <a:lnTo>
                  <a:pt x="11" y="10"/>
                </a:lnTo>
                <a:lnTo>
                  <a:pt x="12" y="10"/>
                </a:lnTo>
                <a:lnTo>
                  <a:pt x="12" y="10"/>
                </a:lnTo>
                <a:lnTo>
                  <a:pt x="12" y="9"/>
                </a:lnTo>
                <a:lnTo>
                  <a:pt x="11" y="8"/>
                </a:lnTo>
                <a:lnTo>
                  <a:pt x="10" y="8"/>
                </a:lnTo>
                <a:lnTo>
                  <a:pt x="10" y="7"/>
                </a:lnTo>
                <a:lnTo>
                  <a:pt x="9" y="7"/>
                </a:lnTo>
                <a:lnTo>
                  <a:pt x="9" y="6"/>
                </a:lnTo>
                <a:lnTo>
                  <a:pt x="8" y="6"/>
                </a:lnTo>
                <a:lnTo>
                  <a:pt x="8" y="5"/>
                </a:lnTo>
                <a:lnTo>
                  <a:pt x="7" y="5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2" name="Freeform 2542">
            <a:extLst>
              <a:ext uri="{FF2B5EF4-FFF2-40B4-BE49-F238E27FC236}">
                <a16:creationId xmlns:a16="http://schemas.microsoft.com/office/drawing/2014/main" id="{DC96AF75-00FD-49B1-9FCE-76D89EFD0F55}"/>
              </a:ext>
            </a:extLst>
          </xdr:cNvPr>
          <xdr:cNvSpPr>
            <a:spLocks/>
          </xdr:cNvSpPr>
        </xdr:nvSpPr>
        <xdr:spPr bwMode="auto">
          <a:xfrm>
            <a:off x="1034" y="101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1 w 1"/>
              <a:gd name="T17" fmla="*/ 0 h 1"/>
              <a:gd name="T18" fmla="*/ 0 w 1"/>
              <a:gd name="T19" fmla="*/ 0 h 1"/>
              <a:gd name="T20" fmla="*/ 1 w 1"/>
              <a:gd name="T21" fmla="*/ 0 h 1"/>
              <a:gd name="T22" fmla="*/ 1 w 1"/>
              <a:gd name="T23" fmla="*/ 0 h 1"/>
              <a:gd name="T24" fmla="*/ 1 w 1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3" name="Freeform 2543">
            <a:extLst>
              <a:ext uri="{FF2B5EF4-FFF2-40B4-BE49-F238E27FC236}">
                <a16:creationId xmlns:a16="http://schemas.microsoft.com/office/drawing/2014/main" id="{CB6032AB-A911-4FA5-A6D6-8293D7145AE4}"/>
              </a:ext>
            </a:extLst>
          </xdr:cNvPr>
          <xdr:cNvSpPr>
            <a:spLocks/>
          </xdr:cNvSpPr>
        </xdr:nvSpPr>
        <xdr:spPr bwMode="auto">
          <a:xfrm>
            <a:off x="1048" y="1006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0 h 2"/>
              <a:gd name="T16" fmla="*/ 0 w 1"/>
              <a:gd name="T17" fmla="*/ 0 h 2"/>
              <a:gd name="T18" fmla="*/ 0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4" name="Freeform 2544">
            <a:extLst>
              <a:ext uri="{FF2B5EF4-FFF2-40B4-BE49-F238E27FC236}">
                <a16:creationId xmlns:a16="http://schemas.microsoft.com/office/drawing/2014/main" id="{3D0B78E6-FA9D-41EA-B0B3-18C0DE4F8C56}"/>
              </a:ext>
            </a:extLst>
          </xdr:cNvPr>
          <xdr:cNvSpPr>
            <a:spLocks/>
          </xdr:cNvSpPr>
        </xdr:nvSpPr>
        <xdr:spPr bwMode="auto">
          <a:xfrm>
            <a:off x="1088" y="1063"/>
            <a:ext cx="8" cy="11"/>
          </a:xfrm>
          <a:custGeom>
            <a:avLst/>
            <a:gdLst>
              <a:gd name="T0" fmla="*/ 8 w 8"/>
              <a:gd name="T1" fmla="*/ 0 h 11"/>
              <a:gd name="T2" fmla="*/ 8 w 8"/>
              <a:gd name="T3" fmla="*/ 0 h 11"/>
              <a:gd name="T4" fmla="*/ 8 w 8"/>
              <a:gd name="T5" fmla="*/ 0 h 11"/>
              <a:gd name="T6" fmla="*/ 8 w 8"/>
              <a:gd name="T7" fmla="*/ 1 h 11"/>
              <a:gd name="T8" fmla="*/ 8 w 8"/>
              <a:gd name="T9" fmla="*/ 1 h 11"/>
              <a:gd name="T10" fmla="*/ 8 w 8"/>
              <a:gd name="T11" fmla="*/ 1 h 11"/>
              <a:gd name="T12" fmla="*/ 8 w 8"/>
              <a:gd name="T13" fmla="*/ 1 h 11"/>
              <a:gd name="T14" fmla="*/ 8 w 8"/>
              <a:gd name="T15" fmla="*/ 2 h 11"/>
              <a:gd name="T16" fmla="*/ 8 w 8"/>
              <a:gd name="T17" fmla="*/ 2 h 11"/>
              <a:gd name="T18" fmla="*/ 8 w 8"/>
              <a:gd name="T19" fmla="*/ 2 h 11"/>
              <a:gd name="T20" fmla="*/ 8 w 8"/>
              <a:gd name="T21" fmla="*/ 3 h 11"/>
              <a:gd name="T22" fmla="*/ 8 w 8"/>
              <a:gd name="T23" fmla="*/ 3 h 11"/>
              <a:gd name="T24" fmla="*/ 7 w 8"/>
              <a:gd name="T25" fmla="*/ 3 h 11"/>
              <a:gd name="T26" fmla="*/ 7 w 8"/>
              <a:gd name="T27" fmla="*/ 4 h 11"/>
              <a:gd name="T28" fmla="*/ 7 w 8"/>
              <a:gd name="T29" fmla="*/ 4 h 11"/>
              <a:gd name="T30" fmla="*/ 7 w 8"/>
              <a:gd name="T31" fmla="*/ 4 h 11"/>
              <a:gd name="T32" fmla="*/ 7 w 8"/>
              <a:gd name="T33" fmla="*/ 5 h 11"/>
              <a:gd name="T34" fmla="*/ 6 w 8"/>
              <a:gd name="T35" fmla="*/ 5 h 11"/>
              <a:gd name="T36" fmla="*/ 6 w 8"/>
              <a:gd name="T37" fmla="*/ 5 h 11"/>
              <a:gd name="T38" fmla="*/ 6 w 8"/>
              <a:gd name="T39" fmla="*/ 5 h 11"/>
              <a:gd name="T40" fmla="*/ 6 w 8"/>
              <a:gd name="T41" fmla="*/ 6 h 11"/>
              <a:gd name="T42" fmla="*/ 6 w 8"/>
              <a:gd name="T43" fmla="*/ 7 h 11"/>
              <a:gd name="T44" fmla="*/ 6 w 8"/>
              <a:gd name="T45" fmla="*/ 7 h 11"/>
              <a:gd name="T46" fmla="*/ 6 w 8"/>
              <a:gd name="T47" fmla="*/ 7 h 11"/>
              <a:gd name="T48" fmla="*/ 6 w 8"/>
              <a:gd name="T49" fmla="*/ 8 h 11"/>
              <a:gd name="T50" fmla="*/ 5 w 8"/>
              <a:gd name="T51" fmla="*/ 7 h 11"/>
              <a:gd name="T52" fmla="*/ 5 w 8"/>
              <a:gd name="T53" fmla="*/ 7 h 11"/>
              <a:gd name="T54" fmla="*/ 4 w 8"/>
              <a:gd name="T55" fmla="*/ 8 h 11"/>
              <a:gd name="T56" fmla="*/ 4 w 8"/>
              <a:gd name="T57" fmla="*/ 8 h 11"/>
              <a:gd name="T58" fmla="*/ 3 w 8"/>
              <a:gd name="T59" fmla="*/ 9 h 11"/>
              <a:gd name="T60" fmla="*/ 3 w 8"/>
              <a:gd name="T61" fmla="*/ 9 h 11"/>
              <a:gd name="T62" fmla="*/ 3 w 8"/>
              <a:gd name="T63" fmla="*/ 10 h 11"/>
              <a:gd name="T64" fmla="*/ 2 w 8"/>
              <a:gd name="T65" fmla="*/ 11 h 11"/>
              <a:gd name="T66" fmla="*/ 1 w 8"/>
              <a:gd name="T67" fmla="*/ 10 h 11"/>
              <a:gd name="T68" fmla="*/ 1 w 8"/>
              <a:gd name="T69" fmla="*/ 9 h 11"/>
              <a:gd name="T70" fmla="*/ 1 w 8"/>
              <a:gd name="T71" fmla="*/ 9 h 11"/>
              <a:gd name="T72" fmla="*/ 1 w 8"/>
              <a:gd name="T73" fmla="*/ 8 h 11"/>
              <a:gd name="T74" fmla="*/ 1 w 8"/>
              <a:gd name="T75" fmla="*/ 7 h 11"/>
              <a:gd name="T76" fmla="*/ 1 w 8"/>
              <a:gd name="T77" fmla="*/ 7 h 11"/>
              <a:gd name="T78" fmla="*/ 0 w 8"/>
              <a:gd name="T79" fmla="*/ 6 h 11"/>
              <a:gd name="T80" fmla="*/ 0 w 8"/>
              <a:gd name="T81" fmla="*/ 6 h 11"/>
              <a:gd name="T82" fmla="*/ 0 w 8"/>
              <a:gd name="T83" fmla="*/ 6 h 11"/>
              <a:gd name="T84" fmla="*/ 0 w 8"/>
              <a:gd name="T85" fmla="*/ 6 h 11"/>
              <a:gd name="T86" fmla="*/ 1 w 8"/>
              <a:gd name="T87" fmla="*/ 5 h 11"/>
              <a:gd name="T88" fmla="*/ 1 w 8"/>
              <a:gd name="T89" fmla="*/ 5 h 11"/>
              <a:gd name="T90" fmla="*/ 1 w 8"/>
              <a:gd name="T91" fmla="*/ 5 h 11"/>
              <a:gd name="T92" fmla="*/ 1 w 8"/>
              <a:gd name="T93" fmla="*/ 5 h 11"/>
              <a:gd name="T94" fmla="*/ 2 w 8"/>
              <a:gd name="T95" fmla="*/ 5 h 11"/>
              <a:gd name="T96" fmla="*/ 2 w 8"/>
              <a:gd name="T97" fmla="*/ 4 h 11"/>
              <a:gd name="T98" fmla="*/ 2 w 8"/>
              <a:gd name="T99" fmla="*/ 4 h 11"/>
              <a:gd name="T100" fmla="*/ 3 w 8"/>
              <a:gd name="T101" fmla="*/ 3 h 11"/>
              <a:gd name="T102" fmla="*/ 3 w 8"/>
              <a:gd name="T103" fmla="*/ 3 h 11"/>
              <a:gd name="T104" fmla="*/ 3 w 8"/>
              <a:gd name="T105" fmla="*/ 2 h 11"/>
              <a:gd name="T106" fmla="*/ 5 w 8"/>
              <a:gd name="T107" fmla="*/ 2 h 11"/>
              <a:gd name="T108" fmla="*/ 7 w 8"/>
              <a:gd name="T109" fmla="*/ 1 h 11"/>
              <a:gd name="T110" fmla="*/ 7 w 8"/>
              <a:gd name="T111" fmla="*/ 1 h 11"/>
              <a:gd name="T112" fmla="*/ 8 w 8"/>
              <a:gd name="T113" fmla="*/ 0 h 1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8" h="11">
                <a:moveTo>
                  <a:pt x="8" y="0"/>
                </a:moveTo>
                <a:lnTo>
                  <a:pt x="8" y="0"/>
                </a:lnTo>
                <a:lnTo>
                  <a:pt x="8" y="0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7"/>
                </a:lnTo>
                <a:lnTo>
                  <a:pt x="6" y="7"/>
                </a:lnTo>
                <a:lnTo>
                  <a:pt x="6" y="7"/>
                </a:lnTo>
                <a:lnTo>
                  <a:pt x="6" y="8"/>
                </a:lnTo>
                <a:lnTo>
                  <a:pt x="5" y="7"/>
                </a:lnTo>
                <a:lnTo>
                  <a:pt x="5" y="7"/>
                </a:lnTo>
                <a:lnTo>
                  <a:pt x="4" y="8"/>
                </a:lnTo>
                <a:lnTo>
                  <a:pt x="4" y="8"/>
                </a:lnTo>
                <a:lnTo>
                  <a:pt x="3" y="9"/>
                </a:lnTo>
                <a:lnTo>
                  <a:pt x="3" y="9"/>
                </a:lnTo>
                <a:lnTo>
                  <a:pt x="3" y="10"/>
                </a:lnTo>
                <a:lnTo>
                  <a:pt x="2" y="11"/>
                </a:lnTo>
                <a:lnTo>
                  <a:pt x="1" y="10"/>
                </a:lnTo>
                <a:lnTo>
                  <a:pt x="1" y="9"/>
                </a:lnTo>
                <a:lnTo>
                  <a:pt x="1" y="9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5" y="2"/>
                </a:lnTo>
                <a:lnTo>
                  <a:pt x="7" y="1"/>
                </a:lnTo>
                <a:lnTo>
                  <a:pt x="7" y="1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5" name="Freeform 2545">
            <a:extLst>
              <a:ext uri="{FF2B5EF4-FFF2-40B4-BE49-F238E27FC236}">
                <a16:creationId xmlns:a16="http://schemas.microsoft.com/office/drawing/2014/main" id="{8314152C-8A98-4549-A257-E8AE3114E254}"/>
              </a:ext>
            </a:extLst>
          </xdr:cNvPr>
          <xdr:cNvSpPr>
            <a:spLocks/>
          </xdr:cNvSpPr>
        </xdr:nvSpPr>
        <xdr:spPr bwMode="auto">
          <a:xfrm>
            <a:off x="1059" y="106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0 w 2"/>
              <a:gd name="T13" fmla="*/ 1 h 1"/>
              <a:gd name="T14" fmla="*/ 0 w 2"/>
              <a:gd name="T15" fmla="*/ 1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6" name="Freeform 2546">
            <a:extLst>
              <a:ext uri="{FF2B5EF4-FFF2-40B4-BE49-F238E27FC236}">
                <a16:creationId xmlns:a16="http://schemas.microsoft.com/office/drawing/2014/main" id="{DE5DE62D-0647-4DD4-BF60-B5F5B0866A48}"/>
              </a:ext>
            </a:extLst>
          </xdr:cNvPr>
          <xdr:cNvSpPr>
            <a:spLocks/>
          </xdr:cNvSpPr>
        </xdr:nvSpPr>
        <xdr:spPr bwMode="auto">
          <a:xfrm>
            <a:off x="1054" y="1063"/>
            <a:ext cx="1" cy="2"/>
          </a:xfrm>
          <a:custGeom>
            <a:avLst/>
            <a:gdLst>
              <a:gd name="T0" fmla="*/ 0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1 w 1"/>
              <a:gd name="T17" fmla="*/ 2 h 2"/>
              <a:gd name="T18" fmla="*/ 1 w 1"/>
              <a:gd name="T19" fmla="*/ 1 h 2"/>
              <a:gd name="T20" fmla="*/ 1 w 1"/>
              <a:gd name="T21" fmla="*/ 1 h 2"/>
              <a:gd name="T22" fmla="*/ 1 w 1"/>
              <a:gd name="T23" fmla="*/ 1 h 2"/>
              <a:gd name="T24" fmla="*/ 1 w 1"/>
              <a:gd name="T25" fmla="*/ 0 h 2"/>
              <a:gd name="T26" fmla="*/ 0 w 1"/>
              <a:gd name="T27" fmla="*/ 0 h 2"/>
              <a:gd name="T28" fmla="*/ 0 w 1"/>
              <a:gd name="T29" fmla="*/ 0 h 2"/>
              <a:gd name="T30" fmla="*/ 0 w 1"/>
              <a:gd name="T3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7" name="Freeform 2547">
            <a:extLst>
              <a:ext uri="{FF2B5EF4-FFF2-40B4-BE49-F238E27FC236}">
                <a16:creationId xmlns:a16="http://schemas.microsoft.com/office/drawing/2014/main" id="{FF1F6D4C-7A96-4B02-893C-AC89B2FEB9D2}"/>
              </a:ext>
            </a:extLst>
          </xdr:cNvPr>
          <xdr:cNvSpPr>
            <a:spLocks/>
          </xdr:cNvSpPr>
        </xdr:nvSpPr>
        <xdr:spPr bwMode="auto">
          <a:xfrm>
            <a:off x="1076" y="108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0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0 w 2"/>
              <a:gd name="T15" fmla="*/ 2 h 2"/>
              <a:gd name="T16" fmla="*/ 0 w 2"/>
              <a:gd name="T17" fmla="*/ 1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0 h 2"/>
              <a:gd name="T24" fmla="*/ 1 w 2"/>
              <a:gd name="T25" fmla="*/ 0 h 2"/>
              <a:gd name="T26" fmla="*/ 2 w 2"/>
              <a:gd name="T27" fmla="*/ 0 h 2"/>
              <a:gd name="T28" fmla="*/ 2 w 2"/>
              <a:gd name="T29" fmla="*/ 0 h 2"/>
              <a:gd name="T30" fmla="*/ 2 w 2"/>
              <a:gd name="T3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8" name="Freeform 2548">
            <a:extLst>
              <a:ext uri="{FF2B5EF4-FFF2-40B4-BE49-F238E27FC236}">
                <a16:creationId xmlns:a16="http://schemas.microsoft.com/office/drawing/2014/main" id="{365E5AA1-D2DF-4BE9-A70F-2F933C5949C7}"/>
              </a:ext>
            </a:extLst>
          </xdr:cNvPr>
          <xdr:cNvSpPr>
            <a:spLocks/>
          </xdr:cNvSpPr>
        </xdr:nvSpPr>
        <xdr:spPr bwMode="auto">
          <a:xfrm>
            <a:off x="1082" y="106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2 h 2"/>
              <a:gd name="T4" fmla="*/ 2 w 3"/>
              <a:gd name="T5" fmla="*/ 2 h 2"/>
              <a:gd name="T6" fmla="*/ 1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1 h 2"/>
              <a:gd name="T14" fmla="*/ 0 w 3"/>
              <a:gd name="T15" fmla="*/ 1 h 2"/>
              <a:gd name="T16" fmla="*/ 0 w 3"/>
              <a:gd name="T17" fmla="*/ 0 h 2"/>
              <a:gd name="T18" fmla="*/ 1 w 3"/>
              <a:gd name="T19" fmla="*/ 0 h 2"/>
              <a:gd name="T20" fmla="*/ 1 w 3"/>
              <a:gd name="T21" fmla="*/ 0 h 2"/>
              <a:gd name="T22" fmla="*/ 1 w 3"/>
              <a:gd name="T23" fmla="*/ 0 h 2"/>
              <a:gd name="T24" fmla="*/ 1 w 3"/>
              <a:gd name="T25" fmla="*/ 0 h 2"/>
              <a:gd name="T26" fmla="*/ 1 w 3"/>
              <a:gd name="T27" fmla="*/ 0 h 2"/>
              <a:gd name="T28" fmla="*/ 2 w 3"/>
              <a:gd name="T29" fmla="*/ 1 h 2"/>
              <a:gd name="T30" fmla="*/ 2 w 3"/>
              <a:gd name="T31" fmla="*/ 1 h 2"/>
              <a:gd name="T32" fmla="*/ 2 w 3"/>
              <a:gd name="T33" fmla="*/ 1 h 2"/>
              <a:gd name="T34" fmla="*/ 2 w 3"/>
              <a:gd name="T35" fmla="*/ 1 h 2"/>
              <a:gd name="T36" fmla="*/ 3 w 3"/>
              <a:gd name="T37" fmla="*/ 1 h 2"/>
              <a:gd name="T38" fmla="*/ 3 w 3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09" name="Freeform 2549">
            <a:extLst>
              <a:ext uri="{FF2B5EF4-FFF2-40B4-BE49-F238E27FC236}">
                <a16:creationId xmlns:a16="http://schemas.microsoft.com/office/drawing/2014/main" id="{9ED6E98A-F74D-411B-B886-FB2B28A3DB81}"/>
              </a:ext>
            </a:extLst>
          </xdr:cNvPr>
          <xdr:cNvSpPr>
            <a:spLocks/>
          </xdr:cNvSpPr>
        </xdr:nvSpPr>
        <xdr:spPr bwMode="auto">
          <a:xfrm>
            <a:off x="1079" y="1075"/>
            <a:ext cx="3" cy="8"/>
          </a:xfrm>
          <a:custGeom>
            <a:avLst/>
            <a:gdLst>
              <a:gd name="T0" fmla="*/ 2 w 3"/>
              <a:gd name="T1" fmla="*/ 0 h 8"/>
              <a:gd name="T2" fmla="*/ 2 w 3"/>
              <a:gd name="T3" fmla="*/ 1 h 8"/>
              <a:gd name="T4" fmla="*/ 2 w 3"/>
              <a:gd name="T5" fmla="*/ 2 h 8"/>
              <a:gd name="T6" fmla="*/ 1 w 3"/>
              <a:gd name="T7" fmla="*/ 3 h 8"/>
              <a:gd name="T8" fmla="*/ 1 w 3"/>
              <a:gd name="T9" fmla="*/ 3 h 8"/>
              <a:gd name="T10" fmla="*/ 1 w 3"/>
              <a:gd name="T11" fmla="*/ 4 h 8"/>
              <a:gd name="T12" fmla="*/ 2 w 3"/>
              <a:gd name="T13" fmla="*/ 4 h 8"/>
              <a:gd name="T14" fmla="*/ 2 w 3"/>
              <a:gd name="T15" fmla="*/ 4 h 8"/>
              <a:gd name="T16" fmla="*/ 2 w 3"/>
              <a:gd name="T17" fmla="*/ 4 h 8"/>
              <a:gd name="T18" fmla="*/ 2 w 3"/>
              <a:gd name="T19" fmla="*/ 5 h 8"/>
              <a:gd name="T20" fmla="*/ 2 w 3"/>
              <a:gd name="T21" fmla="*/ 5 h 8"/>
              <a:gd name="T22" fmla="*/ 2 w 3"/>
              <a:gd name="T23" fmla="*/ 6 h 8"/>
              <a:gd name="T24" fmla="*/ 3 w 3"/>
              <a:gd name="T25" fmla="*/ 6 h 8"/>
              <a:gd name="T26" fmla="*/ 2 w 3"/>
              <a:gd name="T27" fmla="*/ 6 h 8"/>
              <a:gd name="T28" fmla="*/ 2 w 3"/>
              <a:gd name="T29" fmla="*/ 6 h 8"/>
              <a:gd name="T30" fmla="*/ 2 w 3"/>
              <a:gd name="T31" fmla="*/ 6 h 8"/>
              <a:gd name="T32" fmla="*/ 1 w 3"/>
              <a:gd name="T33" fmla="*/ 7 h 8"/>
              <a:gd name="T34" fmla="*/ 1 w 3"/>
              <a:gd name="T35" fmla="*/ 7 h 8"/>
              <a:gd name="T36" fmla="*/ 1 w 3"/>
              <a:gd name="T37" fmla="*/ 7 h 8"/>
              <a:gd name="T38" fmla="*/ 1 w 3"/>
              <a:gd name="T39" fmla="*/ 7 h 8"/>
              <a:gd name="T40" fmla="*/ 1 w 3"/>
              <a:gd name="T41" fmla="*/ 8 h 8"/>
              <a:gd name="T42" fmla="*/ 1 w 3"/>
              <a:gd name="T43" fmla="*/ 7 h 8"/>
              <a:gd name="T44" fmla="*/ 1 w 3"/>
              <a:gd name="T45" fmla="*/ 7 h 8"/>
              <a:gd name="T46" fmla="*/ 1 w 3"/>
              <a:gd name="T47" fmla="*/ 7 h 8"/>
              <a:gd name="T48" fmla="*/ 0 w 3"/>
              <a:gd name="T49" fmla="*/ 7 h 8"/>
              <a:gd name="T50" fmla="*/ 1 w 3"/>
              <a:gd name="T51" fmla="*/ 6 h 8"/>
              <a:gd name="T52" fmla="*/ 0 w 3"/>
              <a:gd name="T53" fmla="*/ 6 h 8"/>
              <a:gd name="T54" fmla="*/ 1 w 3"/>
              <a:gd name="T55" fmla="*/ 6 h 8"/>
              <a:gd name="T56" fmla="*/ 1 w 3"/>
              <a:gd name="T57" fmla="*/ 5 h 8"/>
              <a:gd name="T58" fmla="*/ 1 w 3"/>
              <a:gd name="T59" fmla="*/ 5 h 8"/>
              <a:gd name="T60" fmla="*/ 0 w 3"/>
              <a:gd name="T61" fmla="*/ 4 h 8"/>
              <a:gd name="T62" fmla="*/ 0 w 3"/>
              <a:gd name="T63" fmla="*/ 4 h 8"/>
              <a:gd name="T64" fmla="*/ 0 w 3"/>
              <a:gd name="T65" fmla="*/ 4 h 8"/>
              <a:gd name="T66" fmla="*/ 0 w 3"/>
              <a:gd name="T67" fmla="*/ 4 h 8"/>
              <a:gd name="T68" fmla="*/ 0 w 3"/>
              <a:gd name="T69" fmla="*/ 3 h 8"/>
              <a:gd name="T70" fmla="*/ 1 w 3"/>
              <a:gd name="T71" fmla="*/ 3 h 8"/>
              <a:gd name="T72" fmla="*/ 1 w 3"/>
              <a:gd name="T73" fmla="*/ 2 h 8"/>
              <a:gd name="T74" fmla="*/ 1 w 3"/>
              <a:gd name="T75" fmla="*/ 2 h 8"/>
              <a:gd name="T76" fmla="*/ 1 w 3"/>
              <a:gd name="T77" fmla="*/ 0 h 8"/>
              <a:gd name="T78" fmla="*/ 2 w 3"/>
              <a:gd name="T79" fmla="*/ 0 h 8"/>
              <a:gd name="T80" fmla="*/ 2 w 3"/>
              <a:gd name="T81" fmla="*/ 0 h 8"/>
              <a:gd name="T82" fmla="*/ 2 w 3"/>
              <a:gd name="T83" fmla="*/ 0 h 8"/>
              <a:gd name="T84" fmla="*/ 2 w 3"/>
              <a:gd name="T85" fmla="*/ 0 h 8"/>
              <a:gd name="T86" fmla="*/ 2 w 3"/>
              <a:gd name="T87" fmla="*/ 0 h 8"/>
              <a:gd name="T88" fmla="*/ 2 w 3"/>
              <a:gd name="T89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</a:cxnLst>
            <a:rect l="0" t="0" r="r" b="b"/>
            <a:pathLst>
              <a:path w="3" h="8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1" y="5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0" name="Freeform 2550">
            <a:extLst>
              <a:ext uri="{FF2B5EF4-FFF2-40B4-BE49-F238E27FC236}">
                <a16:creationId xmlns:a16="http://schemas.microsoft.com/office/drawing/2014/main" id="{71FC7CA7-5D4A-4B0D-9B0F-BBF2AF11DC19}"/>
              </a:ext>
            </a:extLst>
          </xdr:cNvPr>
          <xdr:cNvSpPr>
            <a:spLocks/>
          </xdr:cNvSpPr>
        </xdr:nvSpPr>
        <xdr:spPr bwMode="auto">
          <a:xfrm>
            <a:off x="1086" y="106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1" name="Freeform 2551">
            <a:extLst>
              <a:ext uri="{FF2B5EF4-FFF2-40B4-BE49-F238E27FC236}">
                <a16:creationId xmlns:a16="http://schemas.microsoft.com/office/drawing/2014/main" id="{005CDBE6-BC4B-4772-8923-6394464948AE}"/>
              </a:ext>
            </a:extLst>
          </xdr:cNvPr>
          <xdr:cNvSpPr>
            <a:spLocks/>
          </xdr:cNvSpPr>
        </xdr:nvSpPr>
        <xdr:spPr bwMode="auto">
          <a:xfrm>
            <a:off x="974" y="966"/>
            <a:ext cx="99" cy="98"/>
          </a:xfrm>
          <a:custGeom>
            <a:avLst/>
            <a:gdLst>
              <a:gd name="T0" fmla="*/ 17 w 99"/>
              <a:gd name="T1" fmla="*/ 51 h 98"/>
              <a:gd name="T2" fmla="*/ 12 w 99"/>
              <a:gd name="T3" fmla="*/ 52 h 98"/>
              <a:gd name="T4" fmla="*/ 15 w 99"/>
              <a:gd name="T5" fmla="*/ 57 h 98"/>
              <a:gd name="T6" fmla="*/ 16 w 99"/>
              <a:gd name="T7" fmla="*/ 62 h 98"/>
              <a:gd name="T8" fmla="*/ 20 w 99"/>
              <a:gd name="T9" fmla="*/ 62 h 98"/>
              <a:gd name="T10" fmla="*/ 28 w 99"/>
              <a:gd name="T11" fmla="*/ 62 h 98"/>
              <a:gd name="T12" fmla="*/ 36 w 99"/>
              <a:gd name="T13" fmla="*/ 61 h 98"/>
              <a:gd name="T14" fmla="*/ 40 w 99"/>
              <a:gd name="T15" fmla="*/ 62 h 98"/>
              <a:gd name="T16" fmla="*/ 46 w 99"/>
              <a:gd name="T17" fmla="*/ 66 h 98"/>
              <a:gd name="T18" fmla="*/ 41 w 99"/>
              <a:gd name="T19" fmla="*/ 69 h 98"/>
              <a:gd name="T20" fmla="*/ 26 w 99"/>
              <a:gd name="T21" fmla="*/ 64 h 98"/>
              <a:gd name="T22" fmla="*/ 17 w 99"/>
              <a:gd name="T23" fmla="*/ 70 h 98"/>
              <a:gd name="T24" fmla="*/ 23 w 99"/>
              <a:gd name="T25" fmla="*/ 84 h 98"/>
              <a:gd name="T26" fmla="*/ 28 w 99"/>
              <a:gd name="T27" fmla="*/ 92 h 98"/>
              <a:gd name="T28" fmla="*/ 34 w 99"/>
              <a:gd name="T29" fmla="*/ 91 h 98"/>
              <a:gd name="T30" fmla="*/ 37 w 99"/>
              <a:gd name="T31" fmla="*/ 98 h 98"/>
              <a:gd name="T32" fmla="*/ 38 w 99"/>
              <a:gd name="T33" fmla="*/ 92 h 98"/>
              <a:gd name="T34" fmla="*/ 48 w 99"/>
              <a:gd name="T35" fmla="*/ 97 h 98"/>
              <a:gd name="T36" fmla="*/ 46 w 99"/>
              <a:gd name="T37" fmla="*/ 91 h 98"/>
              <a:gd name="T38" fmla="*/ 43 w 99"/>
              <a:gd name="T39" fmla="*/ 85 h 98"/>
              <a:gd name="T40" fmla="*/ 42 w 99"/>
              <a:gd name="T41" fmla="*/ 77 h 98"/>
              <a:gd name="T42" fmla="*/ 46 w 99"/>
              <a:gd name="T43" fmla="*/ 81 h 98"/>
              <a:gd name="T44" fmla="*/ 52 w 99"/>
              <a:gd name="T45" fmla="*/ 79 h 98"/>
              <a:gd name="T46" fmla="*/ 47 w 99"/>
              <a:gd name="T47" fmla="*/ 74 h 98"/>
              <a:gd name="T48" fmla="*/ 51 w 99"/>
              <a:gd name="T49" fmla="*/ 68 h 98"/>
              <a:gd name="T50" fmla="*/ 56 w 99"/>
              <a:gd name="T51" fmla="*/ 72 h 98"/>
              <a:gd name="T52" fmla="*/ 60 w 99"/>
              <a:gd name="T53" fmla="*/ 72 h 98"/>
              <a:gd name="T54" fmla="*/ 59 w 99"/>
              <a:gd name="T55" fmla="*/ 64 h 98"/>
              <a:gd name="T56" fmla="*/ 50 w 99"/>
              <a:gd name="T57" fmla="*/ 59 h 98"/>
              <a:gd name="T58" fmla="*/ 42 w 99"/>
              <a:gd name="T59" fmla="*/ 54 h 98"/>
              <a:gd name="T60" fmla="*/ 40 w 99"/>
              <a:gd name="T61" fmla="*/ 52 h 98"/>
              <a:gd name="T62" fmla="*/ 44 w 99"/>
              <a:gd name="T63" fmla="*/ 48 h 98"/>
              <a:gd name="T64" fmla="*/ 47 w 99"/>
              <a:gd name="T65" fmla="*/ 46 h 98"/>
              <a:gd name="T66" fmla="*/ 50 w 99"/>
              <a:gd name="T67" fmla="*/ 47 h 98"/>
              <a:gd name="T68" fmla="*/ 38 w 99"/>
              <a:gd name="T69" fmla="*/ 30 h 98"/>
              <a:gd name="T70" fmla="*/ 41 w 99"/>
              <a:gd name="T71" fmla="*/ 22 h 98"/>
              <a:gd name="T72" fmla="*/ 43 w 99"/>
              <a:gd name="T73" fmla="*/ 24 h 98"/>
              <a:gd name="T74" fmla="*/ 55 w 99"/>
              <a:gd name="T75" fmla="*/ 33 h 98"/>
              <a:gd name="T76" fmla="*/ 57 w 99"/>
              <a:gd name="T77" fmla="*/ 31 h 98"/>
              <a:gd name="T78" fmla="*/ 57 w 99"/>
              <a:gd name="T79" fmla="*/ 28 h 98"/>
              <a:gd name="T80" fmla="*/ 64 w 99"/>
              <a:gd name="T81" fmla="*/ 27 h 98"/>
              <a:gd name="T82" fmla="*/ 57 w 99"/>
              <a:gd name="T83" fmla="*/ 23 h 98"/>
              <a:gd name="T84" fmla="*/ 64 w 99"/>
              <a:gd name="T85" fmla="*/ 16 h 98"/>
              <a:gd name="T86" fmla="*/ 71 w 99"/>
              <a:gd name="T87" fmla="*/ 16 h 98"/>
              <a:gd name="T88" fmla="*/ 84 w 99"/>
              <a:gd name="T89" fmla="*/ 16 h 98"/>
              <a:gd name="T90" fmla="*/ 92 w 99"/>
              <a:gd name="T91" fmla="*/ 16 h 98"/>
              <a:gd name="T92" fmla="*/ 94 w 99"/>
              <a:gd name="T93" fmla="*/ 9 h 98"/>
              <a:gd name="T94" fmla="*/ 94 w 99"/>
              <a:gd name="T95" fmla="*/ 1 h 98"/>
              <a:gd name="T96" fmla="*/ 91 w 99"/>
              <a:gd name="T97" fmla="*/ 7 h 98"/>
              <a:gd name="T98" fmla="*/ 78 w 99"/>
              <a:gd name="T99" fmla="*/ 9 h 98"/>
              <a:gd name="T100" fmla="*/ 68 w 99"/>
              <a:gd name="T101" fmla="*/ 4 h 98"/>
              <a:gd name="T102" fmla="*/ 60 w 99"/>
              <a:gd name="T103" fmla="*/ 4 h 98"/>
              <a:gd name="T104" fmla="*/ 49 w 99"/>
              <a:gd name="T105" fmla="*/ 6 h 98"/>
              <a:gd name="T106" fmla="*/ 34 w 99"/>
              <a:gd name="T107" fmla="*/ 11 h 98"/>
              <a:gd name="T108" fmla="*/ 24 w 99"/>
              <a:gd name="T109" fmla="*/ 16 h 98"/>
              <a:gd name="T110" fmla="*/ 14 w 99"/>
              <a:gd name="T111" fmla="*/ 22 h 98"/>
              <a:gd name="T112" fmla="*/ 8 w 99"/>
              <a:gd name="T113" fmla="*/ 31 h 98"/>
              <a:gd name="T114" fmla="*/ 3 w 99"/>
              <a:gd name="T115" fmla="*/ 38 h 98"/>
              <a:gd name="T116" fmla="*/ 3 w 99"/>
              <a:gd name="T117" fmla="*/ 41 h 98"/>
              <a:gd name="T118" fmla="*/ 7 w 99"/>
              <a:gd name="T119" fmla="*/ 46 h 98"/>
              <a:gd name="T120" fmla="*/ 12 w 99"/>
              <a:gd name="T121" fmla="*/ 49 h 9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99" h="98">
                <a:moveTo>
                  <a:pt x="13" y="50"/>
                </a:moveTo>
                <a:lnTo>
                  <a:pt x="13" y="50"/>
                </a:lnTo>
                <a:lnTo>
                  <a:pt x="13" y="50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9"/>
                </a:lnTo>
                <a:lnTo>
                  <a:pt x="14" y="49"/>
                </a:lnTo>
                <a:lnTo>
                  <a:pt x="14" y="50"/>
                </a:lnTo>
                <a:lnTo>
                  <a:pt x="14" y="49"/>
                </a:lnTo>
                <a:lnTo>
                  <a:pt x="14" y="50"/>
                </a:lnTo>
                <a:lnTo>
                  <a:pt x="14" y="50"/>
                </a:lnTo>
                <a:lnTo>
                  <a:pt x="15" y="50"/>
                </a:lnTo>
                <a:lnTo>
                  <a:pt x="15" y="50"/>
                </a:lnTo>
                <a:lnTo>
                  <a:pt x="16" y="50"/>
                </a:lnTo>
                <a:lnTo>
                  <a:pt x="15" y="50"/>
                </a:lnTo>
                <a:lnTo>
                  <a:pt x="15" y="50"/>
                </a:lnTo>
                <a:lnTo>
                  <a:pt x="16" y="50"/>
                </a:lnTo>
                <a:lnTo>
                  <a:pt x="16" y="50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50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2"/>
                </a:lnTo>
                <a:lnTo>
                  <a:pt x="17" y="52"/>
                </a:lnTo>
                <a:lnTo>
                  <a:pt x="17" y="52"/>
                </a:lnTo>
                <a:lnTo>
                  <a:pt x="17" y="53"/>
                </a:lnTo>
                <a:lnTo>
                  <a:pt x="17" y="53"/>
                </a:lnTo>
                <a:lnTo>
                  <a:pt x="17" y="52"/>
                </a:lnTo>
                <a:lnTo>
                  <a:pt x="16" y="52"/>
                </a:lnTo>
                <a:lnTo>
                  <a:pt x="16" y="52"/>
                </a:lnTo>
                <a:lnTo>
                  <a:pt x="16" y="53"/>
                </a:lnTo>
                <a:lnTo>
                  <a:pt x="16" y="53"/>
                </a:lnTo>
                <a:lnTo>
                  <a:pt x="15" y="52"/>
                </a:lnTo>
                <a:lnTo>
                  <a:pt x="15" y="52"/>
                </a:lnTo>
                <a:lnTo>
                  <a:pt x="15" y="52"/>
                </a:lnTo>
                <a:lnTo>
                  <a:pt x="15" y="52"/>
                </a:lnTo>
                <a:lnTo>
                  <a:pt x="14" y="51"/>
                </a:lnTo>
                <a:lnTo>
                  <a:pt x="14" y="52"/>
                </a:lnTo>
                <a:lnTo>
                  <a:pt x="14" y="51"/>
                </a:lnTo>
                <a:lnTo>
                  <a:pt x="14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2"/>
                </a:lnTo>
                <a:lnTo>
                  <a:pt x="13" y="51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1" y="51"/>
                </a:lnTo>
                <a:lnTo>
                  <a:pt x="11" y="51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1" y="53"/>
                </a:lnTo>
                <a:lnTo>
                  <a:pt x="11" y="54"/>
                </a:lnTo>
                <a:lnTo>
                  <a:pt x="11" y="54"/>
                </a:lnTo>
                <a:lnTo>
                  <a:pt x="11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3" y="54"/>
                </a:lnTo>
                <a:lnTo>
                  <a:pt x="13" y="54"/>
                </a:lnTo>
                <a:lnTo>
                  <a:pt x="13" y="55"/>
                </a:lnTo>
                <a:lnTo>
                  <a:pt x="13" y="55"/>
                </a:lnTo>
                <a:lnTo>
                  <a:pt x="13" y="56"/>
                </a:lnTo>
                <a:lnTo>
                  <a:pt x="14" y="56"/>
                </a:lnTo>
                <a:lnTo>
                  <a:pt x="14" y="56"/>
                </a:lnTo>
                <a:lnTo>
                  <a:pt x="15" y="56"/>
                </a:lnTo>
                <a:lnTo>
                  <a:pt x="15" y="57"/>
                </a:lnTo>
                <a:lnTo>
                  <a:pt x="15" y="57"/>
                </a:lnTo>
                <a:lnTo>
                  <a:pt x="15" y="58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6" y="59"/>
                </a:lnTo>
                <a:lnTo>
                  <a:pt x="16" y="59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0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6" y="61"/>
                </a:lnTo>
                <a:lnTo>
                  <a:pt x="17" y="61"/>
                </a:lnTo>
                <a:lnTo>
                  <a:pt x="17" y="61"/>
                </a:lnTo>
                <a:lnTo>
                  <a:pt x="17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2"/>
                </a:lnTo>
                <a:lnTo>
                  <a:pt x="16" y="63"/>
                </a:lnTo>
                <a:lnTo>
                  <a:pt x="17" y="63"/>
                </a:lnTo>
                <a:lnTo>
                  <a:pt x="17" y="63"/>
                </a:lnTo>
                <a:lnTo>
                  <a:pt x="17" y="63"/>
                </a:lnTo>
                <a:lnTo>
                  <a:pt x="17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8" y="63"/>
                </a:lnTo>
                <a:lnTo>
                  <a:pt x="19" y="63"/>
                </a:lnTo>
                <a:lnTo>
                  <a:pt x="19" y="62"/>
                </a:lnTo>
                <a:lnTo>
                  <a:pt x="19" y="62"/>
                </a:lnTo>
                <a:lnTo>
                  <a:pt x="19" y="62"/>
                </a:lnTo>
                <a:lnTo>
                  <a:pt x="19" y="62"/>
                </a:lnTo>
                <a:lnTo>
                  <a:pt x="20" y="62"/>
                </a:lnTo>
                <a:lnTo>
                  <a:pt x="20" y="61"/>
                </a:lnTo>
                <a:lnTo>
                  <a:pt x="19" y="60"/>
                </a:lnTo>
                <a:lnTo>
                  <a:pt x="19" y="60"/>
                </a:lnTo>
                <a:lnTo>
                  <a:pt x="20" y="60"/>
                </a:lnTo>
                <a:lnTo>
                  <a:pt x="20" y="60"/>
                </a:lnTo>
                <a:lnTo>
                  <a:pt x="20" y="61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2" y="63"/>
                </a:lnTo>
                <a:lnTo>
                  <a:pt x="22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6" y="63"/>
                </a:lnTo>
                <a:lnTo>
                  <a:pt x="26" y="63"/>
                </a:lnTo>
                <a:lnTo>
                  <a:pt x="26" y="62"/>
                </a:lnTo>
                <a:lnTo>
                  <a:pt x="27" y="62"/>
                </a:lnTo>
                <a:lnTo>
                  <a:pt x="27" y="62"/>
                </a:lnTo>
                <a:lnTo>
                  <a:pt x="27" y="62"/>
                </a:lnTo>
                <a:lnTo>
                  <a:pt x="28" y="62"/>
                </a:lnTo>
                <a:lnTo>
                  <a:pt x="28" y="62"/>
                </a:lnTo>
                <a:lnTo>
                  <a:pt x="29" y="61"/>
                </a:lnTo>
                <a:lnTo>
                  <a:pt x="29" y="61"/>
                </a:lnTo>
                <a:lnTo>
                  <a:pt x="30" y="62"/>
                </a:lnTo>
                <a:lnTo>
                  <a:pt x="30" y="61"/>
                </a:lnTo>
                <a:lnTo>
                  <a:pt x="31" y="62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2" y="63"/>
                </a:lnTo>
                <a:lnTo>
                  <a:pt x="33" y="62"/>
                </a:lnTo>
                <a:lnTo>
                  <a:pt x="33" y="62"/>
                </a:lnTo>
                <a:lnTo>
                  <a:pt x="33" y="62"/>
                </a:lnTo>
                <a:lnTo>
                  <a:pt x="34" y="62"/>
                </a:lnTo>
                <a:lnTo>
                  <a:pt x="34" y="62"/>
                </a:lnTo>
                <a:lnTo>
                  <a:pt x="34" y="62"/>
                </a:lnTo>
                <a:lnTo>
                  <a:pt x="35" y="62"/>
                </a:lnTo>
                <a:lnTo>
                  <a:pt x="35" y="63"/>
                </a:lnTo>
                <a:lnTo>
                  <a:pt x="35" y="63"/>
                </a:lnTo>
                <a:lnTo>
                  <a:pt x="36" y="62"/>
                </a:lnTo>
                <a:lnTo>
                  <a:pt x="35" y="62"/>
                </a:lnTo>
                <a:lnTo>
                  <a:pt x="35" y="62"/>
                </a:lnTo>
                <a:lnTo>
                  <a:pt x="36" y="62"/>
                </a:lnTo>
                <a:lnTo>
                  <a:pt x="35" y="62"/>
                </a:lnTo>
                <a:lnTo>
                  <a:pt x="35" y="62"/>
                </a:lnTo>
                <a:lnTo>
                  <a:pt x="36" y="61"/>
                </a:lnTo>
                <a:lnTo>
                  <a:pt x="36" y="61"/>
                </a:lnTo>
                <a:lnTo>
                  <a:pt x="36" y="61"/>
                </a:lnTo>
                <a:lnTo>
                  <a:pt x="36" y="60"/>
                </a:lnTo>
                <a:lnTo>
                  <a:pt x="36" y="61"/>
                </a:lnTo>
                <a:lnTo>
                  <a:pt x="36" y="61"/>
                </a:lnTo>
                <a:lnTo>
                  <a:pt x="37" y="61"/>
                </a:lnTo>
                <a:lnTo>
                  <a:pt x="37" y="62"/>
                </a:lnTo>
                <a:lnTo>
                  <a:pt x="37" y="62"/>
                </a:lnTo>
                <a:lnTo>
                  <a:pt x="37" y="62"/>
                </a:lnTo>
                <a:lnTo>
                  <a:pt x="38" y="62"/>
                </a:lnTo>
                <a:lnTo>
                  <a:pt x="38" y="63"/>
                </a:lnTo>
                <a:lnTo>
                  <a:pt x="37" y="63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9" y="63"/>
                </a:lnTo>
                <a:lnTo>
                  <a:pt x="38" y="63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39" y="62"/>
                </a:lnTo>
                <a:lnTo>
                  <a:pt x="40" y="62"/>
                </a:lnTo>
                <a:lnTo>
                  <a:pt x="40" y="62"/>
                </a:lnTo>
                <a:lnTo>
                  <a:pt x="40" y="62"/>
                </a:lnTo>
                <a:lnTo>
                  <a:pt x="40" y="63"/>
                </a:lnTo>
                <a:lnTo>
                  <a:pt x="41" y="64"/>
                </a:lnTo>
                <a:lnTo>
                  <a:pt x="41" y="64"/>
                </a:lnTo>
                <a:lnTo>
                  <a:pt x="41" y="64"/>
                </a:lnTo>
                <a:lnTo>
                  <a:pt x="41" y="64"/>
                </a:lnTo>
                <a:lnTo>
                  <a:pt x="42" y="64"/>
                </a:lnTo>
                <a:lnTo>
                  <a:pt x="43" y="64"/>
                </a:lnTo>
                <a:lnTo>
                  <a:pt x="43" y="64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4" y="65"/>
                </a:lnTo>
                <a:lnTo>
                  <a:pt x="43" y="65"/>
                </a:lnTo>
                <a:lnTo>
                  <a:pt x="43" y="65"/>
                </a:lnTo>
                <a:lnTo>
                  <a:pt x="44" y="65"/>
                </a:lnTo>
                <a:lnTo>
                  <a:pt x="44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5" y="65"/>
                </a:lnTo>
                <a:lnTo>
                  <a:pt x="46" y="66"/>
                </a:lnTo>
                <a:lnTo>
                  <a:pt x="46" y="65"/>
                </a:lnTo>
                <a:lnTo>
                  <a:pt x="47" y="65"/>
                </a:lnTo>
                <a:lnTo>
                  <a:pt x="46" y="66"/>
                </a:lnTo>
                <a:lnTo>
                  <a:pt x="47" y="66"/>
                </a:lnTo>
                <a:lnTo>
                  <a:pt x="48" y="66"/>
                </a:lnTo>
                <a:lnTo>
                  <a:pt x="48" y="66"/>
                </a:lnTo>
                <a:lnTo>
                  <a:pt x="47" y="66"/>
                </a:lnTo>
                <a:lnTo>
                  <a:pt x="47" y="66"/>
                </a:lnTo>
                <a:lnTo>
                  <a:pt x="48" y="67"/>
                </a:lnTo>
                <a:lnTo>
                  <a:pt x="48" y="67"/>
                </a:lnTo>
                <a:lnTo>
                  <a:pt x="47" y="67"/>
                </a:lnTo>
                <a:lnTo>
                  <a:pt x="47" y="67"/>
                </a:lnTo>
                <a:lnTo>
                  <a:pt x="46" y="68"/>
                </a:lnTo>
                <a:lnTo>
                  <a:pt x="45" y="68"/>
                </a:lnTo>
                <a:lnTo>
                  <a:pt x="44" y="67"/>
                </a:lnTo>
                <a:lnTo>
                  <a:pt x="44" y="67"/>
                </a:lnTo>
                <a:lnTo>
                  <a:pt x="44" y="67"/>
                </a:lnTo>
                <a:lnTo>
                  <a:pt x="43" y="68"/>
                </a:lnTo>
                <a:lnTo>
                  <a:pt x="42" y="68"/>
                </a:lnTo>
                <a:lnTo>
                  <a:pt x="43" y="68"/>
                </a:lnTo>
                <a:lnTo>
                  <a:pt x="43" y="68"/>
                </a:lnTo>
                <a:lnTo>
                  <a:pt x="43" y="68"/>
                </a:lnTo>
                <a:lnTo>
                  <a:pt x="44" y="69"/>
                </a:lnTo>
                <a:lnTo>
                  <a:pt x="44" y="70"/>
                </a:lnTo>
                <a:lnTo>
                  <a:pt x="43" y="70"/>
                </a:lnTo>
                <a:lnTo>
                  <a:pt x="42" y="70"/>
                </a:lnTo>
                <a:lnTo>
                  <a:pt x="42" y="70"/>
                </a:lnTo>
                <a:lnTo>
                  <a:pt x="41" y="69"/>
                </a:lnTo>
                <a:lnTo>
                  <a:pt x="41" y="69"/>
                </a:lnTo>
                <a:lnTo>
                  <a:pt x="41" y="69"/>
                </a:lnTo>
                <a:lnTo>
                  <a:pt x="40" y="68"/>
                </a:lnTo>
                <a:lnTo>
                  <a:pt x="39" y="67"/>
                </a:lnTo>
                <a:lnTo>
                  <a:pt x="39" y="67"/>
                </a:lnTo>
                <a:lnTo>
                  <a:pt x="38" y="67"/>
                </a:lnTo>
                <a:lnTo>
                  <a:pt x="38" y="67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3" y="65"/>
                </a:lnTo>
                <a:lnTo>
                  <a:pt x="33" y="65"/>
                </a:lnTo>
                <a:lnTo>
                  <a:pt x="32" y="65"/>
                </a:lnTo>
                <a:lnTo>
                  <a:pt x="32" y="65"/>
                </a:lnTo>
                <a:lnTo>
                  <a:pt x="32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0" y="63"/>
                </a:lnTo>
                <a:lnTo>
                  <a:pt x="30" y="63"/>
                </a:lnTo>
                <a:lnTo>
                  <a:pt x="29" y="63"/>
                </a:lnTo>
                <a:lnTo>
                  <a:pt x="29" y="63"/>
                </a:lnTo>
                <a:lnTo>
                  <a:pt x="28" y="63"/>
                </a:lnTo>
                <a:lnTo>
                  <a:pt x="27" y="62"/>
                </a:lnTo>
                <a:lnTo>
                  <a:pt x="27" y="63"/>
                </a:lnTo>
                <a:lnTo>
                  <a:pt x="26" y="63"/>
                </a:lnTo>
                <a:lnTo>
                  <a:pt x="26" y="63"/>
                </a:lnTo>
                <a:lnTo>
                  <a:pt x="26" y="64"/>
                </a:lnTo>
                <a:lnTo>
                  <a:pt x="26" y="64"/>
                </a:lnTo>
                <a:lnTo>
                  <a:pt x="26" y="65"/>
                </a:lnTo>
                <a:lnTo>
                  <a:pt x="25" y="66"/>
                </a:lnTo>
                <a:lnTo>
                  <a:pt x="24" y="66"/>
                </a:lnTo>
                <a:lnTo>
                  <a:pt x="24" y="66"/>
                </a:lnTo>
                <a:lnTo>
                  <a:pt x="23" y="66"/>
                </a:lnTo>
                <a:lnTo>
                  <a:pt x="22" y="65"/>
                </a:lnTo>
                <a:lnTo>
                  <a:pt x="21" y="65"/>
                </a:lnTo>
                <a:lnTo>
                  <a:pt x="21" y="66"/>
                </a:lnTo>
                <a:lnTo>
                  <a:pt x="21" y="65"/>
                </a:lnTo>
                <a:lnTo>
                  <a:pt x="20" y="65"/>
                </a:lnTo>
                <a:lnTo>
                  <a:pt x="20" y="65"/>
                </a:lnTo>
                <a:lnTo>
                  <a:pt x="20" y="66"/>
                </a:lnTo>
                <a:lnTo>
                  <a:pt x="20" y="66"/>
                </a:lnTo>
                <a:lnTo>
                  <a:pt x="20" y="67"/>
                </a:lnTo>
                <a:lnTo>
                  <a:pt x="20" y="67"/>
                </a:lnTo>
                <a:lnTo>
                  <a:pt x="20" y="68"/>
                </a:lnTo>
                <a:lnTo>
                  <a:pt x="19" y="69"/>
                </a:lnTo>
                <a:lnTo>
                  <a:pt x="19" y="68"/>
                </a:lnTo>
                <a:lnTo>
                  <a:pt x="19" y="68"/>
                </a:lnTo>
                <a:lnTo>
                  <a:pt x="20" y="68"/>
                </a:lnTo>
                <a:lnTo>
                  <a:pt x="19" y="69"/>
                </a:lnTo>
                <a:lnTo>
                  <a:pt x="19" y="69"/>
                </a:lnTo>
                <a:lnTo>
                  <a:pt x="19" y="69"/>
                </a:lnTo>
                <a:lnTo>
                  <a:pt x="19" y="69"/>
                </a:lnTo>
                <a:lnTo>
                  <a:pt x="18" y="70"/>
                </a:lnTo>
                <a:lnTo>
                  <a:pt x="17" y="70"/>
                </a:lnTo>
                <a:lnTo>
                  <a:pt x="17" y="70"/>
                </a:lnTo>
                <a:lnTo>
                  <a:pt x="17" y="70"/>
                </a:lnTo>
                <a:lnTo>
                  <a:pt x="16" y="71"/>
                </a:lnTo>
                <a:lnTo>
                  <a:pt x="16" y="71"/>
                </a:lnTo>
                <a:lnTo>
                  <a:pt x="17" y="72"/>
                </a:lnTo>
                <a:lnTo>
                  <a:pt x="18" y="72"/>
                </a:lnTo>
                <a:lnTo>
                  <a:pt x="19" y="73"/>
                </a:lnTo>
                <a:lnTo>
                  <a:pt x="19" y="73"/>
                </a:lnTo>
                <a:lnTo>
                  <a:pt x="19" y="74"/>
                </a:lnTo>
                <a:lnTo>
                  <a:pt x="19" y="74"/>
                </a:lnTo>
                <a:lnTo>
                  <a:pt x="19" y="74"/>
                </a:lnTo>
                <a:lnTo>
                  <a:pt x="19" y="75"/>
                </a:lnTo>
                <a:lnTo>
                  <a:pt x="19" y="75"/>
                </a:lnTo>
                <a:lnTo>
                  <a:pt x="19" y="75"/>
                </a:lnTo>
                <a:lnTo>
                  <a:pt x="20" y="75"/>
                </a:lnTo>
                <a:lnTo>
                  <a:pt x="20" y="75"/>
                </a:lnTo>
                <a:lnTo>
                  <a:pt x="21" y="75"/>
                </a:lnTo>
                <a:lnTo>
                  <a:pt x="21" y="76"/>
                </a:lnTo>
                <a:lnTo>
                  <a:pt x="23" y="77"/>
                </a:lnTo>
                <a:lnTo>
                  <a:pt x="23" y="77"/>
                </a:lnTo>
                <a:lnTo>
                  <a:pt x="24" y="79"/>
                </a:lnTo>
                <a:lnTo>
                  <a:pt x="25" y="80"/>
                </a:lnTo>
                <a:lnTo>
                  <a:pt x="25" y="81"/>
                </a:lnTo>
                <a:lnTo>
                  <a:pt x="25" y="81"/>
                </a:lnTo>
                <a:lnTo>
                  <a:pt x="25" y="82"/>
                </a:lnTo>
                <a:lnTo>
                  <a:pt x="23" y="83"/>
                </a:lnTo>
                <a:lnTo>
                  <a:pt x="23" y="84"/>
                </a:lnTo>
                <a:lnTo>
                  <a:pt x="23" y="85"/>
                </a:lnTo>
                <a:lnTo>
                  <a:pt x="23" y="86"/>
                </a:lnTo>
                <a:lnTo>
                  <a:pt x="24" y="86"/>
                </a:lnTo>
                <a:lnTo>
                  <a:pt x="24" y="87"/>
                </a:lnTo>
                <a:lnTo>
                  <a:pt x="24" y="87"/>
                </a:lnTo>
                <a:lnTo>
                  <a:pt x="25" y="87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8"/>
                </a:lnTo>
                <a:lnTo>
                  <a:pt x="25" y="89"/>
                </a:lnTo>
                <a:lnTo>
                  <a:pt x="25" y="89"/>
                </a:lnTo>
                <a:lnTo>
                  <a:pt x="25" y="89"/>
                </a:lnTo>
                <a:lnTo>
                  <a:pt x="25" y="90"/>
                </a:lnTo>
                <a:lnTo>
                  <a:pt x="25" y="90"/>
                </a:lnTo>
                <a:lnTo>
                  <a:pt x="25" y="91"/>
                </a:lnTo>
                <a:lnTo>
                  <a:pt x="26" y="91"/>
                </a:lnTo>
                <a:lnTo>
                  <a:pt x="26" y="91"/>
                </a:lnTo>
                <a:lnTo>
                  <a:pt x="26" y="91"/>
                </a:lnTo>
                <a:lnTo>
                  <a:pt x="27" y="91"/>
                </a:lnTo>
                <a:lnTo>
                  <a:pt x="27" y="92"/>
                </a:lnTo>
                <a:lnTo>
                  <a:pt x="28" y="92"/>
                </a:lnTo>
                <a:lnTo>
                  <a:pt x="28" y="92"/>
                </a:lnTo>
                <a:lnTo>
                  <a:pt x="28" y="92"/>
                </a:lnTo>
                <a:lnTo>
                  <a:pt x="28" y="92"/>
                </a:lnTo>
                <a:lnTo>
                  <a:pt x="29" y="92"/>
                </a:lnTo>
                <a:lnTo>
                  <a:pt x="29" y="91"/>
                </a:lnTo>
                <a:lnTo>
                  <a:pt x="29" y="91"/>
                </a:lnTo>
                <a:lnTo>
                  <a:pt x="29" y="90"/>
                </a:lnTo>
                <a:lnTo>
                  <a:pt x="29" y="90"/>
                </a:lnTo>
                <a:lnTo>
                  <a:pt x="28" y="90"/>
                </a:lnTo>
                <a:lnTo>
                  <a:pt x="29" y="88"/>
                </a:lnTo>
                <a:lnTo>
                  <a:pt x="29" y="88"/>
                </a:lnTo>
                <a:lnTo>
                  <a:pt x="29" y="87"/>
                </a:lnTo>
                <a:lnTo>
                  <a:pt x="30" y="87"/>
                </a:lnTo>
                <a:lnTo>
                  <a:pt x="31" y="87"/>
                </a:lnTo>
                <a:lnTo>
                  <a:pt x="32" y="87"/>
                </a:lnTo>
                <a:lnTo>
                  <a:pt x="32" y="87"/>
                </a:lnTo>
                <a:lnTo>
                  <a:pt x="32" y="88"/>
                </a:lnTo>
                <a:lnTo>
                  <a:pt x="32" y="88"/>
                </a:lnTo>
                <a:lnTo>
                  <a:pt x="32" y="89"/>
                </a:lnTo>
                <a:lnTo>
                  <a:pt x="32" y="89"/>
                </a:lnTo>
                <a:lnTo>
                  <a:pt x="32" y="89"/>
                </a:lnTo>
                <a:lnTo>
                  <a:pt x="33" y="89"/>
                </a:lnTo>
                <a:lnTo>
                  <a:pt x="33" y="89"/>
                </a:lnTo>
                <a:lnTo>
                  <a:pt x="33" y="90"/>
                </a:lnTo>
                <a:lnTo>
                  <a:pt x="33" y="90"/>
                </a:lnTo>
                <a:lnTo>
                  <a:pt x="33" y="90"/>
                </a:lnTo>
                <a:lnTo>
                  <a:pt x="34" y="90"/>
                </a:lnTo>
                <a:lnTo>
                  <a:pt x="34" y="90"/>
                </a:lnTo>
                <a:lnTo>
                  <a:pt x="34" y="91"/>
                </a:lnTo>
                <a:lnTo>
                  <a:pt x="34" y="91"/>
                </a:lnTo>
                <a:lnTo>
                  <a:pt x="34" y="91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3"/>
                </a:lnTo>
                <a:lnTo>
                  <a:pt x="35" y="94"/>
                </a:lnTo>
                <a:lnTo>
                  <a:pt x="35" y="94"/>
                </a:lnTo>
                <a:lnTo>
                  <a:pt x="35" y="94"/>
                </a:lnTo>
                <a:lnTo>
                  <a:pt x="35" y="94"/>
                </a:lnTo>
                <a:lnTo>
                  <a:pt x="35" y="95"/>
                </a:lnTo>
                <a:lnTo>
                  <a:pt x="35" y="95"/>
                </a:lnTo>
                <a:lnTo>
                  <a:pt x="35" y="95"/>
                </a:lnTo>
                <a:lnTo>
                  <a:pt x="35" y="95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6"/>
                </a:lnTo>
                <a:lnTo>
                  <a:pt x="35" y="97"/>
                </a:lnTo>
                <a:lnTo>
                  <a:pt x="36" y="97"/>
                </a:lnTo>
                <a:lnTo>
                  <a:pt x="36" y="97"/>
                </a:lnTo>
                <a:lnTo>
                  <a:pt x="36" y="97"/>
                </a:lnTo>
                <a:lnTo>
                  <a:pt x="37" y="97"/>
                </a:lnTo>
                <a:lnTo>
                  <a:pt x="37" y="97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8"/>
                </a:lnTo>
                <a:lnTo>
                  <a:pt x="37" y="97"/>
                </a:lnTo>
                <a:lnTo>
                  <a:pt x="37" y="97"/>
                </a:lnTo>
                <a:lnTo>
                  <a:pt x="37" y="97"/>
                </a:lnTo>
                <a:lnTo>
                  <a:pt x="37" y="96"/>
                </a:lnTo>
                <a:lnTo>
                  <a:pt x="37" y="96"/>
                </a:lnTo>
                <a:lnTo>
                  <a:pt x="37" y="95"/>
                </a:lnTo>
                <a:lnTo>
                  <a:pt x="37" y="95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3"/>
                </a:lnTo>
                <a:lnTo>
                  <a:pt x="37" y="93"/>
                </a:lnTo>
                <a:lnTo>
                  <a:pt x="38" y="93"/>
                </a:lnTo>
                <a:lnTo>
                  <a:pt x="38" y="94"/>
                </a:lnTo>
                <a:lnTo>
                  <a:pt x="38" y="93"/>
                </a:lnTo>
                <a:lnTo>
                  <a:pt x="38" y="93"/>
                </a:lnTo>
                <a:lnTo>
                  <a:pt x="37" y="93"/>
                </a:lnTo>
                <a:lnTo>
                  <a:pt x="37" y="93"/>
                </a:lnTo>
                <a:lnTo>
                  <a:pt x="38" y="92"/>
                </a:lnTo>
                <a:lnTo>
                  <a:pt x="38" y="92"/>
                </a:lnTo>
                <a:lnTo>
                  <a:pt x="38" y="91"/>
                </a:lnTo>
                <a:lnTo>
                  <a:pt x="38" y="91"/>
                </a:lnTo>
                <a:lnTo>
                  <a:pt x="39" y="91"/>
                </a:lnTo>
                <a:lnTo>
                  <a:pt x="41" y="91"/>
                </a:lnTo>
                <a:lnTo>
                  <a:pt x="41" y="91"/>
                </a:lnTo>
                <a:lnTo>
                  <a:pt x="42" y="92"/>
                </a:lnTo>
                <a:lnTo>
                  <a:pt x="42" y="93"/>
                </a:lnTo>
                <a:lnTo>
                  <a:pt x="42" y="93"/>
                </a:lnTo>
                <a:lnTo>
                  <a:pt x="42" y="93"/>
                </a:lnTo>
                <a:lnTo>
                  <a:pt x="42" y="93"/>
                </a:lnTo>
                <a:lnTo>
                  <a:pt x="43" y="93"/>
                </a:lnTo>
                <a:lnTo>
                  <a:pt x="43" y="94"/>
                </a:lnTo>
                <a:lnTo>
                  <a:pt x="43" y="94"/>
                </a:lnTo>
                <a:lnTo>
                  <a:pt x="44" y="95"/>
                </a:lnTo>
                <a:lnTo>
                  <a:pt x="44" y="95"/>
                </a:lnTo>
                <a:lnTo>
                  <a:pt x="44" y="96"/>
                </a:lnTo>
                <a:lnTo>
                  <a:pt x="44" y="96"/>
                </a:lnTo>
                <a:lnTo>
                  <a:pt x="45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7"/>
                </a:lnTo>
                <a:lnTo>
                  <a:pt x="46" y="97"/>
                </a:lnTo>
                <a:lnTo>
                  <a:pt x="46" y="98"/>
                </a:lnTo>
                <a:lnTo>
                  <a:pt x="47" y="97"/>
                </a:lnTo>
                <a:lnTo>
                  <a:pt x="47" y="98"/>
                </a:lnTo>
                <a:lnTo>
                  <a:pt x="48" y="97"/>
                </a:lnTo>
                <a:lnTo>
                  <a:pt x="48" y="97"/>
                </a:lnTo>
                <a:lnTo>
                  <a:pt x="47" y="97"/>
                </a:lnTo>
                <a:lnTo>
                  <a:pt x="47" y="97"/>
                </a:lnTo>
                <a:lnTo>
                  <a:pt x="47" y="97"/>
                </a:lnTo>
                <a:lnTo>
                  <a:pt x="46" y="96"/>
                </a:lnTo>
                <a:lnTo>
                  <a:pt x="47" y="96"/>
                </a:lnTo>
                <a:lnTo>
                  <a:pt x="47" y="96"/>
                </a:lnTo>
                <a:lnTo>
                  <a:pt x="47" y="96"/>
                </a:lnTo>
                <a:lnTo>
                  <a:pt x="47" y="96"/>
                </a:lnTo>
                <a:lnTo>
                  <a:pt x="46" y="95"/>
                </a:lnTo>
                <a:lnTo>
                  <a:pt x="46" y="95"/>
                </a:lnTo>
                <a:lnTo>
                  <a:pt x="46" y="94"/>
                </a:lnTo>
                <a:lnTo>
                  <a:pt x="45" y="94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3"/>
                </a:lnTo>
                <a:lnTo>
                  <a:pt x="45" y="92"/>
                </a:lnTo>
                <a:lnTo>
                  <a:pt x="45" y="92"/>
                </a:lnTo>
                <a:lnTo>
                  <a:pt x="45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0"/>
                </a:lnTo>
                <a:lnTo>
                  <a:pt x="45" y="90"/>
                </a:lnTo>
                <a:lnTo>
                  <a:pt x="45" y="90"/>
                </a:lnTo>
                <a:lnTo>
                  <a:pt x="45" y="90"/>
                </a:lnTo>
                <a:lnTo>
                  <a:pt x="45" y="88"/>
                </a:lnTo>
                <a:lnTo>
                  <a:pt x="45" y="88"/>
                </a:lnTo>
                <a:lnTo>
                  <a:pt x="45" y="88"/>
                </a:lnTo>
                <a:lnTo>
                  <a:pt x="44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5" y="87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6"/>
                </a:lnTo>
                <a:lnTo>
                  <a:pt x="44" y="85"/>
                </a:lnTo>
                <a:lnTo>
                  <a:pt x="44" y="85"/>
                </a:lnTo>
                <a:lnTo>
                  <a:pt x="43" y="85"/>
                </a:lnTo>
                <a:lnTo>
                  <a:pt x="43" y="85"/>
                </a:lnTo>
                <a:lnTo>
                  <a:pt x="43" y="85"/>
                </a:lnTo>
                <a:lnTo>
                  <a:pt x="43" y="85"/>
                </a:lnTo>
                <a:lnTo>
                  <a:pt x="43" y="83"/>
                </a:lnTo>
                <a:lnTo>
                  <a:pt x="43" y="83"/>
                </a:lnTo>
                <a:lnTo>
                  <a:pt x="43" y="83"/>
                </a:lnTo>
                <a:lnTo>
                  <a:pt x="42" y="83"/>
                </a:lnTo>
                <a:lnTo>
                  <a:pt x="42" y="82"/>
                </a:lnTo>
                <a:lnTo>
                  <a:pt x="42" y="82"/>
                </a:lnTo>
                <a:lnTo>
                  <a:pt x="42" y="82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79"/>
                </a:lnTo>
                <a:lnTo>
                  <a:pt x="41" y="79"/>
                </a:lnTo>
                <a:lnTo>
                  <a:pt x="41" y="79"/>
                </a:lnTo>
                <a:lnTo>
                  <a:pt x="41" y="78"/>
                </a:lnTo>
                <a:lnTo>
                  <a:pt x="41" y="78"/>
                </a:lnTo>
                <a:lnTo>
                  <a:pt x="40" y="77"/>
                </a:lnTo>
                <a:lnTo>
                  <a:pt x="41" y="77"/>
                </a:lnTo>
                <a:lnTo>
                  <a:pt x="41" y="76"/>
                </a:lnTo>
                <a:lnTo>
                  <a:pt x="41" y="77"/>
                </a:lnTo>
                <a:lnTo>
                  <a:pt x="41" y="77"/>
                </a:lnTo>
                <a:lnTo>
                  <a:pt x="42" y="77"/>
                </a:lnTo>
                <a:lnTo>
                  <a:pt x="42" y="77"/>
                </a:lnTo>
                <a:lnTo>
                  <a:pt x="42" y="78"/>
                </a:lnTo>
                <a:lnTo>
                  <a:pt x="42" y="78"/>
                </a:lnTo>
                <a:lnTo>
                  <a:pt x="43" y="77"/>
                </a:lnTo>
                <a:lnTo>
                  <a:pt x="43" y="78"/>
                </a:lnTo>
                <a:lnTo>
                  <a:pt x="43" y="77"/>
                </a:lnTo>
                <a:lnTo>
                  <a:pt x="43" y="77"/>
                </a:lnTo>
                <a:lnTo>
                  <a:pt x="44" y="78"/>
                </a:lnTo>
                <a:lnTo>
                  <a:pt x="44" y="78"/>
                </a:lnTo>
                <a:lnTo>
                  <a:pt x="45" y="79"/>
                </a:lnTo>
                <a:lnTo>
                  <a:pt x="45" y="78"/>
                </a:lnTo>
                <a:lnTo>
                  <a:pt x="45" y="78"/>
                </a:lnTo>
                <a:lnTo>
                  <a:pt x="45" y="79"/>
                </a:lnTo>
                <a:lnTo>
                  <a:pt x="45" y="79"/>
                </a:lnTo>
                <a:lnTo>
                  <a:pt x="45" y="79"/>
                </a:lnTo>
                <a:lnTo>
                  <a:pt x="46" y="79"/>
                </a:lnTo>
                <a:lnTo>
                  <a:pt x="46" y="79"/>
                </a:lnTo>
                <a:lnTo>
                  <a:pt x="47" y="80"/>
                </a:lnTo>
                <a:lnTo>
                  <a:pt x="46" y="79"/>
                </a:lnTo>
                <a:lnTo>
                  <a:pt x="46" y="80"/>
                </a:lnTo>
                <a:lnTo>
                  <a:pt x="46" y="80"/>
                </a:lnTo>
                <a:lnTo>
                  <a:pt x="46" y="80"/>
                </a:lnTo>
                <a:lnTo>
                  <a:pt x="46" y="80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6" y="81"/>
                </a:lnTo>
                <a:lnTo>
                  <a:pt x="47" y="81"/>
                </a:lnTo>
                <a:lnTo>
                  <a:pt x="47" y="81"/>
                </a:lnTo>
                <a:lnTo>
                  <a:pt x="47" y="81"/>
                </a:lnTo>
                <a:lnTo>
                  <a:pt x="47" y="82"/>
                </a:lnTo>
                <a:lnTo>
                  <a:pt x="47" y="82"/>
                </a:lnTo>
                <a:lnTo>
                  <a:pt x="48" y="82"/>
                </a:lnTo>
                <a:lnTo>
                  <a:pt x="47" y="81"/>
                </a:lnTo>
                <a:lnTo>
                  <a:pt x="47" y="81"/>
                </a:lnTo>
                <a:lnTo>
                  <a:pt x="49" y="81"/>
                </a:lnTo>
                <a:lnTo>
                  <a:pt x="49" y="81"/>
                </a:lnTo>
                <a:lnTo>
                  <a:pt x="48" y="81"/>
                </a:lnTo>
                <a:lnTo>
                  <a:pt x="48" y="80"/>
                </a:lnTo>
                <a:lnTo>
                  <a:pt x="48" y="80"/>
                </a:lnTo>
                <a:lnTo>
                  <a:pt x="48" y="80"/>
                </a:lnTo>
                <a:lnTo>
                  <a:pt x="49" y="80"/>
                </a:lnTo>
                <a:lnTo>
                  <a:pt x="48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49" y="80"/>
                </a:lnTo>
                <a:lnTo>
                  <a:pt x="50" y="79"/>
                </a:lnTo>
                <a:lnTo>
                  <a:pt x="51" y="80"/>
                </a:lnTo>
                <a:lnTo>
                  <a:pt x="52" y="79"/>
                </a:lnTo>
                <a:lnTo>
                  <a:pt x="52" y="79"/>
                </a:lnTo>
                <a:lnTo>
                  <a:pt x="52" y="79"/>
                </a:lnTo>
                <a:lnTo>
                  <a:pt x="52" y="79"/>
                </a:lnTo>
                <a:lnTo>
                  <a:pt x="51" y="78"/>
                </a:lnTo>
                <a:lnTo>
                  <a:pt x="50" y="78"/>
                </a:lnTo>
                <a:lnTo>
                  <a:pt x="50" y="78"/>
                </a:lnTo>
                <a:lnTo>
                  <a:pt x="51" y="78"/>
                </a:lnTo>
                <a:lnTo>
                  <a:pt x="50" y="77"/>
                </a:lnTo>
                <a:lnTo>
                  <a:pt x="50" y="77"/>
                </a:lnTo>
                <a:lnTo>
                  <a:pt x="50" y="77"/>
                </a:lnTo>
                <a:lnTo>
                  <a:pt x="50" y="76"/>
                </a:lnTo>
                <a:lnTo>
                  <a:pt x="51" y="76"/>
                </a:lnTo>
                <a:lnTo>
                  <a:pt x="50" y="75"/>
                </a:lnTo>
                <a:lnTo>
                  <a:pt x="50" y="75"/>
                </a:lnTo>
                <a:lnTo>
                  <a:pt x="49" y="76"/>
                </a:lnTo>
                <a:lnTo>
                  <a:pt x="50" y="76"/>
                </a:lnTo>
                <a:lnTo>
                  <a:pt x="50" y="77"/>
                </a:lnTo>
                <a:lnTo>
                  <a:pt x="50" y="77"/>
                </a:lnTo>
                <a:lnTo>
                  <a:pt x="49" y="77"/>
                </a:lnTo>
                <a:lnTo>
                  <a:pt x="49" y="77"/>
                </a:lnTo>
                <a:lnTo>
                  <a:pt x="48" y="77"/>
                </a:lnTo>
                <a:lnTo>
                  <a:pt x="48" y="77"/>
                </a:lnTo>
                <a:lnTo>
                  <a:pt x="47" y="76"/>
                </a:lnTo>
                <a:lnTo>
                  <a:pt x="47" y="76"/>
                </a:lnTo>
                <a:lnTo>
                  <a:pt x="47" y="75"/>
                </a:lnTo>
                <a:lnTo>
                  <a:pt x="47" y="75"/>
                </a:lnTo>
                <a:lnTo>
                  <a:pt x="47" y="75"/>
                </a:lnTo>
                <a:lnTo>
                  <a:pt x="47" y="75"/>
                </a:lnTo>
                <a:lnTo>
                  <a:pt x="47" y="74"/>
                </a:lnTo>
                <a:lnTo>
                  <a:pt x="47" y="74"/>
                </a:lnTo>
                <a:lnTo>
                  <a:pt x="47" y="74"/>
                </a:lnTo>
                <a:lnTo>
                  <a:pt x="46" y="74"/>
                </a:lnTo>
                <a:lnTo>
                  <a:pt x="46" y="74"/>
                </a:lnTo>
                <a:lnTo>
                  <a:pt x="46" y="74"/>
                </a:lnTo>
                <a:lnTo>
                  <a:pt x="46" y="73"/>
                </a:lnTo>
                <a:lnTo>
                  <a:pt x="47" y="73"/>
                </a:lnTo>
                <a:lnTo>
                  <a:pt x="47" y="73"/>
                </a:lnTo>
                <a:lnTo>
                  <a:pt x="47" y="72"/>
                </a:lnTo>
                <a:lnTo>
                  <a:pt x="46" y="71"/>
                </a:lnTo>
                <a:lnTo>
                  <a:pt x="46" y="72"/>
                </a:lnTo>
                <a:lnTo>
                  <a:pt x="45" y="71"/>
                </a:lnTo>
                <a:lnTo>
                  <a:pt x="44" y="71"/>
                </a:lnTo>
                <a:lnTo>
                  <a:pt x="45" y="71"/>
                </a:lnTo>
                <a:lnTo>
                  <a:pt x="45" y="70"/>
                </a:lnTo>
                <a:lnTo>
                  <a:pt x="45" y="70"/>
                </a:lnTo>
                <a:lnTo>
                  <a:pt x="46" y="70"/>
                </a:lnTo>
                <a:lnTo>
                  <a:pt x="46" y="70"/>
                </a:lnTo>
                <a:lnTo>
                  <a:pt x="47" y="70"/>
                </a:lnTo>
                <a:lnTo>
                  <a:pt x="48" y="69"/>
                </a:lnTo>
                <a:lnTo>
                  <a:pt x="49" y="69"/>
                </a:lnTo>
                <a:lnTo>
                  <a:pt x="50" y="69"/>
                </a:lnTo>
                <a:lnTo>
                  <a:pt x="51" y="69"/>
                </a:lnTo>
                <a:lnTo>
                  <a:pt x="51" y="69"/>
                </a:lnTo>
                <a:lnTo>
                  <a:pt x="50" y="69"/>
                </a:lnTo>
                <a:lnTo>
                  <a:pt x="51" y="69"/>
                </a:lnTo>
                <a:lnTo>
                  <a:pt x="51" y="69"/>
                </a:lnTo>
                <a:lnTo>
                  <a:pt x="51" y="68"/>
                </a:lnTo>
                <a:lnTo>
                  <a:pt x="52" y="68"/>
                </a:lnTo>
                <a:lnTo>
                  <a:pt x="52" y="68"/>
                </a:lnTo>
                <a:lnTo>
                  <a:pt x="53" y="68"/>
                </a:lnTo>
                <a:lnTo>
                  <a:pt x="53" y="68"/>
                </a:lnTo>
                <a:lnTo>
                  <a:pt x="53" y="68"/>
                </a:lnTo>
                <a:lnTo>
                  <a:pt x="53" y="68"/>
                </a:lnTo>
                <a:lnTo>
                  <a:pt x="53" y="69"/>
                </a:lnTo>
                <a:lnTo>
                  <a:pt x="53" y="69"/>
                </a:lnTo>
                <a:lnTo>
                  <a:pt x="53" y="69"/>
                </a:lnTo>
                <a:lnTo>
                  <a:pt x="54" y="69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4" y="70"/>
                </a:lnTo>
                <a:lnTo>
                  <a:pt x="55" y="70"/>
                </a:lnTo>
                <a:lnTo>
                  <a:pt x="55" y="70"/>
                </a:lnTo>
                <a:lnTo>
                  <a:pt x="55" y="70"/>
                </a:lnTo>
                <a:lnTo>
                  <a:pt x="56" y="71"/>
                </a:lnTo>
                <a:lnTo>
                  <a:pt x="56" y="71"/>
                </a:lnTo>
                <a:lnTo>
                  <a:pt x="56" y="72"/>
                </a:lnTo>
                <a:lnTo>
                  <a:pt x="56" y="72"/>
                </a:lnTo>
                <a:lnTo>
                  <a:pt x="56" y="72"/>
                </a:lnTo>
                <a:lnTo>
                  <a:pt x="56" y="72"/>
                </a:lnTo>
                <a:lnTo>
                  <a:pt x="56" y="73"/>
                </a:lnTo>
                <a:lnTo>
                  <a:pt x="56" y="72"/>
                </a:lnTo>
                <a:lnTo>
                  <a:pt x="56" y="72"/>
                </a:lnTo>
                <a:lnTo>
                  <a:pt x="56" y="73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7" y="72"/>
                </a:lnTo>
                <a:lnTo>
                  <a:pt x="58" y="73"/>
                </a:lnTo>
                <a:lnTo>
                  <a:pt x="58" y="73"/>
                </a:lnTo>
                <a:lnTo>
                  <a:pt x="58" y="73"/>
                </a:lnTo>
                <a:lnTo>
                  <a:pt x="58" y="74"/>
                </a:lnTo>
                <a:lnTo>
                  <a:pt x="58" y="74"/>
                </a:lnTo>
                <a:lnTo>
                  <a:pt x="58" y="74"/>
                </a:lnTo>
                <a:lnTo>
                  <a:pt x="58" y="74"/>
                </a:lnTo>
                <a:lnTo>
                  <a:pt x="58" y="75"/>
                </a:lnTo>
                <a:lnTo>
                  <a:pt x="60" y="75"/>
                </a:lnTo>
                <a:lnTo>
                  <a:pt x="60" y="75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0" y="74"/>
                </a:lnTo>
                <a:lnTo>
                  <a:pt x="61" y="73"/>
                </a:lnTo>
                <a:lnTo>
                  <a:pt x="61" y="73"/>
                </a:lnTo>
                <a:lnTo>
                  <a:pt x="61" y="72"/>
                </a:lnTo>
                <a:lnTo>
                  <a:pt x="60" y="72"/>
                </a:lnTo>
                <a:lnTo>
                  <a:pt x="60" y="72"/>
                </a:lnTo>
                <a:lnTo>
                  <a:pt x="60" y="72"/>
                </a:lnTo>
                <a:lnTo>
                  <a:pt x="60" y="72"/>
                </a:lnTo>
                <a:lnTo>
                  <a:pt x="60" y="71"/>
                </a:lnTo>
                <a:lnTo>
                  <a:pt x="60" y="71"/>
                </a:lnTo>
                <a:lnTo>
                  <a:pt x="60" y="71"/>
                </a:lnTo>
                <a:lnTo>
                  <a:pt x="60" y="71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70"/>
                </a:lnTo>
                <a:lnTo>
                  <a:pt x="60" y="69"/>
                </a:lnTo>
                <a:lnTo>
                  <a:pt x="60" y="69"/>
                </a:lnTo>
                <a:lnTo>
                  <a:pt x="59" y="68"/>
                </a:lnTo>
                <a:lnTo>
                  <a:pt x="59" y="67"/>
                </a:lnTo>
                <a:lnTo>
                  <a:pt x="59" y="67"/>
                </a:lnTo>
                <a:lnTo>
                  <a:pt x="59" y="67"/>
                </a:lnTo>
                <a:lnTo>
                  <a:pt x="60" y="66"/>
                </a:lnTo>
                <a:lnTo>
                  <a:pt x="60" y="66"/>
                </a:lnTo>
                <a:lnTo>
                  <a:pt x="60" y="66"/>
                </a:lnTo>
                <a:lnTo>
                  <a:pt x="60" y="66"/>
                </a:lnTo>
                <a:lnTo>
                  <a:pt x="61" y="66"/>
                </a:lnTo>
                <a:lnTo>
                  <a:pt x="60" y="66"/>
                </a:lnTo>
                <a:lnTo>
                  <a:pt x="60" y="65"/>
                </a:lnTo>
                <a:lnTo>
                  <a:pt x="60" y="65"/>
                </a:lnTo>
                <a:lnTo>
                  <a:pt x="60" y="64"/>
                </a:lnTo>
                <a:lnTo>
                  <a:pt x="59" y="64"/>
                </a:lnTo>
                <a:lnTo>
                  <a:pt x="58" y="63"/>
                </a:lnTo>
                <a:lnTo>
                  <a:pt x="58" y="63"/>
                </a:lnTo>
                <a:lnTo>
                  <a:pt x="57" y="63"/>
                </a:lnTo>
                <a:lnTo>
                  <a:pt x="57" y="63"/>
                </a:lnTo>
                <a:lnTo>
                  <a:pt x="56" y="63"/>
                </a:lnTo>
                <a:lnTo>
                  <a:pt x="56" y="62"/>
                </a:lnTo>
                <a:lnTo>
                  <a:pt x="56" y="63"/>
                </a:lnTo>
                <a:lnTo>
                  <a:pt x="55" y="62"/>
                </a:lnTo>
                <a:lnTo>
                  <a:pt x="55" y="63"/>
                </a:lnTo>
                <a:lnTo>
                  <a:pt x="54" y="62"/>
                </a:lnTo>
                <a:lnTo>
                  <a:pt x="54" y="62"/>
                </a:lnTo>
                <a:lnTo>
                  <a:pt x="54" y="61"/>
                </a:lnTo>
                <a:lnTo>
                  <a:pt x="53" y="61"/>
                </a:lnTo>
                <a:lnTo>
                  <a:pt x="53" y="61"/>
                </a:lnTo>
                <a:lnTo>
                  <a:pt x="53" y="61"/>
                </a:lnTo>
                <a:lnTo>
                  <a:pt x="53" y="60"/>
                </a:lnTo>
                <a:lnTo>
                  <a:pt x="53" y="60"/>
                </a:lnTo>
                <a:lnTo>
                  <a:pt x="53" y="60"/>
                </a:lnTo>
                <a:lnTo>
                  <a:pt x="53" y="59"/>
                </a:lnTo>
                <a:lnTo>
                  <a:pt x="53" y="60"/>
                </a:lnTo>
                <a:lnTo>
                  <a:pt x="52" y="60"/>
                </a:lnTo>
                <a:lnTo>
                  <a:pt x="51" y="60"/>
                </a:lnTo>
                <a:lnTo>
                  <a:pt x="51" y="60"/>
                </a:lnTo>
                <a:lnTo>
                  <a:pt x="50" y="59"/>
                </a:lnTo>
                <a:lnTo>
                  <a:pt x="50" y="60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49" y="58"/>
                </a:lnTo>
                <a:lnTo>
                  <a:pt x="49" y="59"/>
                </a:lnTo>
                <a:lnTo>
                  <a:pt x="49" y="58"/>
                </a:lnTo>
                <a:lnTo>
                  <a:pt x="50" y="58"/>
                </a:lnTo>
                <a:lnTo>
                  <a:pt x="49" y="57"/>
                </a:lnTo>
                <a:lnTo>
                  <a:pt x="49" y="57"/>
                </a:lnTo>
                <a:lnTo>
                  <a:pt x="48" y="57"/>
                </a:lnTo>
                <a:lnTo>
                  <a:pt x="47" y="56"/>
                </a:lnTo>
                <a:lnTo>
                  <a:pt x="47" y="56"/>
                </a:lnTo>
                <a:lnTo>
                  <a:pt x="47" y="56"/>
                </a:lnTo>
                <a:lnTo>
                  <a:pt x="47" y="57"/>
                </a:lnTo>
                <a:lnTo>
                  <a:pt x="47" y="57"/>
                </a:lnTo>
                <a:lnTo>
                  <a:pt x="47" y="57"/>
                </a:lnTo>
                <a:lnTo>
                  <a:pt x="47" y="57"/>
                </a:lnTo>
                <a:lnTo>
                  <a:pt x="46" y="57"/>
                </a:lnTo>
                <a:lnTo>
                  <a:pt x="46" y="57"/>
                </a:lnTo>
                <a:lnTo>
                  <a:pt x="46" y="57"/>
                </a:lnTo>
                <a:lnTo>
                  <a:pt x="46" y="56"/>
                </a:lnTo>
                <a:lnTo>
                  <a:pt x="46" y="56"/>
                </a:lnTo>
                <a:lnTo>
                  <a:pt x="45" y="55"/>
                </a:lnTo>
                <a:lnTo>
                  <a:pt x="44" y="55"/>
                </a:lnTo>
                <a:lnTo>
                  <a:pt x="43" y="55"/>
                </a:lnTo>
                <a:lnTo>
                  <a:pt x="42" y="55"/>
                </a:lnTo>
                <a:lnTo>
                  <a:pt x="42" y="55"/>
                </a:lnTo>
                <a:lnTo>
                  <a:pt x="42" y="54"/>
                </a:lnTo>
                <a:lnTo>
                  <a:pt x="41" y="54"/>
                </a:lnTo>
                <a:lnTo>
                  <a:pt x="41" y="54"/>
                </a:lnTo>
                <a:lnTo>
                  <a:pt x="41" y="54"/>
                </a:lnTo>
                <a:lnTo>
                  <a:pt x="40" y="54"/>
                </a:lnTo>
                <a:lnTo>
                  <a:pt x="40" y="53"/>
                </a:lnTo>
                <a:lnTo>
                  <a:pt x="40" y="54"/>
                </a:lnTo>
                <a:lnTo>
                  <a:pt x="39" y="54"/>
                </a:lnTo>
                <a:lnTo>
                  <a:pt x="39" y="54"/>
                </a:lnTo>
                <a:lnTo>
                  <a:pt x="38" y="54"/>
                </a:lnTo>
                <a:lnTo>
                  <a:pt x="38" y="53"/>
                </a:lnTo>
                <a:lnTo>
                  <a:pt x="38" y="54"/>
                </a:lnTo>
                <a:lnTo>
                  <a:pt x="38" y="54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8" y="53"/>
                </a:lnTo>
                <a:lnTo>
                  <a:pt x="37" y="53"/>
                </a:lnTo>
                <a:lnTo>
                  <a:pt x="37" y="53"/>
                </a:lnTo>
                <a:lnTo>
                  <a:pt x="37" y="53"/>
                </a:lnTo>
                <a:lnTo>
                  <a:pt x="38" y="53"/>
                </a:lnTo>
                <a:lnTo>
                  <a:pt x="38" y="52"/>
                </a:lnTo>
                <a:lnTo>
                  <a:pt x="38" y="52"/>
                </a:lnTo>
                <a:lnTo>
                  <a:pt x="39" y="52"/>
                </a:lnTo>
                <a:lnTo>
                  <a:pt x="39" y="52"/>
                </a:lnTo>
                <a:lnTo>
                  <a:pt x="39" y="52"/>
                </a:lnTo>
                <a:lnTo>
                  <a:pt x="40" y="53"/>
                </a:lnTo>
                <a:lnTo>
                  <a:pt x="40" y="52"/>
                </a:lnTo>
                <a:lnTo>
                  <a:pt x="41" y="53"/>
                </a:lnTo>
                <a:lnTo>
                  <a:pt x="41" y="53"/>
                </a:lnTo>
                <a:lnTo>
                  <a:pt x="41" y="53"/>
                </a:lnTo>
                <a:lnTo>
                  <a:pt x="42" y="52"/>
                </a:lnTo>
                <a:lnTo>
                  <a:pt x="42" y="52"/>
                </a:lnTo>
                <a:lnTo>
                  <a:pt x="42" y="52"/>
                </a:lnTo>
                <a:lnTo>
                  <a:pt x="42" y="52"/>
                </a:lnTo>
                <a:lnTo>
                  <a:pt x="43" y="52"/>
                </a:lnTo>
                <a:lnTo>
                  <a:pt x="44" y="52"/>
                </a:lnTo>
                <a:lnTo>
                  <a:pt x="44" y="51"/>
                </a:lnTo>
                <a:lnTo>
                  <a:pt x="44" y="52"/>
                </a:lnTo>
                <a:lnTo>
                  <a:pt x="44" y="51"/>
                </a:lnTo>
                <a:lnTo>
                  <a:pt x="44" y="51"/>
                </a:lnTo>
                <a:lnTo>
                  <a:pt x="45" y="51"/>
                </a:lnTo>
                <a:lnTo>
                  <a:pt x="45" y="50"/>
                </a:lnTo>
                <a:lnTo>
                  <a:pt x="46" y="50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44" y="50"/>
                </a:lnTo>
                <a:lnTo>
                  <a:pt x="44" y="50"/>
                </a:lnTo>
                <a:lnTo>
                  <a:pt x="44" y="49"/>
                </a:lnTo>
                <a:lnTo>
                  <a:pt x="44" y="49"/>
                </a:lnTo>
                <a:lnTo>
                  <a:pt x="44" y="49"/>
                </a:lnTo>
                <a:lnTo>
                  <a:pt x="44" y="49"/>
                </a:lnTo>
                <a:lnTo>
                  <a:pt x="44" y="48"/>
                </a:lnTo>
                <a:lnTo>
                  <a:pt x="44" y="48"/>
                </a:lnTo>
                <a:lnTo>
                  <a:pt x="44" y="48"/>
                </a:lnTo>
                <a:lnTo>
                  <a:pt x="44" y="48"/>
                </a:lnTo>
                <a:lnTo>
                  <a:pt x="43" y="48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8"/>
                </a:lnTo>
                <a:lnTo>
                  <a:pt x="42" y="47"/>
                </a:lnTo>
                <a:lnTo>
                  <a:pt x="42" y="46"/>
                </a:lnTo>
                <a:lnTo>
                  <a:pt x="42" y="45"/>
                </a:lnTo>
                <a:lnTo>
                  <a:pt x="43" y="45"/>
                </a:lnTo>
                <a:lnTo>
                  <a:pt x="44" y="45"/>
                </a:lnTo>
                <a:lnTo>
                  <a:pt x="43" y="45"/>
                </a:lnTo>
                <a:lnTo>
                  <a:pt x="44" y="44"/>
                </a:lnTo>
                <a:lnTo>
                  <a:pt x="43" y="44"/>
                </a:lnTo>
                <a:lnTo>
                  <a:pt x="44" y="44"/>
                </a:lnTo>
                <a:lnTo>
                  <a:pt x="45" y="44"/>
                </a:lnTo>
                <a:lnTo>
                  <a:pt x="45" y="44"/>
                </a:lnTo>
                <a:lnTo>
                  <a:pt x="45" y="45"/>
                </a:lnTo>
                <a:lnTo>
                  <a:pt x="46" y="45"/>
                </a:lnTo>
                <a:lnTo>
                  <a:pt x="46" y="45"/>
                </a:lnTo>
                <a:lnTo>
                  <a:pt x="46" y="45"/>
                </a:lnTo>
                <a:lnTo>
                  <a:pt x="47" y="46"/>
                </a:lnTo>
                <a:lnTo>
                  <a:pt x="47" y="46"/>
                </a:lnTo>
                <a:lnTo>
                  <a:pt x="47" y="47"/>
                </a:lnTo>
                <a:lnTo>
                  <a:pt x="48" y="47"/>
                </a:lnTo>
                <a:lnTo>
                  <a:pt x="48" y="48"/>
                </a:lnTo>
                <a:lnTo>
                  <a:pt x="47" y="47"/>
                </a:lnTo>
                <a:lnTo>
                  <a:pt x="47" y="48"/>
                </a:lnTo>
                <a:lnTo>
                  <a:pt x="47" y="48"/>
                </a:lnTo>
                <a:lnTo>
                  <a:pt x="47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5" y="48"/>
                </a:lnTo>
                <a:lnTo>
                  <a:pt x="45" y="49"/>
                </a:lnTo>
                <a:lnTo>
                  <a:pt x="46" y="49"/>
                </a:lnTo>
                <a:lnTo>
                  <a:pt x="46" y="49"/>
                </a:lnTo>
                <a:lnTo>
                  <a:pt x="47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8" y="48"/>
                </a:lnTo>
                <a:lnTo>
                  <a:pt x="49" y="48"/>
                </a:lnTo>
                <a:lnTo>
                  <a:pt x="49" y="48"/>
                </a:lnTo>
                <a:lnTo>
                  <a:pt x="50" y="47"/>
                </a:lnTo>
                <a:lnTo>
                  <a:pt x="50" y="46"/>
                </a:lnTo>
                <a:lnTo>
                  <a:pt x="49" y="45"/>
                </a:lnTo>
                <a:lnTo>
                  <a:pt x="49" y="45"/>
                </a:lnTo>
                <a:lnTo>
                  <a:pt x="48" y="44"/>
                </a:lnTo>
                <a:lnTo>
                  <a:pt x="48" y="44"/>
                </a:lnTo>
                <a:lnTo>
                  <a:pt x="47" y="43"/>
                </a:lnTo>
                <a:lnTo>
                  <a:pt x="46" y="42"/>
                </a:lnTo>
                <a:lnTo>
                  <a:pt x="46" y="41"/>
                </a:lnTo>
                <a:lnTo>
                  <a:pt x="45" y="41"/>
                </a:lnTo>
                <a:lnTo>
                  <a:pt x="45" y="41"/>
                </a:lnTo>
                <a:lnTo>
                  <a:pt x="45" y="40"/>
                </a:lnTo>
                <a:lnTo>
                  <a:pt x="44" y="40"/>
                </a:lnTo>
                <a:lnTo>
                  <a:pt x="43" y="40"/>
                </a:lnTo>
                <a:lnTo>
                  <a:pt x="42" y="37"/>
                </a:lnTo>
                <a:lnTo>
                  <a:pt x="42" y="36"/>
                </a:lnTo>
                <a:lnTo>
                  <a:pt x="42" y="35"/>
                </a:lnTo>
                <a:lnTo>
                  <a:pt x="41" y="35"/>
                </a:lnTo>
                <a:lnTo>
                  <a:pt x="41" y="34"/>
                </a:lnTo>
                <a:lnTo>
                  <a:pt x="41" y="34"/>
                </a:lnTo>
                <a:lnTo>
                  <a:pt x="40" y="33"/>
                </a:lnTo>
                <a:lnTo>
                  <a:pt x="40" y="33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lnTo>
                  <a:pt x="38" y="31"/>
                </a:lnTo>
                <a:lnTo>
                  <a:pt x="38" y="30"/>
                </a:lnTo>
                <a:lnTo>
                  <a:pt x="38" y="30"/>
                </a:lnTo>
                <a:lnTo>
                  <a:pt x="38" y="29"/>
                </a:lnTo>
                <a:lnTo>
                  <a:pt x="38" y="28"/>
                </a:lnTo>
                <a:lnTo>
                  <a:pt x="38" y="28"/>
                </a:lnTo>
                <a:lnTo>
                  <a:pt x="39" y="27"/>
                </a:lnTo>
                <a:lnTo>
                  <a:pt x="39" y="25"/>
                </a:lnTo>
                <a:lnTo>
                  <a:pt x="39" y="25"/>
                </a:lnTo>
                <a:lnTo>
                  <a:pt x="39" y="24"/>
                </a:lnTo>
                <a:lnTo>
                  <a:pt x="39" y="24"/>
                </a:lnTo>
                <a:lnTo>
                  <a:pt x="38" y="24"/>
                </a:lnTo>
                <a:lnTo>
                  <a:pt x="38" y="24"/>
                </a:lnTo>
                <a:lnTo>
                  <a:pt x="38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39" y="23"/>
                </a:lnTo>
                <a:lnTo>
                  <a:pt x="40" y="23"/>
                </a:lnTo>
                <a:lnTo>
                  <a:pt x="39" y="23"/>
                </a:lnTo>
                <a:lnTo>
                  <a:pt x="39" y="22"/>
                </a:lnTo>
                <a:lnTo>
                  <a:pt x="40" y="22"/>
                </a:lnTo>
                <a:lnTo>
                  <a:pt x="40" y="22"/>
                </a:lnTo>
                <a:lnTo>
                  <a:pt x="40" y="23"/>
                </a:lnTo>
                <a:lnTo>
                  <a:pt x="41" y="23"/>
                </a:lnTo>
                <a:lnTo>
                  <a:pt x="40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2"/>
                </a:lnTo>
                <a:lnTo>
                  <a:pt x="41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1"/>
                </a:lnTo>
                <a:lnTo>
                  <a:pt x="42" y="20"/>
                </a:lnTo>
                <a:lnTo>
                  <a:pt x="42" y="20"/>
                </a:lnTo>
                <a:lnTo>
                  <a:pt x="42" y="20"/>
                </a:lnTo>
                <a:lnTo>
                  <a:pt x="43" y="20"/>
                </a:lnTo>
                <a:lnTo>
                  <a:pt x="44" y="20"/>
                </a:lnTo>
                <a:lnTo>
                  <a:pt x="44" y="21"/>
                </a:lnTo>
                <a:lnTo>
                  <a:pt x="44" y="21"/>
                </a:lnTo>
                <a:lnTo>
                  <a:pt x="44" y="22"/>
                </a:lnTo>
                <a:lnTo>
                  <a:pt x="44" y="22"/>
                </a:lnTo>
                <a:lnTo>
                  <a:pt x="44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2" y="23"/>
                </a:lnTo>
                <a:lnTo>
                  <a:pt x="42" y="23"/>
                </a:lnTo>
                <a:lnTo>
                  <a:pt x="42" y="24"/>
                </a:lnTo>
                <a:lnTo>
                  <a:pt x="42" y="24"/>
                </a:lnTo>
                <a:lnTo>
                  <a:pt x="43" y="24"/>
                </a:lnTo>
                <a:lnTo>
                  <a:pt x="43" y="24"/>
                </a:lnTo>
                <a:lnTo>
                  <a:pt x="43" y="25"/>
                </a:lnTo>
                <a:lnTo>
                  <a:pt x="43" y="25"/>
                </a:lnTo>
                <a:lnTo>
                  <a:pt x="44" y="25"/>
                </a:lnTo>
                <a:lnTo>
                  <a:pt x="45" y="26"/>
                </a:lnTo>
                <a:lnTo>
                  <a:pt x="45" y="26"/>
                </a:lnTo>
                <a:lnTo>
                  <a:pt x="45" y="26"/>
                </a:lnTo>
                <a:lnTo>
                  <a:pt x="46" y="26"/>
                </a:lnTo>
                <a:lnTo>
                  <a:pt x="47" y="27"/>
                </a:lnTo>
                <a:lnTo>
                  <a:pt x="47" y="27"/>
                </a:lnTo>
                <a:lnTo>
                  <a:pt x="47" y="27"/>
                </a:lnTo>
                <a:lnTo>
                  <a:pt x="48" y="27"/>
                </a:lnTo>
                <a:lnTo>
                  <a:pt x="49" y="28"/>
                </a:lnTo>
                <a:lnTo>
                  <a:pt x="49" y="29"/>
                </a:lnTo>
                <a:lnTo>
                  <a:pt x="49" y="29"/>
                </a:lnTo>
                <a:lnTo>
                  <a:pt x="49" y="30"/>
                </a:lnTo>
                <a:lnTo>
                  <a:pt x="49" y="30"/>
                </a:lnTo>
                <a:lnTo>
                  <a:pt x="49" y="30"/>
                </a:lnTo>
                <a:lnTo>
                  <a:pt x="50" y="31"/>
                </a:lnTo>
                <a:lnTo>
                  <a:pt x="50" y="32"/>
                </a:lnTo>
                <a:lnTo>
                  <a:pt x="50" y="33"/>
                </a:lnTo>
                <a:lnTo>
                  <a:pt x="50" y="33"/>
                </a:lnTo>
                <a:lnTo>
                  <a:pt x="51" y="33"/>
                </a:lnTo>
                <a:lnTo>
                  <a:pt x="51" y="32"/>
                </a:lnTo>
                <a:lnTo>
                  <a:pt x="51" y="32"/>
                </a:lnTo>
                <a:lnTo>
                  <a:pt x="53" y="33"/>
                </a:lnTo>
                <a:lnTo>
                  <a:pt x="55" y="33"/>
                </a:lnTo>
                <a:lnTo>
                  <a:pt x="55" y="34"/>
                </a:lnTo>
                <a:lnTo>
                  <a:pt x="56" y="33"/>
                </a:lnTo>
                <a:lnTo>
                  <a:pt x="56" y="33"/>
                </a:lnTo>
                <a:lnTo>
                  <a:pt x="55" y="33"/>
                </a:lnTo>
                <a:lnTo>
                  <a:pt x="55" y="33"/>
                </a:lnTo>
                <a:lnTo>
                  <a:pt x="54" y="32"/>
                </a:lnTo>
                <a:lnTo>
                  <a:pt x="52" y="31"/>
                </a:lnTo>
                <a:lnTo>
                  <a:pt x="51" y="31"/>
                </a:lnTo>
                <a:lnTo>
                  <a:pt x="50" y="29"/>
                </a:lnTo>
                <a:lnTo>
                  <a:pt x="50" y="29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1" y="27"/>
                </a:lnTo>
                <a:lnTo>
                  <a:pt x="52" y="27"/>
                </a:lnTo>
                <a:lnTo>
                  <a:pt x="52" y="28"/>
                </a:lnTo>
                <a:lnTo>
                  <a:pt x="53" y="28"/>
                </a:lnTo>
                <a:lnTo>
                  <a:pt x="54" y="28"/>
                </a:lnTo>
                <a:lnTo>
                  <a:pt x="54" y="28"/>
                </a:lnTo>
                <a:lnTo>
                  <a:pt x="55" y="28"/>
                </a:lnTo>
                <a:lnTo>
                  <a:pt x="55" y="29"/>
                </a:lnTo>
                <a:lnTo>
                  <a:pt x="55" y="29"/>
                </a:lnTo>
                <a:lnTo>
                  <a:pt x="56" y="30"/>
                </a:lnTo>
                <a:lnTo>
                  <a:pt x="56" y="30"/>
                </a:lnTo>
                <a:lnTo>
                  <a:pt x="56" y="30"/>
                </a:lnTo>
                <a:lnTo>
                  <a:pt x="56" y="31"/>
                </a:lnTo>
                <a:lnTo>
                  <a:pt x="57" y="31"/>
                </a:lnTo>
                <a:lnTo>
                  <a:pt x="57" y="31"/>
                </a:lnTo>
                <a:lnTo>
                  <a:pt x="57" y="32"/>
                </a:lnTo>
                <a:lnTo>
                  <a:pt x="57" y="32"/>
                </a:lnTo>
                <a:lnTo>
                  <a:pt x="57" y="32"/>
                </a:lnTo>
                <a:lnTo>
                  <a:pt x="58" y="32"/>
                </a:lnTo>
                <a:lnTo>
                  <a:pt x="58" y="32"/>
                </a:lnTo>
                <a:lnTo>
                  <a:pt x="58" y="33"/>
                </a:lnTo>
                <a:lnTo>
                  <a:pt x="58" y="32"/>
                </a:lnTo>
                <a:lnTo>
                  <a:pt x="58" y="33"/>
                </a:lnTo>
                <a:lnTo>
                  <a:pt x="58" y="33"/>
                </a:lnTo>
                <a:lnTo>
                  <a:pt x="59" y="33"/>
                </a:lnTo>
                <a:lnTo>
                  <a:pt x="59" y="33"/>
                </a:lnTo>
                <a:lnTo>
                  <a:pt x="59" y="32"/>
                </a:lnTo>
                <a:lnTo>
                  <a:pt x="59" y="32"/>
                </a:lnTo>
                <a:lnTo>
                  <a:pt x="59" y="32"/>
                </a:lnTo>
                <a:lnTo>
                  <a:pt x="60" y="32"/>
                </a:lnTo>
                <a:lnTo>
                  <a:pt x="60" y="31"/>
                </a:lnTo>
                <a:lnTo>
                  <a:pt x="59" y="31"/>
                </a:lnTo>
                <a:lnTo>
                  <a:pt x="59" y="31"/>
                </a:lnTo>
                <a:lnTo>
                  <a:pt x="59" y="30"/>
                </a:lnTo>
                <a:lnTo>
                  <a:pt x="59" y="30"/>
                </a:lnTo>
                <a:lnTo>
                  <a:pt x="59" y="30"/>
                </a:lnTo>
                <a:lnTo>
                  <a:pt x="59" y="30"/>
                </a:lnTo>
                <a:lnTo>
                  <a:pt x="58" y="29"/>
                </a:lnTo>
                <a:lnTo>
                  <a:pt x="58" y="29"/>
                </a:lnTo>
                <a:lnTo>
                  <a:pt x="57" y="29"/>
                </a:lnTo>
                <a:lnTo>
                  <a:pt x="57" y="28"/>
                </a:lnTo>
                <a:lnTo>
                  <a:pt x="56" y="29"/>
                </a:lnTo>
                <a:lnTo>
                  <a:pt x="56" y="28"/>
                </a:lnTo>
                <a:lnTo>
                  <a:pt x="56" y="28"/>
                </a:lnTo>
                <a:lnTo>
                  <a:pt x="55" y="28"/>
                </a:lnTo>
                <a:lnTo>
                  <a:pt x="55" y="27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5" y="26"/>
                </a:lnTo>
                <a:lnTo>
                  <a:pt x="56" y="26"/>
                </a:lnTo>
                <a:lnTo>
                  <a:pt x="57" y="25"/>
                </a:lnTo>
                <a:lnTo>
                  <a:pt x="57" y="25"/>
                </a:lnTo>
                <a:lnTo>
                  <a:pt x="58" y="25"/>
                </a:lnTo>
                <a:lnTo>
                  <a:pt x="58" y="25"/>
                </a:lnTo>
                <a:lnTo>
                  <a:pt x="59" y="26"/>
                </a:lnTo>
                <a:lnTo>
                  <a:pt x="60" y="27"/>
                </a:lnTo>
                <a:lnTo>
                  <a:pt x="62" y="27"/>
                </a:lnTo>
                <a:lnTo>
                  <a:pt x="63" y="28"/>
                </a:lnTo>
                <a:lnTo>
                  <a:pt x="63" y="28"/>
                </a:lnTo>
                <a:lnTo>
                  <a:pt x="64" y="29"/>
                </a:lnTo>
                <a:lnTo>
                  <a:pt x="64" y="30"/>
                </a:lnTo>
                <a:lnTo>
                  <a:pt x="64" y="30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4" y="27"/>
                </a:lnTo>
                <a:lnTo>
                  <a:pt x="63" y="26"/>
                </a:lnTo>
                <a:lnTo>
                  <a:pt x="63" y="26"/>
                </a:lnTo>
                <a:lnTo>
                  <a:pt x="62" y="26"/>
                </a:lnTo>
                <a:lnTo>
                  <a:pt x="62" y="26"/>
                </a:lnTo>
                <a:lnTo>
                  <a:pt x="62" y="26"/>
                </a:lnTo>
                <a:lnTo>
                  <a:pt x="62" y="25"/>
                </a:lnTo>
                <a:lnTo>
                  <a:pt x="60" y="25"/>
                </a:lnTo>
                <a:lnTo>
                  <a:pt x="60" y="25"/>
                </a:lnTo>
                <a:lnTo>
                  <a:pt x="60" y="24"/>
                </a:lnTo>
                <a:lnTo>
                  <a:pt x="60" y="24"/>
                </a:lnTo>
                <a:lnTo>
                  <a:pt x="60" y="24"/>
                </a:lnTo>
                <a:lnTo>
                  <a:pt x="60" y="24"/>
                </a:lnTo>
                <a:lnTo>
                  <a:pt x="59" y="24"/>
                </a:lnTo>
                <a:lnTo>
                  <a:pt x="59" y="24"/>
                </a:lnTo>
                <a:lnTo>
                  <a:pt x="59" y="24"/>
                </a:lnTo>
                <a:lnTo>
                  <a:pt x="59" y="24"/>
                </a:lnTo>
                <a:lnTo>
                  <a:pt x="59" y="25"/>
                </a:lnTo>
                <a:lnTo>
                  <a:pt x="60" y="25"/>
                </a:lnTo>
                <a:lnTo>
                  <a:pt x="59" y="25"/>
                </a:lnTo>
                <a:lnTo>
                  <a:pt x="59" y="25"/>
                </a:lnTo>
                <a:lnTo>
                  <a:pt x="58" y="25"/>
                </a:lnTo>
                <a:lnTo>
                  <a:pt x="58" y="25"/>
                </a:lnTo>
                <a:lnTo>
                  <a:pt x="57" y="25"/>
                </a:lnTo>
                <a:lnTo>
                  <a:pt x="57" y="24"/>
                </a:lnTo>
                <a:lnTo>
                  <a:pt x="57" y="24"/>
                </a:lnTo>
                <a:lnTo>
                  <a:pt x="57" y="24"/>
                </a:lnTo>
                <a:lnTo>
                  <a:pt x="57" y="23"/>
                </a:lnTo>
                <a:lnTo>
                  <a:pt x="57" y="23"/>
                </a:lnTo>
                <a:lnTo>
                  <a:pt x="57" y="22"/>
                </a:lnTo>
                <a:lnTo>
                  <a:pt x="58" y="22"/>
                </a:lnTo>
                <a:lnTo>
                  <a:pt x="58" y="22"/>
                </a:lnTo>
                <a:lnTo>
                  <a:pt x="58" y="22"/>
                </a:lnTo>
                <a:lnTo>
                  <a:pt x="57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1"/>
                </a:lnTo>
                <a:lnTo>
                  <a:pt x="56" y="20"/>
                </a:lnTo>
                <a:lnTo>
                  <a:pt x="56" y="20"/>
                </a:lnTo>
                <a:lnTo>
                  <a:pt x="56" y="20"/>
                </a:lnTo>
                <a:lnTo>
                  <a:pt x="55" y="20"/>
                </a:lnTo>
                <a:lnTo>
                  <a:pt x="55" y="20"/>
                </a:lnTo>
                <a:lnTo>
                  <a:pt x="55" y="19"/>
                </a:lnTo>
                <a:lnTo>
                  <a:pt x="55" y="18"/>
                </a:lnTo>
                <a:lnTo>
                  <a:pt x="57" y="18"/>
                </a:lnTo>
                <a:lnTo>
                  <a:pt x="59" y="19"/>
                </a:lnTo>
                <a:lnTo>
                  <a:pt x="60" y="19"/>
                </a:lnTo>
                <a:lnTo>
                  <a:pt x="61" y="19"/>
                </a:lnTo>
                <a:lnTo>
                  <a:pt x="62" y="18"/>
                </a:lnTo>
                <a:lnTo>
                  <a:pt x="62" y="18"/>
                </a:lnTo>
                <a:lnTo>
                  <a:pt x="63" y="17"/>
                </a:lnTo>
                <a:lnTo>
                  <a:pt x="64" y="17"/>
                </a:lnTo>
                <a:lnTo>
                  <a:pt x="64" y="17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4" y="16"/>
                </a:lnTo>
                <a:lnTo>
                  <a:pt x="65" y="15"/>
                </a:lnTo>
                <a:lnTo>
                  <a:pt x="65" y="15"/>
                </a:lnTo>
                <a:lnTo>
                  <a:pt x="65" y="15"/>
                </a:lnTo>
                <a:lnTo>
                  <a:pt x="66" y="15"/>
                </a:lnTo>
                <a:lnTo>
                  <a:pt x="66" y="15"/>
                </a:lnTo>
                <a:lnTo>
                  <a:pt x="66" y="14"/>
                </a:lnTo>
                <a:lnTo>
                  <a:pt x="67" y="14"/>
                </a:lnTo>
                <a:lnTo>
                  <a:pt x="68" y="14"/>
                </a:lnTo>
                <a:lnTo>
                  <a:pt x="68" y="14"/>
                </a:lnTo>
                <a:lnTo>
                  <a:pt x="68" y="15"/>
                </a:lnTo>
                <a:lnTo>
                  <a:pt x="68" y="15"/>
                </a:lnTo>
                <a:lnTo>
                  <a:pt x="68" y="15"/>
                </a:lnTo>
                <a:lnTo>
                  <a:pt x="68" y="16"/>
                </a:lnTo>
                <a:lnTo>
                  <a:pt x="68" y="15"/>
                </a:lnTo>
                <a:lnTo>
                  <a:pt x="69" y="16"/>
                </a:lnTo>
                <a:lnTo>
                  <a:pt x="69" y="16"/>
                </a:lnTo>
                <a:lnTo>
                  <a:pt x="69" y="16"/>
                </a:lnTo>
                <a:lnTo>
                  <a:pt x="69" y="16"/>
                </a:lnTo>
                <a:lnTo>
                  <a:pt x="70" y="16"/>
                </a:lnTo>
                <a:lnTo>
                  <a:pt x="70" y="16"/>
                </a:lnTo>
                <a:lnTo>
                  <a:pt x="71" y="16"/>
                </a:lnTo>
                <a:lnTo>
                  <a:pt x="71" y="16"/>
                </a:lnTo>
                <a:lnTo>
                  <a:pt x="72" y="16"/>
                </a:lnTo>
                <a:lnTo>
                  <a:pt x="73" y="15"/>
                </a:lnTo>
                <a:lnTo>
                  <a:pt x="73" y="15"/>
                </a:lnTo>
                <a:lnTo>
                  <a:pt x="74" y="15"/>
                </a:lnTo>
                <a:lnTo>
                  <a:pt x="74" y="15"/>
                </a:lnTo>
                <a:lnTo>
                  <a:pt x="74" y="14"/>
                </a:lnTo>
                <a:lnTo>
                  <a:pt x="74" y="14"/>
                </a:lnTo>
                <a:lnTo>
                  <a:pt x="75" y="14"/>
                </a:lnTo>
                <a:lnTo>
                  <a:pt x="75" y="14"/>
                </a:lnTo>
                <a:lnTo>
                  <a:pt x="75" y="13"/>
                </a:lnTo>
                <a:lnTo>
                  <a:pt x="76" y="13"/>
                </a:lnTo>
                <a:lnTo>
                  <a:pt x="77" y="14"/>
                </a:lnTo>
                <a:lnTo>
                  <a:pt x="77" y="14"/>
                </a:lnTo>
                <a:lnTo>
                  <a:pt x="77" y="14"/>
                </a:lnTo>
                <a:lnTo>
                  <a:pt x="76" y="14"/>
                </a:lnTo>
                <a:lnTo>
                  <a:pt x="76" y="14"/>
                </a:lnTo>
                <a:lnTo>
                  <a:pt x="76" y="14"/>
                </a:lnTo>
                <a:lnTo>
                  <a:pt x="78" y="15"/>
                </a:lnTo>
                <a:lnTo>
                  <a:pt x="78" y="15"/>
                </a:lnTo>
                <a:lnTo>
                  <a:pt x="79" y="15"/>
                </a:lnTo>
                <a:lnTo>
                  <a:pt x="79" y="15"/>
                </a:lnTo>
                <a:lnTo>
                  <a:pt x="80" y="15"/>
                </a:lnTo>
                <a:lnTo>
                  <a:pt x="80" y="15"/>
                </a:lnTo>
                <a:lnTo>
                  <a:pt x="82" y="16"/>
                </a:lnTo>
                <a:lnTo>
                  <a:pt x="82" y="16"/>
                </a:lnTo>
                <a:lnTo>
                  <a:pt x="83" y="16"/>
                </a:lnTo>
                <a:lnTo>
                  <a:pt x="84" y="16"/>
                </a:lnTo>
                <a:lnTo>
                  <a:pt x="85" y="17"/>
                </a:lnTo>
                <a:lnTo>
                  <a:pt x="86" y="16"/>
                </a:lnTo>
                <a:lnTo>
                  <a:pt x="87" y="17"/>
                </a:lnTo>
                <a:lnTo>
                  <a:pt x="88" y="16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89" y="17"/>
                </a:lnTo>
                <a:lnTo>
                  <a:pt x="90" y="17"/>
                </a:lnTo>
                <a:lnTo>
                  <a:pt x="90" y="17"/>
                </a:lnTo>
                <a:lnTo>
                  <a:pt x="90" y="17"/>
                </a:lnTo>
                <a:lnTo>
                  <a:pt x="90" y="17"/>
                </a:lnTo>
                <a:lnTo>
                  <a:pt x="89" y="17"/>
                </a:lnTo>
                <a:lnTo>
                  <a:pt x="89" y="17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0" y="18"/>
                </a:lnTo>
                <a:lnTo>
                  <a:pt x="91" y="18"/>
                </a:lnTo>
                <a:lnTo>
                  <a:pt x="91" y="18"/>
                </a:lnTo>
                <a:lnTo>
                  <a:pt x="91" y="18"/>
                </a:lnTo>
                <a:lnTo>
                  <a:pt x="92" y="17"/>
                </a:lnTo>
                <a:lnTo>
                  <a:pt x="92" y="17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2" y="16"/>
                </a:lnTo>
                <a:lnTo>
                  <a:pt x="93" y="16"/>
                </a:lnTo>
                <a:lnTo>
                  <a:pt x="93" y="16"/>
                </a:lnTo>
                <a:lnTo>
                  <a:pt x="93" y="15"/>
                </a:lnTo>
                <a:lnTo>
                  <a:pt x="93" y="15"/>
                </a:lnTo>
                <a:lnTo>
                  <a:pt x="93" y="16"/>
                </a:lnTo>
                <a:lnTo>
                  <a:pt x="94" y="15"/>
                </a:lnTo>
                <a:lnTo>
                  <a:pt x="93" y="15"/>
                </a:lnTo>
                <a:lnTo>
                  <a:pt x="93" y="15"/>
                </a:lnTo>
                <a:lnTo>
                  <a:pt x="94" y="14"/>
                </a:lnTo>
                <a:lnTo>
                  <a:pt x="94" y="14"/>
                </a:lnTo>
                <a:lnTo>
                  <a:pt x="94" y="14"/>
                </a:lnTo>
                <a:lnTo>
                  <a:pt x="95" y="13"/>
                </a:lnTo>
                <a:lnTo>
                  <a:pt x="94" y="13"/>
                </a:lnTo>
                <a:lnTo>
                  <a:pt x="94" y="12"/>
                </a:lnTo>
                <a:lnTo>
                  <a:pt x="94" y="12"/>
                </a:lnTo>
                <a:lnTo>
                  <a:pt x="94" y="12"/>
                </a:lnTo>
                <a:lnTo>
                  <a:pt x="94" y="11"/>
                </a:lnTo>
                <a:lnTo>
                  <a:pt x="94" y="10"/>
                </a:lnTo>
                <a:lnTo>
                  <a:pt x="94" y="10"/>
                </a:lnTo>
                <a:lnTo>
                  <a:pt x="94" y="10"/>
                </a:lnTo>
                <a:lnTo>
                  <a:pt x="94" y="9"/>
                </a:lnTo>
                <a:lnTo>
                  <a:pt x="94" y="9"/>
                </a:lnTo>
                <a:lnTo>
                  <a:pt x="94" y="9"/>
                </a:lnTo>
                <a:lnTo>
                  <a:pt x="94" y="9"/>
                </a:lnTo>
                <a:lnTo>
                  <a:pt x="95" y="9"/>
                </a:lnTo>
                <a:lnTo>
                  <a:pt x="95" y="9"/>
                </a:lnTo>
                <a:lnTo>
                  <a:pt x="96" y="8"/>
                </a:lnTo>
                <a:lnTo>
                  <a:pt x="96" y="8"/>
                </a:lnTo>
                <a:lnTo>
                  <a:pt x="97" y="8"/>
                </a:lnTo>
                <a:lnTo>
                  <a:pt x="97" y="7"/>
                </a:lnTo>
                <a:lnTo>
                  <a:pt x="97" y="7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9" y="6"/>
                </a:lnTo>
                <a:lnTo>
                  <a:pt x="98" y="6"/>
                </a:lnTo>
                <a:lnTo>
                  <a:pt x="98" y="4"/>
                </a:lnTo>
                <a:lnTo>
                  <a:pt x="98" y="4"/>
                </a:lnTo>
                <a:lnTo>
                  <a:pt x="98" y="4"/>
                </a:lnTo>
                <a:lnTo>
                  <a:pt x="98" y="3"/>
                </a:lnTo>
                <a:lnTo>
                  <a:pt x="98" y="3"/>
                </a:lnTo>
                <a:lnTo>
                  <a:pt x="98" y="2"/>
                </a:lnTo>
                <a:lnTo>
                  <a:pt x="98" y="2"/>
                </a:lnTo>
                <a:lnTo>
                  <a:pt x="97" y="2"/>
                </a:lnTo>
                <a:lnTo>
                  <a:pt x="96" y="2"/>
                </a:lnTo>
                <a:lnTo>
                  <a:pt x="97" y="1"/>
                </a:lnTo>
                <a:lnTo>
                  <a:pt x="97" y="1"/>
                </a:lnTo>
                <a:lnTo>
                  <a:pt x="96" y="1"/>
                </a:lnTo>
                <a:lnTo>
                  <a:pt x="96" y="1"/>
                </a:lnTo>
                <a:lnTo>
                  <a:pt x="95" y="1"/>
                </a:lnTo>
                <a:lnTo>
                  <a:pt x="94" y="1"/>
                </a:lnTo>
                <a:lnTo>
                  <a:pt x="93" y="1"/>
                </a:lnTo>
                <a:lnTo>
                  <a:pt x="93" y="0"/>
                </a:lnTo>
                <a:lnTo>
                  <a:pt x="93" y="0"/>
                </a:lnTo>
                <a:lnTo>
                  <a:pt x="92" y="0"/>
                </a:lnTo>
                <a:lnTo>
                  <a:pt x="92" y="0"/>
                </a:lnTo>
                <a:lnTo>
                  <a:pt x="91" y="0"/>
                </a:lnTo>
                <a:lnTo>
                  <a:pt x="91" y="0"/>
                </a:lnTo>
                <a:lnTo>
                  <a:pt x="90" y="0"/>
                </a:lnTo>
                <a:lnTo>
                  <a:pt x="90" y="1"/>
                </a:lnTo>
                <a:lnTo>
                  <a:pt x="90" y="1"/>
                </a:lnTo>
                <a:lnTo>
                  <a:pt x="91" y="2"/>
                </a:lnTo>
                <a:lnTo>
                  <a:pt x="91" y="2"/>
                </a:lnTo>
                <a:lnTo>
                  <a:pt x="91" y="2"/>
                </a:lnTo>
                <a:lnTo>
                  <a:pt x="91" y="3"/>
                </a:lnTo>
                <a:lnTo>
                  <a:pt x="91" y="3"/>
                </a:lnTo>
                <a:lnTo>
                  <a:pt x="92" y="3"/>
                </a:lnTo>
                <a:lnTo>
                  <a:pt x="92" y="4"/>
                </a:lnTo>
                <a:lnTo>
                  <a:pt x="92" y="4"/>
                </a:lnTo>
                <a:lnTo>
                  <a:pt x="92" y="4"/>
                </a:lnTo>
                <a:lnTo>
                  <a:pt x="92" y="5"/>
                </a:lnTo>
                <a:lnTo>
                  <a:pt x="92" y="5"/>
                </a:lnTo>
                <a:lnTo>
                  <a:pt x="92" y="5"/>
                </a:lnTo>
                <a:lnTo>
                  <a:pt x="92" y="5"/>
                </a:lnTo>
                <a:lnTo>
                  <a:pt x="92" y="6"/>
                </a:lnTo>
                <a:lnTo>
                  <a:pt x="92" y="6"/>
                </a:lnTo>
                <a:lnTo>
                  <a:pt x="92" y="6"/>
                </a:lnTo>
                <a:lnTo>
                  <a:pt x="91" y="7"/>
                </a:lnTo>
                <a:lnTo>
                  <a:pt x="91" y="7"/>
                </a:lnTo>
                <a:lnTo>
                  <a:pt x="91" y="7"/>
                </a:lnTo>
                <a:lnTo>
                  <a:pt x="90" y="7"/>
                </a:lnTo>
                <a:lnTo>
                  <a:pt x="90" y="7"/>
                </a:lnTo>
                <a:lnTo>
                  <a:pt x="89" y="7"/>
                </a:lnTo>
                <a:lnTo>
                  <a:pt x="89" y="8"/>
                </a:lnTo>
                <a:lnTo>
                  <a:pt x="89" y="8"/>
                </a:lnTo>
                <a:lnTo>
                  <a:pt x="88" y="8"/>
                </a:lnTo>
                <a:lnTo>
                  <a:pt x="87" y="8"/>
                </a:lnTo>
                <a:lnTo>
                  <a:pt x="87" y="7"/>
                </a:lnTo>
                <a:lnTo>
                  <a:pt x="87" y="7"/>
                </a:lnTo>
                <a:lnTo>
                  <a:pt x="87" y="7"/>
                </a:lnTo>
                <a:lnTo>
                  <a:pt x="86" y="8"/>
                </a:lnTo>
                <a:lnTo>
                  <a:pt x="85" y="8"/>
                </a:lnTo>
                <a:lnTo>
                  <a:pt x="85" y="8"/>
                </a:lnTo>
                <a:lnTo>
                  <a:pt x="84" y="8"/>
                </a:lnTo>
                <a:lnTo>
                  <a:pt x="83" y="8"/>
                </a:lnTo>
                <a:lnTo>
                  <a:pt x="83" y="8"/>
                </a:lnTo>
                <a:lnTo>
                  <a:pt x="82" y="8"/>
                </a:lnTo>
                <a:lnTo>
                  <a:pt x="81" y="8"/>
                </a:lnTo>
                <a:lnTo>
                  <a:pt x="81" y="8"/>
                </a:lnTo>
                <a:lnTo>
                  <a:pt x="81" y="9"/>
                </a:lnTo>
                <a:lnTo>
                  <a:pt x="80" y="9"/>
                </a:lnTo>
                <a:lnTo>
                  <a:pt x="80" y="9"/>
                </a:lnTo>
                <a:lnTo>
                  <a:pt x="79" y="9"/>
                </a:lnTo>
                <a:lnTo>
                  <a:pt x="78" y="9"/>
                </a:lnTo>
                <a:lnTo>
                  <a:pt x="78" y="9"/>
                </a:lnTo>
                <a:lnTo>
                  <a:pt x="77" y="8"/>
                </a:lnTo>
                <a:lnTo>
                  <a:pt x="77" y="8"/>
                </a:lnTo>
                <a:lnTo>
                  <a:pt x="76" y="7"/>
                </a:lnTo>
                <a:lnTo>
                  <a:pt x="76" y="7"/>
                </a:lnTo>
                <a:lnTo>
                  <a:pt x="76" y="7"/>
                </a:lnTo>
                <a:lnTo>
                  <a:pt x="75" y="7"/>
                </a:lnTo>
                <a:lnTo>
                  <a:pt x="74" y="6"/>
                </a:lnTo>
                <a:lnTo>
                  <a:pt x="73" y="6"/>
                </a:lnTo>
                <a:lnTo>
                  <a:pt x="73" y="6"/>
                </a:lnTo>
                <a:lnTo>
                  <a:pt x="72" y="6"/>
                </a:lnTo>
                <a:lnTo>
                  <a:pt x="72" y="6"/>
                </a:lnTo>
                <a:lnTo>
                  <a:pt x="71" y="7"/>
                </a:lnTo>
                <a:lnTo>
                  <a:pt x="71" y="7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9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8" y="4"/>
                </a:lnTo>
                <a:lnTo>
                  <a:pt x="68" y="4"/>
                </a:lnTo>
                <a:lnTo>
                  <a:pt x="68" y="4"/>
                </a:lnTo>
                <a:lnTo>
                  <a:pt x="68" y="3"/>
                </a:lnTo>
                <a:lnTo>
                  <a:pt x="67" y="3"/>
                </a:lnTo>
                <a:lnTo>
                  <a:pt x="67" y="3"/>
                </a:lnTo>
                <a:lnTo>
                  <a:pt x="67" y="3"/>
                </a:lnTo>
                <a:lnTo>
                  <a:pt x="67" y="3"/>
                </a:lnTo>
                <a:lnTo>
                  <a:pt x="66" y="3"/>
                </a:lnTo>
                <a:lnTo>
                  <a:pt x="66" y="4"/>
                </a:lnTo>
                <a:lnTo>
                  <a:pt x="66" y="4"/>
                </a:lnTo>
                <a:lnTo>
                  <a:pt x="65" y="4"/>
                </a:lnTo>
                <a:lnTo>
                  <a:pt x="65" y="4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4"/>
                </a:lnTo>
                <a:lnTo>
                  <a:pt x="63" y="3"/>
                </a:lnTo>
                <a:lnTo>
                  <a:pt x="63" y="3"/>
                </a:lnTo>
                <a:lnTo>
                  <a:pt x="63" y="3"/>
                </a:lnTo>
                <a:lnTo>
                  <a:pt x="63" y="3"/>
                </a:lnTo>
                <a:lnTo>
                  <a:pt x="62" y="3"/>
                </a:lnTo>
                <a:lnTo>
                  <a:pt x="62" y="4"/>
                </a:lnTo>
                <a:lnTo>
                  <a:pt x="62" y="4"/>
                </a:lnTo>
                <a:lnTo>
                  <a:pt x="62" y="4"/>
                </a:lnTo>
                <a:lnTo>
                  <a:pt x="62" y="4"/>
                </a:lnTo>
                <a:lnTo>
                  <a:pt x="61" y="4"/>
                </a:lnTo>
                <a:lnTo>
                  <a:pt x="61" y="3"/>
                </a:lnTo>
                <a:lnTo>
                  <a:pt x="61" y="4"/>
                </a:lnTo>
                <a:lnTo>
                  <a:pt x="60" y="4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6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6" y="6"/>
                </a:lnTo>
                <a:lnTo>
                  <a:pt x="56" y="6"/>
                </a:lnTo>
                <a:lnTo>
                  <a:pt x="55" y="6"/>
                </a:lnTo>
                <a:lnTo>
                  <a:pt x="54" y="6"/>
                </a:lnTo>
                <a:lnTo>
                  <a:pt x="54" y="7"/>
                </a:lnTo>
                <a:lnTo>
                  <a:pt x="53" y="7"/>
                </a:lnTo>
                <a:lnTo>
                  <a:pt x="53" y="6"/>
                </a:lnTo>
                <a:lnTo>
                  <a:pt x="53" y="6"/>
                </a:lnTo>
                <a:lnTo>
                  <a:pt x="52" y="6"/>
                </a:lnTo>
                <a:lnTo>
                  <a:pt x="52" y="6"/>
                </a:lnTo>
                <a:lnTo>
                  <a:pt x="51" y="6"/>
                </a:lnTo>
                <a:lnTo>
                  <a:pt x="51" y="6"/>
                </a:lnTo>
                <a:lnTo>
                  <a:pt x="50" y="7"/>
                </a:lnTo>
                <a:lnTo>
                  <a:pt x="50" y="7"/>
                </a:lnTo>
                <a:lnTo>
                  <a:pt x="49" y="6"/>
                </a:lnTo>
                <a:lnTo>
                  <a:pt x="49" y="6"/>
                </a:lnTo>
                <a:lnTo>
                  <a:pt x="48" y="7"/>
                </a:lnTo>
                <a:lnTo>
                  <a:pt x="48" y="7"/>
                </a:lnTo>
                <a:lnTo>
                  <a:pt x="47" y="8"/>
                </a:lnTo>
                <a:lnTo>
                  <a:pt x="46" y="8"/>
                </a:lnTo>
                <a:lnTo>
                  <a:pt x="45" y="7"/>
                </a:lnTo>
                <a:lnTo>
                  <a:pt x="44" y="7"/>
                </a:lnTo>
                <a:lnTo>
                  <a:pt x="42" y="7"/>
                </a:lnTo>
                <a:lnTo>
                  <a:pt x="42" y="7"/>
                </a:lnTo>
                <a:lnTo>
                  <a:pt x="41" y="8"/>
                </a:lnTo>
                <a:lnTo>
                  <a:pt x="41" y="8"/>
                </a:lnTo>
                <a:lnTo>
                  <a:pt x="41" y="9"/>
                </a:lnTo>
                <a:lnTo>
                  <a:pt x="41" y="10"/>
                </a:lnTo>
                <a:lnTo>
                  <a:pt x="41" y="11"/>
                </a:lnTo>
                <a:lnTo>
                  <a:pt x="40" y="11"/>
                </a:lnTo>
                <a:lnTo>
                  <a:pt x="40" y="10"/>
                </a:lnTo>
                <a:lnTo>
                  <a:pt x="39" y="10"/>
                </a:lnTo>
                <a:lnTo>
                  <a:pt x="39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6" y="11"/>
                </a:lnTo>
                <a:lnTo>
                  <a:pt x="35" y="11"/>
                </a:lnTo>
                <a:lnTo>
                  <a:pt x="35" y="11"/>
                </a:lnTo>
                <a:lnTo>
                  <a:pt x="34" y="11"/>
                </a:lnTo>
                <a:lnTo>
                  <a:pt x="34" y="11"/>
                </a:lnTo>
                <a:lnTo>
                  <a:pt x="34" y="11"/>
                </a:lnTo>
                <a:lnTo>
                  <a:pt x="33" y="10"/>
                </a:lnTo>
                <a:lnTo>
                  <a:pt x="33" y="10"/>
                </a:lnTo>
                <a:lnTo>
                  <a:pt x="33" y="10"/>
                </a:lnTo>
                <a:lnTo>
                  <a:pt x="32" y="11"/>
                </a:lnTo>
                <a:lnTo>
                  <a:pt x="32" y="11"/>
                </a:lnTo>
                <a:lnTo>
                  <a:pt x="32" y="11"/>
                </a:lnTo>
                <a:lnTo>
                  <a:pt x="31" y="11"/>
                </a:lnTo>
                <a:lnTo>
                  <a:pt x="31" y="11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3"/>
                </a:lnTo>
                <a:lnTo>
                  <a:pt x="28" y="13"/>
                </a:lnTo>
                <a:lnTo>
                  <a:pt x="28" y="13"/>
                </a:lnTo>
                <a:lnTo>
                  <a:pt x="27" y="13"/>
                </a:lnTo>
                <a:lnTo>
                  <a:pt x="27" y="14"/>
                </a:lnTo>
                <a:lnTo>
                  <a:pt x="27" y="14"/>
                </a:lnTo>
                <a:lnTo>
                  <a:pt x="27" y="14"/>
                </a:lnTo>
                <a:lnTo>
                  <a:pt x="27" y="15"/>
                </a:lnTo>
                <a:lnTo>
                  <a:pt x="26" y="15"/>
                </a:lnTo>
                <a:lnTo>
                  <a:pt x="25" y="15"/>
                </a:lnTo>
                <a:lnTo>
                  <a:pt x="25" y="15"/>
                </a:lnTo>
                <a:lnTo>
                  <a:pt x="25" y="15"/>
                </a:lnTo>
                <a:lnTo>
                  <a:pt x="25" y="15"/>
                </a:lnTo>
                <a:lnTo>
                  <a:pt x="24" y="16"/>
                </a:lnTo>
                <a:lnTo>
                  <a:pt x="24" y="16"/>
                </a:lnTo>
                <a:lnTo>
                  <a:pt x="24" y="16"/>
                </a:lnTo>
                <a:lnTo>
                  <a:pt x="23" y="16"/>
                </a:lnTo>
                <a:lnTo>
                  <a:pt x="23" y="15"/>
                </a:lnTo>
                <a:lnTo>
                  <a:pt x="22" y="15"/>
                </a:lnTo>
                <a:lnTo>
                  <a:pt x="21" y="15"/>
                </a:lnTo>
                <a:lnTo>
                  <a:pt x="20" y="16"/>
                </a:lnTo>
                <a:lnTo>
                  <a:pt x="20" y="16"/>
                </a:lnTo>
                <a:lnTo>
                  <a:pt x="19" y="16"/>
                </a:lnTo>
                <a:lnTo>
                  <a:pt x="18" y="16"/>
                </a:lnTo>
                <a:lnTo>
                  <a:pt x="18" y="16"/>
                </a:lnTo>
                <a:lnTo>
                  <a:pt x="17" y="16"/>
                </a:lnTo>
                <a:lnTo>
                  <a:pt x="17" y="16"/>
                </a:lnTo>
                <a:lnTo>
                  <a:pt x="14" y="16"/>
                </a:lnTo>
                <a:lnTo>
                  <a:pt x="14" y="17"/>
                </a:lnTo>
                <a:lnTo>
                  <a:pt x="14" y="18"/>
                </a:lnTo>
                <a:lnTo>
                  <a:pt x="14" y="18"/>
                </a:lnTo>
                <a:lnTo>
                  <a:pt x="14" y="18"/>
                </a:lnTo>
                <a:lnTo>
                  <a:pt x="15" y="19"/>
                </a:lnTo>
                <a:lnTo>
                  <a:pt x="16" y="20"/>
                </a:lnTo>
                <a:lnTo>
                  <a:pt x="16" y="21"/>
                </a:lnTo>
                <a:lnTo>
                  <a:pt x="15" y="21"/>
                </a:lnTo>
                <a:lnTo>
                  <a:pt x="15" y="22"/>
                </a:lnTo>
                <a:lnTo>
                  <a:pt x="15" y="22"/>
                </a:lnTo>
                <a:lnTo>
                  <a:pt x="15" y="22"/>
                </a:lnTo>
                <a:lnTo>
                  <a:pt x="15" y="22"/>
                </a:lnTo>
                <a:lnTo>
                  <a:pt x="14" y="22"/>
                </a:lnTo>
                <a:lnTo>
                  <a:pt x="14" y="22"/>
                </a:lnTo>
                <a:lnTo>
                  <a:pt x="14" y="23"/>
                </a:lnTo>
                <a:lnTo>
                  <a:pt x="14" y="23"/>
                </a:lnTo>
                <a:lnTo>
                  <a:pt x="14" y="24"/>
                </a:lnTo>
                <a:lnTo>
                  <a:pt x="13" y="23"/>
                </a:lnTo>
                <a:lnTo>
                  <a:pt x="13" y="23"/>
                </a:lnTo>
                <a:lnTo>
                  <a:pt x="13" y="23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5"/>
                </a:lnTo>
                <a:lnTo>
                  <a:pt x="12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1" y="27"/>
                </a:lnTo>
                <a:lnTo>
                  <a:pt x="10" y="27"/>
                </a:lnTo>
                <a:lnTo>
                  <a:pt x="10" y="27"/>
                </a:lnTo>
                <a:lnTo>
                  <a:pt x="11" y="28"/>
                </a:lnTo>
                <a:lnTo>
                  <a:pt x="11" y="28"/>
                </a:lnTo>
                <a:lnTo>
                  <a:pt x="10" y="28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30"/>
                </a:lnTo>
                <a:lnTo>
                  <a:pt x="8" y="31"/>
                </a:lnTo>
                <a:lnTo>
                  <a:pt x="7" y="30"/>
                </a:lnTo>
                <a:lnTo>
                  <a:pt x="7" y="31"/>
                </a:lnTo>
                <a:lnTo>
                  <a:pt x="7" y="31"/>
                </a:lnTo>
                <a:lnTo>
                  <a:pt x="6" y="31"/>
                </a:lnTo>
                <a:lnTo>
                  <a:pt x="6" y="31"/>
                </a:lnTo>
                <a:lnTo>
                  <a:pt x="6" y="31"/>
                </a:lnTo>
                <a:lnTo>
                  <a:pt x="6" y="32"/>
                </a:lnTo>
                <a:lnTo>
                  <a:pt x="6" y="32"/>
                </a:lnTo>
                <a:lnTo>
                  <a:pt x="5" y="32"/>
                </a:lnTo>
                <a:lnTo>
                  <a:pt x="5" y="32"/>
                </a:lnTo>
                <a:lnTo>
                  <a:pt x="5" y="33"/>
                </a:lnTo>
                <a:lnTo>
                  <a:pt x="5" y="33"/>
                </a:lnTo>
                <a:lnTo>
                  <a:pt x="5" y="34"/>
                </a:lnTo>
                <a:lnTo>
                  <a:pt x="5" y="34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6"/>
                </a:lnTo>
                <a:lnTo>
                  <a:pt x="5" y="35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5" y="37"/>
                </a:lnTo>
                <a:lnTo>
                  <a:pt x="4" y="38"/>
                </a:lnTo>
                <a:lnTo>
                  <a:pt x="4" y="38"/>
                </a:lnTo>
                <a:lnTo>
                  <a:pt x="3" y="38"/>
                </a:lnTo>
                <a:lnTo>
                  <a:pt x="3" y="38"/>
                </a:lnTo>
                <a:lnTo>
                  <a:pt x="3" y="39"/>
                </a:lnTo>
                <a:lnTo>
                  <a:pt x="3" y="39"/>
                </a:lnTo>
                <a:lnTo>
                  <a:pt x="2" y="38"/>
                </a:lnTo>
                <a:lnTo>
                  <a:pt x="1" y="38"/>
                </a:lnTo>
                <a:lnTo>
                  <a:pt x="1" y="38"/>
                </a:lnTo>
                <a:lnTo>
                  <a:pt x="0" y="37"/>
                </a:lnTo>
                <a:lnTo>
                  <a:pt x="0" y="38"/>
                </a:lnTo>
                <a:lnTo>
                  <a:pt x="0" y="38"/>
                </a:lnTo>
                <a:lnTo>
                  <a:pt x="1" y="38"/>
                </a:lnTo>
                <a:lnTo>
                  <a:pt x="1" y="38"/>
                </a:lnTo>
                <a:lnTo>
                  <a:pt x="1" y="38"/>
                </a:lnTo>
                <a:lnTo>
                  <a:pt x="1" y="38"/>
                </a:lnTo>
                <a:lnTo>
                  <a:pt x="3" y="39"/>
                </a:lnTo>
                <a:lnTo>
                  <a:pt x="3" y="39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2" y="40"/>
                </a:lnTo>
                <a:lnTo>
                  <a:pt x="2" y="41"/>
                </a:lnTo>
                <a:lnTo>
                  <a:pt x="2" y="41"/>
                </a:lnTo>
                <a:lnTo>
                  <a:pt x="3" y="41"/>
                </a:lnTo>
                <a:lnTo>
                  <a:pt x="2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3" y="41"/>
                </a:lnTo>
                <a:lnTo>
                  <a:pt x="4" y="41"/>
                </a:lnTo>
                <a:lnTo>
                  <a:pt x="4" y="41"/>
                </a:lnTo>
                <a:lnTo>
                  <a:pt x="3" y="41"/>
                </a:lnTo>
                <a:lnTo>
                  <a:pt x="3" y="41"/>
                </a:lnTo>
                <a:lnTo>
                  <a:pt x="4" y="42"/>
                </a:lnTo>
                <a:lnTo>
                  <a:pt x="4" y="42"/>
                </a:lnTo>
                <a:lnTo>
                  <a:pt x="3" y="42"/>
                </a:lnTo>
                <a:lnTo>
                  <a:pt x="3" y="43"/>
                </a:lnTo>
                <a:lnTo>
                  <a:pt x="4" y="43"/>
                </a:lnTo>
                <a:lnTo>
                  <a:pt x="4" y="43"/>
                </a:lnTo>
                <a:lnTo>
                  <a:pt x="4" y="44"/>
                </a:lnTo>
                <a:lnTo>
                  <a:pt x="4" y="44"/>
                </a:lnTo>
                <a:lnTo>
                  <a:pt x="4" y="44"/>
                </a:lnTo>
                <a:lnTo>
                  <a:pt x="5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7" y="45"/>
                </a:lnTo>
                <a:lnTo>
                  <a:pt x="7" y="45"/>
                </a:lnTo>
                <a:lnTo>
                  <a:pt x="7" y="45"/>
                </a:lnTo>
                <a:lnTo>
                  <a:pt x="7" y="46"/>
                </a:lnTo>
                <a:lnTo>
                  <a:pt x="7" y="46"/>
                </a:lnTo>
                <a:lnTo>
                  <a:pt x="7" y="46"/>
                </a:lnTo>
                <a:lnTo>
                  <a:pt x="7" y="47"/>
                </a:lnTo>
                <a:lnTo>
                  <a:pt x="8" y="47"/>
                </a:lnTo>
                <a:lnTo>
                  <a:pt x="9" y="48"/>
                </a:lnTo>
                <a:lnTo>
                  <a:pt x="9" y="48"/>
                </a:lnTo>
                <a:lnTo>
                  <a:pt x="9" y="49"/>
                </a:lnTo>
                <a:lnTo>
                  <a:pt x="10" y="49"/>
                </a:lnTo>
                <a:lnTo>
                  <a:pt x="10" y="49"/>
                </a:lnTo>
                <a:lnTo>
                  <a:pt x="10" y="50"/>
                </a:lnTo>
                <a:lnTo>
                  <a:pt x="10" y="50"/>
                </a:lnTo>
                <a:lnTo>
                  <a:pt x="10" y="50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1" y="51"/>
                </a:lnTo>
                <a:lnTo>
                  <a:pt x="12" y="51"/>
                </a:lnTo>
                <a:lnTo>
                  <a:pt x="12" y="51"/>
                </a:lnTo>
                <a:lnTo>
                  <a:pt x="12" y="51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1" y="50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1" y="49"/>
                </a:lnTo>
                <a:lnTo>
                  <a:pt x="12" y="48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3" y="49"/>
                </a:lnTo>
                <a:lnTo>
                  <a:pt x="13" y="49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2" name="Freeform 2552">
            <a:extLst>
              <a:ext uri="{FF2B5EF4-FFF2-40B4-BE49-F238E27FC236}">
                <a16:creationId xmlns:a16="http://schemas.microsoft.com/office/drawing/2014/main" id="{4C228D1E-F4D3-4FAC-89B5-89D03AA35685}"/>
              </a:ext>
            </a:extLst>
          </xdr:cNvPr>
          <xdr:cNvSpPr>
            <a:spLocks/>
          </xdr:cNvSpPr>
        </xdr:nvSpPr>
        <xdr:spPr bwMode="auto">
          <a:xfrm>
            <a:off x="1026" y="1077"/>
            <a:ext cx="42" cy="13"/>
          </a:xfrm>
          <a:custGeom>
            <a:avLst/>
            <a:gdLst>
              <a:gd name="T0" fmla="*/ 41 w 42"/>
              <a:gd name="T1" fmla="*/ 11 h 13"/>
              <a:gd name="T2" fmla="*/ 41 w 42"/>
              <a:gd name="T3" fmla="*/ 10 h 13"/>
              <a:gd name="T4" fmla="*/ 41 w 42"/>
              <a:gd name="T5" fmla="*/ 10 h 13"/>
              <a:gd name="T6" fmla="*/ 42 w 42"/>
              <a:gd name="T7" fmla="*/ 8 h 13"/>
              <a:gd name="T8" fmla="*/ 41 w 42"/>
              <a:gd name="T9" fmla="*/ 7 h 13"/>
              <a:gd name="T10" fmla="*/ 41 w 42"/>
              <a:gd name="T11" fmla="*/ 8 h 13"/>
              <a:gd name="T12" fmla="*/ 40 w 42"/>
              <a:gd name="T13" fmla="*/ 9 h 13"/>
              <a:gd name="T14" fmla="*/ 39 w 42"/>
              <a:gd name="T15" fmla="*/ 9 h 13"/>
              <a:gd name="T16" fmla="*/ 38 w 42"/>
              <a:gd name="T17" fmla="*/ 9 h 13"/>
              <a:gd name="T18" fmla="*/ 37 w 42"/>
              <a:gd name="T19" fmla="*/ 9 h 13"/>
              <a:gd name="T20" fmla="*/ 35 w 42"/>
              <a:gd name="T21" fmla="*/ 10 h 13"/>
              <a:gd name="T22" fmla="*/ 33 w 42"/>
              <a:gd name="T23" fmla="*/ 11 h 13"/>
              <a:gd name="T24" fmla="*/ 33 w 42"/>
              <a:gd name="T25" fmla="*/ 9 h 13"/>
              <a:gd name="T26" fmla="*/ 33 w 42"/>
              <a:gd name="T27" fmla="*/ 8 h 13"/>
              <a:gd name="T28" fmla="*/ 33 w 42"/>
              <a:gd name="T29" fmla="*/ 8 h 13"/>
              <a:gd name="T30" fmla="*/ 34 w 42"/>
              <a:gd name="T31" fmla="*/ 7 h 13"/>
              <a:gd name="T32" fmla="*/ 28 w 42"/>
              <a:gd name="T33" fmla="*/ 7 h 13"/>
              <a:gd name="T34" fmla="*/ 25 w 42"/>
              <a:gd name="T35" fmla="*/ 7 h 13"/>
              <a:gd name="T36" fmla="*/ 23 w 42"/>
              <a:gd name="T37" fmla="*/ 6 h 13"/>
              <a:gd name="T38" fmla="*/ 22 w 42"/>
              <a:gd name="T39" fmla="*/ 5 h 13"/>
              <a:gd name="T40" fmla="*/ 21 w 42"/>
              <a:gd name="T41" fmla="*/ 5 h 13"/>
              <a:gd name="T42" fmla="*/ 17 w 42"/>
              <a:gd name="T43" fmla="*/ 5 h 13"/>
              <a:gd name="T44" fmla="*/ 14 w 42"/>
              <a:gd name="T45" fmla="*/ 6 h 13"/>
              <a:gd name="T46" fmla="*/ 11 w 42"/>
              <a:gd name="T47" fmla="*/ 6 h 13"/>
              <a:gd name="T48" fmla="*/ 11 w 42"/>
              <a:gd name="T49" fmla="*/ 5 h 13"/>
              <a:gd name="T50" fmla="*/ 10 w 42"/>
              <a:gd name="T51" fmla="*/ 4 h 13"/>
              <a:gd name="T52" fmla="*/ 10 w 42"/>
              <a:gd name="T53" fmla="*/ 4 h 13"/>
              <a:gd name="T54" fmla="*/ 9 w 42"/>
              <a:gd name="T55" fmla="*/ 2 h 13"/>
              <a:gd name="T56" fmla="*/ 8 w 42"/>
              <a:gd name="T57" fmla="*/ 3 h 13"/>
              <a:gd name="T58" fmla="*/ 5 w 42"/>
              <a:gd name="T59" fmla="*/ 3 h 13"/>
              <a:gd name="T60" fmla="*/ 4 w 42"/>
              <a:gd name="T61" fmla="*/ 1 h 13"/>
              <a:gd name="T62" fmla="*/ 3 w 42"/>
              <a:gd name="T63" fmla="*/ 2 h 13"/>
              <a:gd name="T64" fmla="*/ 3 w 42"/>
              <a:gd name="T65" fmla="*/ 4 h 13"/>
              <a:gd name="T66" fmla="*/ 2 w 42"/>
              <a:gd name="T67" fmla="*/ 4 h 13"/>
              <a:gd name="T68" fmla="*/ 1 w 42"/>
              <a:gd name="T69" fmla="*/ 2 h 13"/>
              <a:gd name="T70" fmla="*/ 1 w 42"/>
              <a:gd name="T71" fmla="*/ 2 h 13"/>
              <a:gd name="T72" fmla="*/ 1 w 42"/>
              <a:gd name="T73" fmla="*/ 4 h 13"/>
              <a:gd name="T74" fmla="*/ 1 w 42"/>
              <a:gd name="T75" fmla="*/ 5 h 13"/>
              <a:gd name="T76" fmla="*/ 1 w 42"/>
              <a:gd name="T77" fmla="*/ 6 h 13"/>
              <a:gd name="T78" fmla="*/ 0 w 42"/>
              <a:gd name="T79" fmla="*/ 8 h 13"/>
              <a:gd name="T80" fmla="*/ 1 w 42"/>
              <a:gd name="T81" fmla="*/ 8 h 13"/>
              <a:gd name="T82" fmla="*/ 3 w 42"/>
              <a:gd name="T83" fmla="*/ 9 h 13"/>
              <a:gd name="T84" fmla="*/ 6 w 42"/>
              <a:gd name="T85" fmla="*/ 9 h 13"/>
              <a:gd name="T86" fmla="*/ 8 w 42"/>
              <a:gd name="T87" fmla="*/ 9 h 13"/>
              <a:gd name="T88" fmla="*/ 9 w 42"/>
              <a:gd name="T89" fmla="*/ 9 h 13"/>
              <a:gd name="T90" fmla="*/ 10 w 42"/>
              <a:gd name="T91" fmla="*/ 9 h 13"/>
              <a:gd name="T92" fmla="*/ 13 w 42"/>
              <a:gd name="T93" fmla="*/ 10 h 13"/>
              <a:gd name="T94" fmla="*/ 14 w 42"/>
              <a:gd name="T95" fmla="*/ 10 h 13"/>
              <a:gd name="T96" fmla="*/ 16 w 42"/>
              <a:gd name="T97" fmla="*/ 11 h 13"/>
              <a:gd name="T98" fmla="*/ 18 w 42"/>
              <a:gd name="T99" fmla="*/ 12 h 13"/>
              <a:gd name="T100" fmla="*/ 28 w 42"/>
              <a:gd name="T101" fmla="*/ 13 h 13"/>
              <a:gd name="T102" fmla="*/ 33 w 42"/>
              <a:gd name="T103" fmla="*/ 13 h 13"/>
              <a:gd name="T104" fmla="*/ 37 w 42"/>
              <a:gd name="T105" fmla="*/ 12 h 13"/>
              <a:gd name="T106" fmla="*/ 39 w 42"/>
              <a:gd name="T107" fmla="*/ 13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42" h="13">
                <a:moveTo>
                  <a:pt x="40" y="13"/>
                </a:moveTo>
                <a:lnTo>
                  <a:pt x="41" y="12"/>
                </a:lnTo>
                <a:lnTo>
                  <a:pt x="41" y="12"/>
                </a:lnTo>
                <a:lnTo>
                  <a:pt x="41" y="11"/>
                </a:lnTo>
                <a:lnTo>
                  <a:pt x="41" y="11"/>
                </a:lnTo>
                <a:lnTo>
                  <a:pt x="41" y="10"/>
                </a:lnTo>
                <a:lnTo>
                  <a:pt x="41" y="10"/>
                </a:lnTo>
                <a:lnTo>
                  <a:pt x="41" y="10"/>
                </a:lnTo>
                <a:lnTo>
                  <a:pt x="42" y="10"/>
                </a:lnTo>
                <a:lnTo>
                  <a:pt x="42" y="9"/>
                </a:lnTo>
                <a:lnTo>
                  <a:pt x="42" y="10"/>
                </a:lnTo>
                <a:lnTo>
                  <a:pt x="41" y="10"/>
                </a:lnTo>
                <a:lnTo>
                  <a:pt x="41" y="9"/>
                </a:lnTo>
                <a:lnTo>
                  <a:pt x="41" y="9"/>
                </a:lnTo>
                <a:lnTo>
                  <a:pt x="41" y="8"/>
                </a:lnTo>
                <a:lnTo>
                  <a:pt x="42" y="8"/>
                </a:lnTo>
                <a:lnTo>
                  <a:pt x="42" y="7"/>
                </a:lnTo>
                <a:lnTo>
                  <a:pt x="41" y="7"/>
                </a:lnTo>
                <a:lnTo>
                  <a:pt x="41" y="7"/>
                </a:lnTo>
                <a:lnTo>
                  <a:pt x="41" y="7"/>
                </a:lnTo>
                <a:lnTo>
                  <a:pt x="41" y="8"/>
                </a:lnTo>
                <a:lnTo>
                  <a:pt x="41" y="8"/>
                </a:lnTo>
                <a:lnTo>
                  <a:pt x="41" y="8"/>
                </a:lnTo>
                <a:lnTo>
                  <a:pt x="41" y="8"/>
                </a:lnTo>
                <a:lnTo>
                  <a:pt x="40" y="8"/>
                </a:lnTo>
                <a:lnTo>
                  <a:pt x="41" y="8"/>
                </a:lnTo>
                <a:lnTo>
                  <a:pt x="40" y="8"/>
                </a:lnTo>
                <a:lnTo>
                  <a:pt x="40" y="9"/>
                </a:lnTo>
                <a:lnTo>
                  <a:pt x="40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9" y="9"/>
                </a:lnTo>
                <a:lnTo>
                  <a:pt x="38" y="9"/>
                </a:lnTo>
                <a:lnTo>
                  <a:pt x="38" y="9"/>
                </a:lnTo>
                <a:lnTo>
                  <a:pt x="38" y="9"/>
                </a:lnTo>
                <a:lnTo>
                  <a:pt x="37" y="9"/>
                </a:lnTo>
                <a:lnTo>
                  <a:pt x="37" y="9"/>
                </a:lnTo>
                <a:lnTo>
                  <a:pt x="37" y="9"/>
                </a:lnTo>
                <a:lnTo>
                  <a:pt x="36" y="10"/>
                </a:lnTo>
                <a:lnTo>
                  <a:pt x="36" y="9"/>
                </a:lnTo>
                <a:lnTo>
                  <a:pt x="36" y="10"/>
                </a:lnTo>
                <a:lnTo>
                  <a:pt x="35" y="10"/>
                </a:lnTo>
                <a:lnTo>
                  <a:pt x="35" y="10"/>
                </a:lnTo>
                <a:lnTo>
                  <a:pt x="35" y="11"/>
                </a:lnTo>
                <a:lnTo>
                  <a:pt x="34" y="11"/>
                </a:lnTo>
                <a:lnTo>
                  <a:pt x="33" y="11"/>
                </a:lnTo>
                <a:lnTo>
                  <a:pt x="33" y="11"/>
                </a:lnTo>
                <a:lnTo>
                  <a:pt x="33" y="10"/>
                </a:lnTo>
                <a:lnTo>
                  <a:pt x="33" y="10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3" y="7"/>
                </a:lnTo>
                <a:lnTo>
                  <a:pt x="33" y="7"/>
                </a:lnTo>
                <a:lnTo>
                  <a:pt x="34" y="7"/>
                </a:lnTo>
                <a:lnTo>
                  <a:pt x="33" y="7"/>
                </a:lnTo>
                <a:lnTo>
                  <a:pt x="32" y="7"/>
                </a:lnTo>
                <a:lnTo>
                  <a:pt x="29" y="8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5" y="7"/>
                </a:lnTo>
                <a:lnTo>
                  <a:pt x="25" y="7"/>
                </a:lnTo>
                <a:lnTo>
                  <a:pt x="25" y="6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2" y="5"/>
                </a:lnTo>
                <a:lnTo>
                  <a:pt x="21" y="5"/>
                </a:lnTo>
                <a:lnTo>
                  <a:pt x="21" y="5"/>
                </a:lnTo>
                <a:lnTo>
                  <a:pt x="20" y="5"/>
                </a:lnTo>
                <a:lnTo>
                  <a:pt x="20" y="5"/>
                </a:lnTo>
                <a:lnTo>
                  <a:pt x="18" y="5"/>
                </a:lnTo>
                <a:lnTo>
                  <a:pt x="17" y="5"/>
                </a:lnTo>
                <a:lnTo>
                  <a:pt x="17" y="6"/>
                </a:lnTo>
                <a:lnTo>
                  <a:pt x="16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3" y="6"/>
                </a:lnTo>
                <a:lnTo>
                  <a:pt x="12" y="6"/>
                </a:lnTo>
                <a:lnTo>
                  <a:pt x="11" y="6"/>
                </a:lnTo>
                <a:lnTo>
                  <a:pt x="11" y="6"/>
                </a:lnTo>
                <a:lnTo>
                  <a:pt x="11" y="5"/>
                </a:lnTo>
                <a:lnTo>
                  <a:pt x="11" y="5"/>
                </a:lnTo>
                <a:lnTo>
                  <a:pt x="11" y="5"/>
                </a:lnTo>
                <a:lnTo>
                  <a:pt x="11" y="4"/>
                </a:lnTo>
                <a:lnTo>
                  <a:pt x="10" y="5"/>
                </a:lnTo>
                <a:lnTo>
                  <a:pt x="10" y="5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3"/>
                </a:lnTo>
                <a:lnTo>
                  <a:pt x="10" y="2"/>
                </a:lnTo>
                <a:lnTo>
                  <a:pt x="9" y="2"/>
                </a:lnTo>
                <a:lnTo>
                  <a:pt x="9" y="2"/>
                </a:lnTo>
                <a:lnTo>
                  <a:pt x="9" y="2"/>
                </a:lnTo>
                <a:lnTo>
                  <a:pt x="9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7" y="4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0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9"/>
                </a:lnTo>
                <a:lnTo>
                  <a:pt x="2" y="9"/>
                </a:lnTo>
                <a:lnTo>
                  <a:pt x="3" y="9"/>
                </a:lnTo>
                <a:lnTo>
                  <a:pt x="3" y="9"/>
                </a:lnTo>
                <a:lnTo>
                  <a:pt x="4" y="9"/>
                </a:lnTo>
                <a:lnTo>
                  <a:pt x="4" y="9"/>
                </a:lnTo>
                <a:lnTo>
                  <a:pt x="5" y="8"/>
                </a:lnTo>
                <a:lnTo>
                  <a:pt x="6" y="9"/>
                </a:lnTo>
                <a:lnTo>
                  <a:pt x="7" y="9"/>
                </a:lnTo>
                <a:lnTo>
                  <a:pt x="7" y="9"/>
                </a:lnTo>
                <a:lnTo>
                  <a:pt x="8" y="9"/>
                </a:lnTo>
                <a:lnTo>
                  <a:pt x="8" y="9"/>
                </a:lnTo>
                <a:lnTo>
                  <a:pt x="8" y="9"/>
                </a:lnTo>
                <a:lnTo>
                  <a:pt x="8" y="9"/>
                </a:lnTo>
                <a:lnTo>
                  <a:pt x="9" y="9"/>
                </a:lnTo>
                <a:lnTo>
                  <a:pt x="9" y="9"/>
                </a:lnTo>
                <a:lnTo>
                  <a:pt x="9" y="9"/>
                </a:lnTo>
                <a:lnTo>
                  <a:pt x="9" y="9"/>
                </a:lnTo>
                <a:lnTo>
                  <a:pt x="10" y="9"/>
                </a:lnTo>
                <a:lnTo>
                  <a:pt x="10" y="9"/>
                </a:lnTo>
                <a:lnTo>
                  <a:pt x="11" y="10"/>
                </a:lnTo>
                <a:lnTo>
                  <a:pt x="12" y="10"/>
                </a:lnTo>
                <a:lnTo>
                  <a:pt x="12" y="9"/>
                </a:lnTo>
                <a:lnTo>
                  <a:pt x="13" y="10"/>
                </a:lnTo>
                <a:lnTo>
                  <a:pt x="13" y="9"/>
                </a:lnTo>
                <a:lnTo>
                  <a:pt x="13" y="10"/>
                </a:lnTo>
                <a:lnTo>
                  <a:pt x="13" y="10"/>
                </a:lnTo>
                <a:lnTo>
                  <a:pt x="14" y="10"/>
                </a:lnTo>
                <a:lnTo>
                  <a:pt x="14" y="10"/>
                </a:lnTo>
                <a:lnTo>
                  <a:pt x="15" y="10"/>
                </a:lnTo>
                <a:lnTo>
                  <a:pt x="16" y="11"/>
                </a:lnTo>
                <a:lnTo>
                  <a:pt x="16" y="11"/>
                </a:lnTo>
                <a:lnTo>
                  <a:pt x="16" y="11"/>
                </a:lnTo>
                <a:lnTo>
                  <a:pt x="18" y="11"/>
                </a:lnTo>
                <a:lnTo>
                  <a:pt x="18" y="11"/>
                </a:lnTo>
                <a:lnTo>
                  <a:pt x="18" y="12"/>
                </a:lnTo>
                <a:lnTo>
                  <a:pt x="19" y="13"/>
                </a:lnTo>
                <a:lnTo>
                  <a:pt x="19" y="13"/>
                </a:lnTo>
                <a:lnTo>
                  <a:pt x="28" y="13"/>
                </a:lnTo>
                <a:lnTo>
                  <a:pt x="28" y="13"/>
                </a:lnTo>
                <a:lnTo>
                  <a:pt x="31" y="13"/>
                </a:lnTo>
                <a:lnTo>
                  <a:pt x="31" y="13"/>
                </a:lnTo>
                <a:lnTo>
                  <a:pt x="32" y="13"/>
                </a:lnTo>
                <a:lnTo>
                  <a:pt x="33" y="13"/>
                </a:lnTo>
                <a:lnTo>
                  <a:pt x="34" y="13"/>
                </a:lnTo>
                <a:lnTo>
                  <a:pt x="36" y="12"/>
                </a:lnTo>
                <a:lnTo>
                  <a:pt x="37" y="12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8" y="13"/>
                </a:lnTo>
                <a:lnTo>
                  <a:pt x="39" y="13"/>
                </a:lnTo>
                <a:lnTo>
                  <a:pt x="39" y="13"/>
                </a:lnTo>
                <a:lnTo>
                  <a:pt x="40" y="13"/>
                </a:lnTo>
                <a:lnTo>
                  <a:pt x="40" y="1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3" name="Freeform 2553">
            <a:extLst>
              <a:ext uri="{FF2B5EF4-FFF2-40B4-BE49-F238E27FC236}">
                <a16:creationId xmlns:a16="http://schemas.microsoft.com/office/drawing/2014/main" id="{229F2A64-37AA-40BB-8A04-BCFD5432AE0B}"/>
              </a:ext>
            </a:extLst>
          </xdr:cNvPr>
          <xdr:cNvSpPr>
            <a:spLocks/>
          </xdr:cNvSpPr>
        </xdr:nvSpPr>
        <xdr:spPr bwMode="auto">
          <a:xfrm>
            <a:off x="1066" y="10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4" name="Freeform 2554">
            <a:extLst>
              <a:ext uri="{FF2B5EF4-FFF2-40B4-BE49-F238E27FC236}">
                <a16:creationId xmlns:a16="http://schemas.microsoft.com/office/drawing/2014/main" id="{774311DA-EF0B-44BF-B05A-2BB18C96F294}"/>
              </a:ext>
            </a:extLst>
          </xdr:cNvPr>
          <xdr:cNvSpPr>
            <a:spLocks/>
          </xdr:cNvSpPr>
        </xdr:nvSpPr>
        <xdr:spPr bwMode="auto">
          <a:xfrm>
            <a:off x="1060" y="1024"/>
            <a:ext cx="6" cy="8"/>
          </a:xfrm>
          <a:custGeom>
            <a:avLst/>
            <a:gdLst>
              <a:gd name="T0" fmla="*/ 6 w 6"/>
              <a:gd name="T1" fmla="*/ 1 h 8"/>
              <a:gd name="T2" fmla="*/ 5 w 6"/>
              <a:gd name="T3" fmla="*/ 1 h 8"/>
              <a:gd name="T4" fmla="*/ 5 w 6"/>
              <a:gd name="T5" fmla="*/ 2 h 8"/>
              <a:gd name="T6" fmla="*/ 5 w 6"/>
              <a:gd name="T7" fmla="*/ 2 h 8"/>
              <a:gd name="T8" fmla="*/ 5 w 6"/>
              <a:gd name="T9" fmla="*/ 2 h 8"/>
              <a:gd name="T10" fmla="*/ 5 w 6"/>
              <a:gd name="T11" fmla="*/ 2 h 8"/>
              <a:gd name="T12" fmla="*/ 5 w 6"/>
              <a:gd name="T13" fmla="*/ 2 h 8"/>
              <a:gd name="T14" fmla="*/ 6 w 6"/>
              <a:gd name="T15" fmla="*/ 2 h 8"/>
              <a:gd name="T16" fmla="*/ 5 w 6"/>
              <a:gd name="T17" fmla="*/ 3 h 8"/>
              <a:gd name="T18" fmla="*/ 5 w 6"/>
              <a:gd name="T19" fmla="*/ 3 h 8"/>
              <a:gd name="T20" fmla="*/ 5 w 6"/>
              <a:gd name="T21" fmla="*/ 4 h 8"/>
              <a:gd name="T22" fmla="*/ 5 w 6"/>
              <a:gd name="T23" fmla="*/ 4 h 8"/>
              <a:gd name="T24" fmla="*/ 6 w 6"/>
              <a:gd name="T25" fmla="*/ 5 h 8"/>
              <a:gd name="T26" fmla="*/ 6 w 6"/>
              <a:gd name="T27" fmla="*/ 5 h 8"/>
              <a:gd name="T28" fmla="*/ 5 w 6"/>
              <a:gd name="T29" fmla="*/ 6 h 8"/>
              <a:gd name="T30" fmla="*/ 5 w 6"/>
              <a:gd name="T31" fmla="*/ 6 h 8"/>
              <a:gd name="T32" fmla="*/ 5 w 6"/>
              <a:gd name="T33" fmla="*/ 6 h 8"/>
              <a:gd name="T34" fmla="*/ 5 w 6"/>
              <a:gd name="T35" fmla="*/ 7 h 8"/>
              <a:gd name="T36" fmla="*/ 4 w 6"/>
              <a:gd name="T37" fmla="*/ 7 h 8"/>
              <a:gd name="T38" fmla="*/ 3 w 6"/>
              <a:gd name="T39" fmla="*/ 8 h 8"/>
              <a:gd name="T40" fmla="*/ 3 w 6"/>
              <a:gd name="T41" fmla="*/ 8 h 8"/>
              <a:gd name="T42" fmla="*/ 3 w 6"/>
              <a:gd name="T43" fmla="*/ 8 h 8"/>
              <a:gd name="T44" fmla="*/ 3 w 6"/>
              <a:gd name="T45" fmla="*/ 8 h 8"/>
              <a:gd name="T46" fmla="*/ 2 w 6"/>
              <a:gd name="T47" fmla="*/ 7 h 8"/>
              <a:gd name="T48" fmla="*/ 2 w 6"/>
              <a:gd name="T49" fmla="*/ 7 h 8"/>
              <a:gd name="T50" fmla="*/ 2 w 6"/>
              <a:gd name="T51" fmla="*/ 7 h 8"/>
              <a:gd name="T52" fmla="*/ 2 w 6"/>
              <a:gd name="T53" fmla="*/ 7 h 8"/>
              <a:gd name="T54" fmla="*/ 1 w 6"/>
              <a:gd name="T55" fmla="*/ 6 h 8"/>
              <a:gd name="T56" fmla="*/ 1 w 6"/>
              <a:gd name="T57" fmla="*/ 6 h 8"/>
              <a:gd name="T58" fmla="*/ 1 w 6"/>
              <a:gd name="T59" fmla="*/ 6 h 8"/>
              <a:gd name="T60" fmla="*/ 2 w 6"/>
              <a:gd name="T61" fmla="*/ 5 h 8"/>
              <a:gd name="T62" fmla="*/ 2 w 6"/>
              <a:gd name="T63" fmla="*/ 5 h 8"/>
              <a:gd name="T64" fmla="*/ 2 w 6"/>
              <a:gd name="T65" fmla="*/ 5 h 8"/>
              <a:gd name="T66" fmla="*/ 3 w 6"/>
              <a:gd name="T67" fmla="*/ 5 h 8"/>
              <a:gd name="T68" fmla="*/ 3 w 6"/>
              <a:gd name="T69" fmla="*/ 5 h 8"/>
              <a:gd name="T70" fmla="*/ 3 w 6"/>
              <a:gd name="T71" fmla="*/ 4 h 8"/>
              <a:gd name="T72" fmla="*/ 3 w 6"/>
              <a:gd name="T73" fmla="*/ 4 h 8"/>
              <a:gd name="T74" fmla="*/ 3 w 6"/>
              <a:gd name="T75" fmla="*/ 4 h 8"/>
              <a:gd name="T76" fmla="*/ 2 w 6"/>
              <a:gd name="T77" fmla="*/ 3 h 8"/>
              <a:gd name="T78" fmla="*/ 3 w 6"/>
              <a:gd name="T79" fmla="*/ 3 h 8"/>
              <a:gd name="T80" fmla="*/ 2 w 6"/>
              <a:gd name="T81" fmla="*/ 3 h 8"/>
              <a:gd name="T82" fmla="*/ 3 w 6"/>
              <a:gd name="T83" fmla="*/ 3 h 8"/>
              <a:gd name="T84" fmla="*/ 2 w 6"/>
              <a:gd name="T85" fmla="*/ 2 h 8"/>
              <a:gd name="T86" fmla="*/ 2 w 6"/>
              <a:gd name="T87" fmla="*/ 2 h 8"/>
              <a:gd name="T88" fmla="*/ 1 w 6"/>
              <a:gd name="T89" fmla="*/ 2 h 8"/>
              <a:gd name="T90" fmla="*/ 0 w 6"/>
              <a:gd name="T91" fmla="*/ 1 h 8"/>
              <a:gd name="T92" fmla="*/ 1 w 6"/>
              <a:gd name="T93" fmla="*/ 1 h 8"/>
              <a:gd name="T94" fmla="*/ 1 w 6"/>
              <a:gd name="T95" fmla="*/ 0 h 8"/>
              <a:gd name="T96" fmla="*/ 1 w 6"/>
              <a:gd name="T97" fmla="*/ 0 h 8"/>
              <a:gd name="T98" fmla="*/ 2 w 6"/>
              <a:gd name="T99" fmla="*/ 0 h 8"/>
              <a:gd name="T100" fmla="*/ 3 w 6"/>
              <a:gd name="T101" fmla="*/ 0 h 8"/>
              <a:gd name="T102" fmla="*/ 4 w 6"/>
              <a:gd name="T103" fmla="*/ 0 h 8"/>
              <a:gd name="T104" fmla="*/ 4 w 6"/>
              <a:gd name="T105" fmla="*/ 0 h 8"/>
              <a:gd name="T106" fmla="*/ 4 w 6"/>
              <a:gd name="T107" fmla="*/ 0 h 8"/>
              <a:gd name="T108" fmla="*/ 4 w 6"/>
              <a:gd name="T109" fmla="*/ 1 h 8"/>
              <a:gd name="T110" fmla="*/ 5 w 6"/>
              <a:gd name="T111" fmla="*/ 1 h 8"/>
              <a:gd name="T112" fmla="*/ 5 w 6"/>
              <a:gd name="T113" fmla="*/ 1 h 8"/>
              <a:gd name="T114" fmla="*/ 5 w 6"/>
              <a:gd name="T115" fmla="*/ 1 h 8"/>
              <a:gd name="T116" fmla="*/ 5 w 6"/>
              <a:gd name="T117" fmla="*/ 1 h 8"/>
              <a:gd name="T118" fmla="*/ 5 w 6"/>
              <a:gd name="T119" fmla="*/ 0 h 8"/>
              <a:gd name="T120" fmla="*/ 6 w 6"/>
              <a:gd name="T121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" h="8">
                <a:moveTo>
                  <a:pt x="6" y="1"/>
                </a:move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6" y="5"/>
                </a:lnTo>
                <a:lnTo>
                  <a:pt x="6" y="5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7"/>
                </a:lnTo>
                <a:lnTo>
                  <a:pt x="4" y="7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2" y="7"/>
                </a:lnTo>
                <a:lnTo>
                  <a:pt x="2" y="7"/>
                </a:lnTo>
                <a:lnTo>
                  <a:pt x="2" y="7"/>
                </a:lnTo>
                <a:lnTo>
                  <a:pt x="2" y="7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5" name="Freeform 2555">
            <a:extLst>
              <a:ext uri="{FF2B5EF4-FFF2-40B4-BE49-F238E27FC236}">
                <a16:creationId xmlns:a16="http://schemas.microsoft.com/office/drawing/2014/main" id="{FB260630-EA81-4659-91BD-1F7795E2811E}"/>
              </a:ext>
            </a:extLst>
          </xdr:cNvPr>
          <xdr:cNvSpPr>
            <a:spLocks/>
          </xdr:cNvSpPr>
        </xdr:nvSpPr>
        <xdr:spPr bwMode="auto">
          <a:xfrm>
            <a:off x="1077" y="104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1 w 1"/>
              <a:gd name="T7" fmla="*/ 1 w 1"/>
              <a:gd name="T8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6" name="Freeform 2556">
            <a:extLst>
              <a:ext uri="{FF2B5EF4-FFF2-40B4-BE49-F238E27FC236}">
                <a16:creationId xmlns:a16="http://schemas.microsoft.com/office/drawing/2014/main" id="{BEB21D14-259E-4E0C-A3CF-4E1AF51CCA0A}"/>
              </a:ext>
            </a:extLst>
          </xdr:cNvPr>
          <xdr:cNvSpPr>
            <a:spLocks/>
          </xdr:cNvSpPr>
        </xdr:nvSpPr>
        <xdr:spPr bwMode="auto">
          <a:xfrm>
            <a:off x="1067" y="1060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3 w 3"/>
              <a:gd name="T5" fmla="*/ 1 h 2"/>
              <a:gd name="T6" fmla="*/ 2 w 3"/>
              <a:gd name="T7" fmla="*/ 1 h 2"/>
              <a:gd name="T8" fmla="*/ 1 w 3"/>
              <a:gd name="T9" fmla="*/ 1 h 2"/>
              <a:gd name="T10" fmla="*/ 1 w 3"/>
              <a:gd name="T11" fmla="*/ 1 h 2"/>
              <a:gd name="T12" fmla="*/ 1 w 3"/>
              <a:gd name="T13" fmla="*/ 2 h 2"/>
              <a:gd name="T14" fmla="*/ 1 w 3"/>
              <a:gd name="T15" fmla="*/ 2 h 2"/>
              <a:gd name="T16" fmla="*/ 1 w 3"/>
              <a:gd name="T17" fmla="*/ 2 h 2"/>
              <a:gd name="T18" fmla="*/ 1 w 3"/>
              <a:gd name="T19" fmla="*/ 2 h 2"/>
              <a:gd name="T20" fmla="*/ 0 w 3"/>
              <a:gd name="T21" fmla="*/ 2 h 2"/>
              <a:gd name="T22" fmla="*/ 0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0 w 3"/>
              <a:gd name="T31" fmla="*/ 1 h 2"/>
              <a:gd name="T32" fmla="*/ 0 w 3"/>
              <a:gd name="T33" fmla="*/ 1 h 2"/>
              <a:gd name="T34" fmla="*/ 0 w 3"/>
              <a:gd name="T35" fmla="*/ 0 h 2"/>
              <a:gd name="T36" fmla="*/ 1 w 3"/>
              <a:gd name="T37" fmla="*/ 1 h 2"/>
              <a:gd name="T38" fmla="*/ 1 w 3"/>
              <a:gd name="T39" fmla="*/ 1 h 2"/>
              <a:gd name="T40" fmla="*/ 2 w 3"/>
              <a:gd name="T41" fmla="*/ 1 h 2"/>
              <a:gd name="T42" fmla="*/ 2 w 3"/>
              <a:gd name="T43" fmla="*/ 1 h 2"/>
              <a:gd name="T44" fmla="*/ 2 w 3"/>
              <a:gd name="T45" fmla="*/ 0 h 2"/>
              <a:gd name="T46" fmla="*/ 2 w 3"/>
              <a:gd name="T47" fmla="*/ 0 h 2"/>
              <a:gd name="T48" fmla="*/ 2 w 3"/>
              <a:gd name="T49" fmla="*/ 0 h 2"/>
              <a:gd name="T50" fmla="*/ 1 w 3"/>
              <a:gd name="T51" fmla="*/ 0 h 2"/>
              <a:gd name="T52" fmla="*/ 2 w 3"/>
              <a:gd name="T53" fmla="*/ 0 h 2"/>
              <a:gd name="T54" fmla="*/ 3 w 3"/>
              <a:gd name="T55" fmla="*/ 0 h 2"/>
              <a:gd name="T56" fmla="*/ 3 w 3"/>
              <a:gd name="T57" fmla="*/ 1 h 2"/>
              <a:gd name="T58" fmla="*/ 3 w 3"/>
              <a:gd name="T5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7" name="Freeform 2557">
            <a:extLst>
              <a:ext uri="{FF2B5EF4-FFF2-40B4-BE49-F238E27FC236}">
                <a16:creationId xmlns:a16="http://schemas.microsoft.com/office/drawing/2014/main" id="{679BFA47-CAE6-4A09-9A20-E7DD286BC978}"/>
              </a:ext>
            </a:extLst>
          </xdr:cNvPr>
          <xdr:cNvSpPr>
            <a:spLocks/>
          </xdr:cNvSpPr>
        </xdr:nvSpPr>
        <xdr:spPr bwMode="auto">
          <a:xfrm>
            <a:off x="1059" y="1054"/>
            <a:ext cx="5" cy="4"/>
          </a:xfrm>
          <a:custGeom>
            <a:avLst/>
            <a:gdLst>
              <a:gd name="T0" fmla="*/ 5 w 5"/>
              <a:gd name="T1" fmla="*/ 1 h 4"/>
              <a:gd name="T2" fmla="*/ 5 w 5"/>
              <a:gd name="T3" fmla="*/ 1 h 4"/>
              <a:gd name="T4" fmla="*/ 4 w 5"/>
              <a:gd name="T5" fmla="*/ 1 h 4"/>
              <a:gd name="T6" fmla="*/ 4 w 5"/>
              <a:gd name="T7" fmla="*/ 1 h 4"/>
              <a:gd name="T8" fmla="*/ 4 w 5"/>
              <a:gd name="T9" fmla="*/ 1 h 4"/>
              <a:gd name="T10" fmla="*/ 3 w 5"/>
              <a:gd name="T11" fmla="*/ 2 h 4"/>
              <a:gd name="T12" fmla="*/ 3 w 5"/>
              <a:gd name="T13" fmla="*/ 3 h 4"/>
              <a:gd name="T14" fmla="*/ 2 w 5"/>
              <a:gd name="T15" fmla="*/ 3 h 4"/>
              <a:gd name="T16" fmla="*/ 1 w 5"/>
              <a:gd name="T17" fmla="*/ 3 h 4"/>
              <a:gd name="T18" fmla="*/ 1 w 5"/>
              <a:gd name="T19" fmla="*/ 4 h 4"/>
              <a:gd name="T20" fmla="*/ 1 w 5"/>
              <a:gd name="T21" fmla="*/ 4 h 4"/>
              <a:gd name="T22" fmla="*/ 0 w 5"/>
              <a:gd name="T23" fmla="*/ 3 h 4"/>
              <a:gd name="T24" fmla="*/ 1 w 5"/>
              <a:gd name="T25" fmla="*/ 3 h 4"/>
              <a:gd name="T26" fmla="*/ 1 w 5"/>
              <a:gd name="T27" fmla="*/ 3 h 4"/>
              <a:gd name="T28" fmla="*/ 2 w 5"/>
              <a:gd name="T29" fmla="*/ 3 h 4"/>
              <a:gd name="T30" fmla="*/ 2 w 5"/>
              <a:gd name="T31" fmla="*/ 2 h 4"/>
              <a:gd name="T32" fmla="*/ 2 w 5"/>
              <a:gd name="T33" fmla="*/ 2 h 4"/>
              <a:gd name="T34" fmla="*/ 4 w 5"/>
              <a:gd name="T35" fmla="*/ 1 h 4"/>
              <a:gd name="T36" fmla="*/ 4 w 5"/>
              <a:gd name="T37" fmla="*/ 1 h 4"/>
              <a:gd name="T38" fmla="*/ 3 w 5"/>
              <a:gd name="T39" fmla="*/ 1 h 4"/>
              <a:gd name="T40" fmla="*/ 4 w 5"/>
              <a:gd name="T41" fmla="*/ 1 h 4"/>
              <a:gd name="T42" fmla="*/ 4 w 5"/>
              <a:gd name="T43" fmla="*/ 0 h 4"/>
              <a:gd name="T44" fmla="*/ 5 w 5"/>
              <a:gd name="T45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5" h="4">
                <a:moveTo>
                  <a:pt x="5" y="1"/>
                </a:move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8" name="Freeform 2558">
            <a:extLst>
              <a:ext uri="{FF2B5EF4-FFF2-40B4-BE49-F238E27FC236}">
                <a16:creationId xmlns:a16="http://schemas.microsoft.com/office/drawing/2014/main" id="{FF593850-5AA8-4C92-B455-0EB5E11C4C9E}"/>
              </a:ext>
            </a:extLst>
          </xdr:cNvPr>
          <xdr:cNvSpPr>
            <a:spLocks/>
          </xdr:cNvSpPr>
        </xdr:nvSpPr>
        <xdr:spPr bwMode="auto">
          <a:xfrm>
            <a:off x="1076" y="1052"/>
            <a:ext cx="3" cy="3"/>
          </a:xfrm>
          <a:custGeom>
            <a:avLst/>
            <a:gdLst>
              <a:gd name="T0" fmla="*/ 3 w 3"/>
              <a:gd name="T1" fmla="*/ 1 h 3"/>
              <a:gd name="T2" fmla="*/ 3 w 3"/>
              <a:gd name="T3" fmla="*/ 1 h 3"/>
              <a:gd name="T4" fmla="*/ 3 w 3"/>
              <a:gd name="T5" fmla="*/ 2 h 3"/>
              <a:gd name="T6" fmla="*/ 3 w 3"/>
              <a:gd name="T7" fmla="*/ 2 h 3"/>
              <a:gd name="T8" fmla="*/ 3 w 3"/>
              <a:gd name="T9" fmla="*/ 2 h 3"/>
              <a:gd name="T10" fmla="*/ 2 w 3"/>
              <a:gd name="T11" fmla="*/ 2 h 3"/>
              <a:gd name="T12" fmla="*/ 2 w 3"/>
              <a:gd name="T13" fmla="*/ 3 h 3"/>
              <a:gd name="T14" fmla="*/ 1 w 3"/>
              <a:gd name="T15" fmla="*/ 3 h 3"/>
              <a:gd name="T16" fmla="*/ 1 w 3"/>
              <a:gd name="T17" fmla="*/ 2 h 3"/>
              <a:gd name="T18" fmla="*/ 1 w 3"/>
              <a:gd name="T19" fmla="*/ 2 h 3"/>
              <a:gd name="T20" fmla="*/ 1 w 3"/>
              <a:gd name="T21" fmla="*/ 2 h 3"/>
              <a:gd name="T22" fmla="*/ 1 w 3"/>
              <a:gd name="T23" fmla="*/ 1 h 3"/>
              <a:gd name="T24" fmla="*/ 1 w 3"/>
              <a:gd name="T25" fmla="*/ 1 h 3"/>
              <a:gd name="T26" fmla="*/ 1 w 3"/>
              <a:gd name="T27" fmla="*/ 1 h 3"/>
              <a:gd name="T28" fmla="*/ 1 w 3"/>
              <a:gd name="T29" fmla="*/ 1 h 3"/>
              <a:gd name="T30" fmla="*/ 1 w 3"/>
              <a:gd name="T31" fmla="*/ 0 h 3"/>
              <a:gd name="T32" fmla="*/ 1 w 3"/>
              <a:gd name="T33" fmla="*/ 0 h 3"/>
              <a:gd name="T34" fmla="*/ 1 w 3"/>
              <a:gd name="T35" fmla="*/ 0 h 3"/>
              <a:gd name="T36" fmla="*/ 1 w 3"/>
              <a:gd name="T37" fmla="*/ 0 h 3"/>
              <a:gd name="T38" fmla="*/ 0 w 3"/>
              <a:gd name="T39" fmla="*/ 0 h 3"/>
              <a:gd name="T40" fmla="*/ 0 w 3"/>
              <a:gd name="T41" fmla="*/ 0 h 3"/>
              <a:gd name="T42" fmla="*/ 0 w 3"/>
              <a:gd name="T43" fmla="*/ 0 h 3"/>
              <a:gd name="T44" fmla="*/ 1 w 3"/>
              <a:gd name="T45" fmla="*/ 0 h 3"/>
              <a:gd name="T46" fmla="*/ 2 w 3"/>
              <a:gd name="T47" fmla="*/ 0 h 3"/>
              <a:gd name="T48" fmla="*/ 2 w 3"/>
              <a:gd name="T49" fmla="*/ 0 h 3"/>
              <a:gd name="T50" fmla="*/ 2 w 3"/>
              <a:gd name="T51" fmla="*/ 1 h 3"/>
              <a:gd name="T52" fmla="*/ 2 w 3"/>
              <a:gd name="T53" fmla="*/ 1 h 3"/>
              <a:gd name="T54" fmla="*/ 2 w 3"/>
              <a:gd name="T55" fmla="*/ 1 h 3"/>
              <a:gd name="T56" fmla="*/ 3 w 3"/>
              <a:gd name="T57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3">
                <a:moveTo>
                  <a:pt x="3" y="1"/>
                </a:move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19" name="Freeform 2559">
            <a:extLst>
              <a:ext uri="{FF2B5EF4-FFF2-40B4-BE49-F238E27FC236}">
                <a16:creationId xmlns:a16="http://schemas.microsoft.com/office/drawing/2014/main" id="{1AB1C9DB-7BF9-47E9-A7B3-D26F6CEE2DA4}"/>
              </a:ext>
            </a:extLst>
          </xdr:cNvPr>
          <xdr:cNvSpPr>
            <a:spLocks/>
          </xdr:cNvSpPr>
        </xdr:nvSpPr>
        <xdr:spPr bwMode="auto">
          <a:xfrm>
            <a:off x="1075" y="1049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1 w 1"/>
              <a:gd name="T19" fmla="*/ 2 h 2"/>
              <a:gd name="T20" fmla="*/ 1 w 1"/>
              <a:gd name="T21" fmla="*/ 2 h 2"/>
              <a:gd name="T22" fmla="*/ 0 w 1"/>
              <a:gd name="T23" fmla="*/ 2 h 2"/>
              <a:gd name="T24" fmla="*/ 0 w 1"/>
              <a:gd name="T25" fmla="*/ 2 h 2"/>
              <a:gd name="T26" fmla="*/ 0 w 1"/>
              <a:gd name="T27" fmla="*/ 2 h 2"/>
              <a:gd name="T28" fmla="*/ 0 w 1"/>
              <a:gd name="T29" fmla="*/ 2 h 2"/>
              <a:gd name="T30" fmla="*/ 0 w 1"/>
              <a:gd name="T31" fmla="*/ 1 h 2"/>
              <a:gd name="T32" fmla="*/ 0 w 1"/>
              <a:gd name="T33" fmla="*/ 2 h 2"/>
              <a:gd name="T34" fmla="*/ 0 w 1"/>
              <a:gd name="T35" fmla="*/ 1 h 2"/>
              <a:gd name="T36" fmla="*/ 0 w 1"/>
              <a:gd name="T37" fmla="*/ 1 h 2"/>
              <a:gd name="T38" fmla="*/ 0 w 1"/>
              <a:gd name="T39" fmla="*/ 1 h 2"/>
              <a:gd name="T40" fmla="*/ 0 w 1"/>
              <a:gd name="T41" fmla="*/ 0 h 2"/>
              <a:gd name="T42" fmla="*/ 1 w 1"/>
              <a:gd name="T4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0" name="Freeform 2560">
            <a:extLst>
              <a:ext uri="{FF2B5EF4-FFF2-40B4-BE49-F238E27FC236}">
                <a16:creationId xmlns:a16="http://schemas.microsoft.com/office/drawing/2014/main" id="{068C3001-1F40-4E7D-9547-7A59EFC09438}"/>
              </a:ext>
            </a:extLst>
          </xdr:cNvPr>
          <xdr:cNvSpPr>
            <a:spLocks/>
          </xdr:cNvSpPr>
        </xdr:nvSpPr>
        <xdr:spPr bwMode="auto">
          <a:xfrm>
            <a:off x="1077" y="1055"/>
            <a:ext cx="6" cy="4"/>
          </a:xfrm>
          <a:custGeom>
            <a:avLst/>
            <a:gdLst>
              <a:gd name="T0" fmla="*/ 6 w 6"/>
              <a:gd name="T1" fmla="*/ 1 h 4"/>
              <a:gd name="T2" fmla="*/ 6 w 6"/>
              <a:gd name="T3" fmla="*/ 1 h 4"/>
              <a:gd name="T4" fmla="*/ 5 w 6"/>
              <a:gd name="T5" fmla="*/ 1 h 4"/>
              <a:gd name="T6" fmla="*/ 4 w 6"/>
              <a:gd name="T7" fmla="*/ 2 h 4"/>
              <a:gd name="T8" fmla="*/ 3 w 6"/>
              <a:gd name="T9" fmla="*/ 3 h 4"/>
              <a:gd name="T10" fmla="*/ 2 w 6"/>
              <a:gd name="T11" fmla="*/ 3 h 4"/>
              <a:gd name="T12" fmla="*/ 2 w 6"/>
              <a:gd name="T13" fmla="*/ 2 h 4"/>
              <a:gd name="T14" fmla="*/ 1 w 6"/>
              <a:gd name="T15" fmla="*/ 3 h 4"/>
              <a:gd name="T16" fmla="*/ 1 w 6"/>
              <a:gd name="T17" fmla="*/ 3 h 4"/>
              <a:gd name="T18" fmla="*/ 1 w 6"/>
              <a:gd name="T19" fmla="*/ 3 h 4"/>
              <a:gd name="T20" fmla="*/ 0 w 6"/>
              <a:gd name="T21" fmla="*/ 3 h 4"/>
              <a:gd name="T22" fmla="*/ 0 w 6"/>
              <a:gd name="T23" fmla="*/ 4 h 4"/>
              <a:gd name="T24" fmla="*/ 1 w 6"/>
              <a:gd name="T25" fmla="*/ 4 h 4"/>
              <a:gd name="T26" fmla="*/ 0 w 6"/>
              <a:gd name="T27" fmla="*/ 4 h 4"/>
              <a:gd name="T28" fmla="*/ 0 w 6"/>
              <a:gd name="T29" fmla="*/ 3 h 4"/>
              <a:gd name="T30" fmla="*/ 0 w 6"/>
              <a:gd name="T31" fmla="*/ 3 h 4"/>
              <a:gd name="T32" fmla="*/ 0 w 6"/>
              <a:gd name="T33" fmla="*/ 3 h 4"/>
              <a:gd name="T34" fmla="*/ 0 w 6"/>
              <a:gd name="T35" fmla="*/ 3 h 4"/>
              <a:gd name="T36" fmla="*/ 0 w 6"/>
              <a:gd name="T37" fmla="*/ 3 h 4"/>
              <a:gd name="T38" fmla="*/ 0 w 6"/>
              <a:gd name="T39" fmla="*/ 2 h 4"/>
              <a:gd name="T40" fmla="*/ 1 w 6"/>
              <a:gd name="T41" fmla="*/ 2 h 4"/>
              <a:gd name="T42" fmla="*/ 2 w 6"/>
              <a:gd name="T43" fmla="*/ 1 h 4"/>
              <a:gd name="T44" fmla="*/ 4 w 6"/>
              <a:gd name="T45" fmla="*/ 0 h 4"/>
              <a:gd name="T46" fmla="*/ 4 w 6"/>
              <a:gd name="T47" fmla="*/ 0 h 4"/>
              <a:gd name="T48" fmla="*/ 5 w 6"/>
              <a:gd name="T49" fmla="*/ 0 h 4"/>
              <a:gd name="T50" fmla="*/ 5 w 6"/>
              <a:gd name="T51" fmla="*/ 0 h 4"/>
              <a:gd name="T52" fmla="*/ 6 w 6"/>
              <a:gd name="T53" fmla="*/ 0 h 4"/>
              <a:gd name="T54" fmla="*/ 6 w 6"/>
              <a:gd name="T55" fmla="*/ 0 h 4"/>
              <a:gd name="T56" fmla="*/ 6 w 6"/>
              <a:gd name="T57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6" h="4">
                <a:moveTo>
                  <a:pt x="6" y="1"/>
                </a:moveTo>
                <a:lnTo>
                  <a:pt x="6" y="1"/>
                </a:lnTo>
                <a:lnTo>
                  <a:pt x="5" y="1"/>
                </a:lnTo>
                <a:lnTo>
                  <a:pt x="4" y="2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4"/>
                </a:lnTo>
                <a:lnTo>
                  <a:pt x="1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2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1" name="Freeform 2561">
            <a:extLst>
              <a:ext uri="{FF2B5EF4-FFF2-40B4-BE49-F238E27FC236}">
                <a16:creationId xmlns:a16="http://schemas.microsoft.com/office/drawing/2014/main" id="{469F1ED5-FB95-4EA7-96D2-E66FD8C390FB}"/>
              </a:ext>
            </a:extLst>
          </xdr:cNvPr>
          <xdr:cNvSpPr>
            <a:spLocks/>
          </xdr:cNvSpPr>
        </xdr:nvSpPr>
        <xdr:spPr bwMode="auto">
          <a:xfrm>
            <a:off x="1080" y="1060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  <a:gd name="T16" fmla="*/ 1 w 1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2" name="Freeform 2562">
            <a:extLst>
              <a:ext uri="{FF2B5EF4-FFF2-40B4-BE49-F238E27FC236}">
                <a16:creationId xmlns:a16="http://schemas.microsoft.com/office/drawing/2014/main" id="{D9ADECCD-2636-443D-A047-8F502458D680}"/>
              </a:ext>
            </a:extLst>
          </xdr:cNvPr>
          <xdr:cNvSpPr>
            <a:spLocks/>
          </xdr:cNvSpPr>
        </xdr:nvSpPr>
        <xdr:spPr bwMode="auto">
          <a:xfrm>
            <a:off x="1089" y="1060"/>
            <a:ext cx="2" cy="2"/>
          </a:xfrm>
          <a:custGeom>
            <a:avLst/>
            <a:gdLst>
              <a:gd name="T0" fmla="*/ 2 w 2"/>
              <a:gd name="T1" fmla="*/ 0 h 2"/>
              <a:gd name="T2" fmla="*/ 1 w 2"/>
              <a:gd name="T3" fmla="*/ 0 h 2"/>
              <a:gd name="T4" fmla="*/ 1 w 2"/>
              <a:gd name="T5" fmla="*/ 0 h 2"/>
              <a:gd name="T6" fmla="*/ 2 w 2"/>
              <a:gd name="T7" fmla="*/ 0 h 2"/>
              <a:gd name="T8" fmla="*/ 2 w 2"/>
              <a:gd name="T9" fmla="*/ 0 h 2"/>
              <a:gd name="T10" fmla="*/ 2 w 2"/>
              <a:gd name="T11" fmla="*/ 0 h 2"/>
              <a:gd name="T12" fmla="*/ 2 w 2"/>
              <a:gd name="T13" fmla="*/ 0 h 2"/>
              <a:gd name="T14" fmla="*/ 2 w 2"/>
              <a:gd name="T15" fmla="*/ 0 h 2"/>
              <a:gd name="T16" fmla="*/ 2 w 2"/>
              <a:gd name="T17" fmla="*/ 1 h 2"/>
              <a:gd name="T18" fmla="*/ 2 w 2"/>
              <a:gd name="T19" fmla="*/ 1 h 2"/>
              <a:gd name="T20" fmla="*/ 2 w 2"/>
              <a:gd name="T21" fmla="*/ 1 h 2"/>
              <a:gd name="T22" fmla="*/ 2 w 2"/>
              <a:gd name="T23" fmla="*/ 2 h 2"/>
              <a:gd name="T24" fmla="*/ 1 w 2"/>
              <a:gd name="T25" fmla="*/ 2 h 2"/>
              <a:gd name="T26" fmla="*/ 1 w 2"/>
              <a:gd name="T27" fmla="*/ 2 h 2"/>
              <a:gd name="T28" fmla="*/ 2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0 w 2"/>
              <a:gd name="T39" fmla="*/ 1 h 2"/>
              <a:gd name="T40" fmla="*/ 0 w 2"/>
              <a:gd name="T41" fmla="*/ 1 h 2"/>
              <a:gd name="T42" fmla="*/ 0 w 2"/>
              <a:gd name="T43" fmla="*/ 0 h 2"/>
              <a:gd name="T44" fmla="*/ 1 w 2"/>
              <a:gd name="T45" fmla="*/ 1 h 2"/>
              <a:gd name="T46" fmla="*/ 1 w 2"/>
              <a:gd name="T47" fmla="*/ 0 h 2"/>
              <a:gd name="T48" fmla="*/ 1 w 2"/>
              <a:gd name="T49" fmla="*/ 0 h 2"/>
              <a:gd name="T50" fmla="*/ 1 w 2"/>
              <a:gd name="T51" fmla="*/ 0 h 2"/>
              <a:gd name="T52" fmla="*/ 1 w 2"/>
              <a:gd name="T53" fmla="*/ 0 h 2"/>
              <a:gd name="T54" fmla="*/ 1 w 2"/>
              <a:gd name="T55" fmla="*/ 0 h 2"/>
              <a:gd name="T56" fmla="*/ 1 w 2"/>
              <a:gd name="T57" fmla="*/ 0 h 2"/>
              <a:gd name="T58" fmla="*/ 2 w 2"/>
              <a:gd name="T59" fmla="*/ 0 h 2"/>
              <a:gd name="T60" fmla="*/ 2 w 2"/>
              <a:gd name="T6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3" name="Freeform 2563">
            <a:extLst>
              <a:ext uri="{FF2B5EF4-FFF2-40B4-BE49-F238E27FC236}">
                <a16:creationId xmlns:a16="http://schemas.microsoft.com/office/drawing/2014/main" id="{91E7789C-4284-49A3-81EB-0D71825182FB}"/>
              </a:ext>
            </a:extLst>
          </xdr:cNvPr>
          <xdr:cNvSpPr>
            <a:spLocks/>
          </xdr:cNvSpPr>
        </xdr:nvSpPr>
        <xdr:spPr bwMode="auto">
          <a:xfrm>
            <a:off x="983" y="1036"/>
            <a:ext cx="6" cy="5"/>
          </a:xfrm>
          <a:custGeom>
            <a:avLst/>
            <a:gdLst>
              <a:gd name="T0" fmla="*/ 1 w 6"/>
              <a:gd name="T1" fmla="*/ 0 h 5"/>
              <a:gd name="T2" fmla="*/ 1 w 6"/>
              <a:gd name="T3" fmla="*/ 0 h 5"/>
              <a:gd name="T4" fmla="*/ 1 w 6"/>
              <a:gd name="T5" fmla="*/ 1 h 5"/>
              <a:gd name="T6" fmla="*/ 2 w 6"/>
              <a:gd name="T7" fmla="*/ 1 h 5"/>
              <a:gd name="T8" fmla="*/ 2 w 6"/>
              <a:gd name="T9" fmla="*/ 2 h 5"/>
              <a:gd name="T10" fmla="*/ 3 w 6"/>
              <a:gd name="T11" fmla="*/ 1 h 5"/>
              <a:gd name="T12" fmla="*/ 4 w 6"/>
              <a:gd name="T13" fmla="*/ 2 h 5"/>
              <a:gd name="T14" fmla="*/ 4 w 6"/>
              <a:gd name="T15" fmla="*/ 2 h 5"/>
              <a:gd name="T16" fmla="*/ 4 w 6"/>
              <a:gd name="T17" fmla="*/ 2 h 5"/>
              <a:gd name="T18" fmla="*/ 4 w 6"/>
              <a:gd name="T19" fmla="*/ 3 h 5"/>
              <a:gd name="T20" fmla="*/ 5 w 6"/>
              <a:gd name="T21" fmla="*/ 3 h 5"/>
              <a:gd name="T22" fmla="*/ 5 w 6"/>
              <a:gd name="T23" fmla="*/ 4 h 5"/>
              <a:gd name="T24" fmla="*/ 6 w 6"/>
              <a:gd name="T25" fmla="*/ 4 h 5"/>
              <a:gd name="T26" fmla="*/ 6 w 6"/>
              <a:gd name="T27" fmla="*/ 4 h 5"/>
              <a:gd name="T28" fmla="*/ 6 w 6"/>
              <a:gd name="T29" fmla="*/ 4 h 5"/>
              <a:gd name="T30" fmla="*/ 6 w 6"/>
              <a:gd name="T31" fmla="*/ 4 h 5"/>
              <a:gd name="T32" fmla="*/ 5 w 6"/>
              <a:gd name="T33" fmla="*/ 4 h 5"/>
              <a:gd name="T34" fmla="*/ 4 w 6"/>
              <a:gd name="T35" fmla="*/ 4 h 5"/>
              <a:gd name="T36" fmla="*/ 3 w 6"/>
              <a:gd name="T37" fmla="*/ 5 h 5"/>
              <a:gd name="T38" fmla="*/ 4 w 6"/>
              <a:gd name="T39" fmla="*/ 5 h 5"/>
              <a:gd name="T40" fmla="*/ 4 w 6"/>
              <a:gd name="T41" fmla="*/ 5 h 5"/>
              <a:gd name="T42" fmla="*/ 3 w 6"/>
              <a:gd name="T43" fmla="*/ 5 h 5"/>
              <a:gd name="T44" fmla="*/ 3 w 6"/>
              <a:gd name="T45" fmla="*/ 5 h 5"/>
              <a:gd name="T46" fmla="*/ 2 w 6"/>
              <a:gd name="T47" fmla="*/ 4 h 5"/>
              <a:gd name="T48" fmla="*/ 1 w 6"/>
              <a:gd name="T49" fmla="*/ 4 h 5"/>
              <a:gd name="T50" fmla="*/ 1 w 6"/>
              <a:gd name="T51" fmla="*/ 4 h 5"/>
              <a:gd name="T52" fmla="*/ 1 w 6"/>
              <a:gd name="T53" fmla="*/ 3 h 5"/>
              <a:gd name="T54" fmla="*/ 1 w 6"/>
              <a:gd name="T55" fmla="*/ 3 h 5"/>
              <a:gd name="T56" fmla="*/ 1 w 6"/>
              <a:gd name="T57" fmla="*/ 3 h 5"/>
              <a:gd name="T58" fmla="*/ 0 w 6"/>
              <a:gd name="T59" fmla="*/ 3 h 5"/>
              <a:gd name="T60" fmla="*/ 0 w 6"/>
              <a:gd name="T61" fmla="*/ 2 h 5"/>
              <a:gd name="T62" fmla="*/ 0 w 6"/>
              <a:gd name="T63" fmla="*/ 2 h 5"/>
              <a:gd name="T64" fmla="*/ 0 w 6"/>
              <a:gd name="T65" fmla="*/ 2 h 5"/>
              <a:gd name="T66" fmla="*/ 0 w 6"/>
              <a:gd name="T67" fmla="*/ 2 h 5"/>
              <a:gd name="T68" fmla="*/ 0 w 6"/>
              <a:gd name="T69" fmla="*/ 1 h 5"/>
              <a:gd name="T70" fmla="*/ 0 w 6"/>
              <a:gd name="T71" fmla="*/ 1 h 5"/>
              <a:gd name="T72" fmla="*/ 0 w 6"/>
              <a:gd name="T73" fmla="*/ 1 h 5"/>
              <a:gd name="T74" fmla="*/ 1 w 6"/>
              <a:gd name="T75" fmla="*/ 0 h 5"/>
              <a:gd name="T76" fmla="*/ 1 w 6"/>
              <a:gd name="T77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6" h="5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4" y="4"/>
                </a:lnTo>
                <a:lnTo>
                  <a:pt x="3" y="5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5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4" name="Freeform 2564">
            <a:extLst>
              <a:ext uri="{FF2B5EF4-FFF2-40B4-BE49-F238E27FC236}">
                <a16:creationId xmlns:a16="http://schemas.microsoft.com/office/drawing/2014/main" id="{CC58A97F-ECE2-4266-9A7D-8E079955A693}"/>
              </a:ext>
            </a:extLst>
          </xdr:cNvPr>
          <xdr:cNvSpPr>
            <a:spLocks/>
          </xdr:cNvSpPr>
        </xdr:nvSpPr>
        <xdr:spPr bwMode="auto">
          <a:xfrm>
            <a:off x="968" y="1001"/>
            <a:ext cx="8" cy="9"/>
          </a:xfrm>
          <a:custGeom>
            <a:avLst/>
            <a:gdLst>
              <a:gd name="T0" fmla="*/ 4 w 8"/>
              <a:gd name="T1" fmla="*/ 0 h 9"/>
              <a:gd name="T2" fmla="*/ 4 w 8"/>
              <a:gd name="T3" fmla="*/ 0 h 9"/>
              <a:gd name="T4" fmla="*/ 4 w 8"/>
              <a:gd name="T5" fmla="*/ 1 h 9"/>
              <a:gd name="T6" fmla="*/ 5 w 8"/>
              <a:gd name="T7" fmla="*/ 1 h 9"/>
              <a:gd name="T8" fmla="*/ 5 w 8"/>
              <a:gd name="T9" fmla="*/ 1 h 9"/>
              <a:gd name="T10" fmla="*/ 5 w 8"/>
              <a:gd name="T11" fmla="*/ 1 h 9"/>
              <a:gd name="T12" fmla="*/ 5 w 8"/>
              <a:gd name="T13" fmla="*/ 2 h 9"/>
              <a:gd name="T14" fmla="*/ 5 w 8"/>
              <a:gd name="T15" fmla="*/ 2 h 9"/>
              <a:gd name="T16" fmla="*/ 4 w 8"/>
              <a:gd name="T17" fmla="*/ 2 h 9"/>
              <a:gd name="T18" fmla="*/ 4 w 8"/>
              <a:gd name="T19" fmla="*/ 3 h 9"/>
              <a:gd name="T20" fmla="*/ 4 w 8"/>
              <a:gd name="T21" fmla="*/ 3 h 9"/>
              <a:gd name="T22" fmla="*/ 4 w 8"/>
              <a:gd name="T23" fmla="*/ 3 h 9"/>
              <a:gd name="T24" fmla="*/ 4 w 8"/>
              <a:gd name="T25" fmla="*/ 3 h 9"/>
              <a:gd name="T26" fmla="*/ 4 w 8"/>
              <a:gd name="T27" fmla="*/ 4 h 9"/>
              <a:gd name="T28" fmla="*/ 5 w 8"/>
              <a:gd name="T29" fmla="*/ 4 h 9"/>
              <a:gd name="T30" fmla="*/ 5 w 8"/>
              <a:gd name="T31" fmla="*/ 5 h 9"/>
              <a:gd name="T32" fmla="*/ 4 w 8"/>
              <a:gd name="T33" fmla="*/ 4 h 9"/>
              <a:gd name="T34" fmla="*/ 4 w 8"/>
              <a:gd name="T35" fmla="*/ 4 h 9"/>
              <a:gd name="T36" fmla="*/ 5 w 8"/>
              <a:gd name="T37" fmla="*/ 5 h 9"/>
              <a:gd name="T38" fmla="*/ 4 w 8"/>
              <a:gd name="T39" fmla="*/ 5 h 9"/>
              <a:gd name="T40" fmla="*/ 5 w 8"/>
              <a:gd name="T41" fmla="*/ 7 h 9"/>
              <a:gd name="T42" fmla="*/ 5 w 8"/>
              <a:gd name="T43" fmla="*/ 7 h 9"/>
              <a:gd name="T44" fmla="*/ 6 w 8"/>
              <a:gd name="T45" fmla="*/ 7 h 9"/>
              <a:gd name="T46" fmla="*/ 6 w 8"/>
              <a:gd name="T47" fmla="*/ 7 h 9"/>
              <a:gd name="T48" fmla="*/ 7 w 8"/>
              <a:gd name="T49" fmla="*/ 7 h 9"/>
              <a:gd name="T50" fmla="*/ 7 w 8"/>
              <a:gd name="T51" fmla="*/ 8 h 9"/>
              <a:gd name="T52" fmla="*/ 8 w 8"/>
              <a:gd name="T53" fmla="*/ 8 h 9"/>
              <a:gd name="T54" fmla="*/ 7 w 8"/>
              <a:gd name="T55" fmla="*/ 9 h 9"/>
              <a:gd name="T56" fmla="*/ 7 w 8"/>
              <a:gd name="T57" fmla="*/ 9 h 9"/>
              <a:gd name="T58" fmla="*/ 7 w 8"/>
              <a:gd name="T59" fmla="*/ 8 h 9"/>
              <a:gd name="T60" fmla="*/ 6 w 8"/>
              <a:gd name="T61" fmla="*/ 8 h 9"/>
              <a:gd name="T62" fmla="*/ 5 w 8"/>
              <a:gd name="T63" fmla="*/ 8 h 9"/>
              <a:gd name="T64" fmla="*/ 4 w 8"/>
              <a:gd name="T65" fmla="*/ 8 h 9"/>
              <a:gd name="T66" fmla="*/ 4 w 8"/>
              <a:gd name="T67" fmla="*/ 7 h 9"/>
              <a:gd name="T68" fmla="*/ 5 w 8"/>
              <a:gd name="T69" fmla="*/ 7 h 9"/>
              <a:gd name="T70" fmla="*/ 5 w 8"/>
              <a:gd name="T71" fmla="*/ 7 h 9"/>
              <a:gd name="T72" fmla="*/ 4 w 8"/>
              <a:gd name="T73" fmla="*/ 7 h 9"/>
              <a:gd name="T74" fmla="*/ 4 w 8"/>
              <a:gd name="T75" fmla="*/ 7 h 9"/>
              <a:gd name="T76" fmla="*/ 4 w 8"/>
              <a:gd name="T77" fmla="*/ 7 h 9"/>
              <a:gd name="T78" fmla="*/ 4 w 8"/>
              <a:gd name="T79" fmla="*/ 7 h 9"/>
              <a:gd name="T80" fmla="*/ 4 w 8"/>
              <a:gd name="T81" fmla="*/ 6 h 9"/>
              <a:gd name="T82" fmla="*/ 4 w 8"/>
              <a:gd name="T83" fmla="*/ 5 h 9"/>
              <a:gd name="T84" fmla="*/ 3 w 8"/>
              <a:gd name="T85" fmla="*/ 5 h 9"/>
              <a:gd name="T86" fmla="*/ 2 w 8"/>
              <a:gd name="T87" fmla="*/ 4 h 9"/>
              <a:gd name="T88" fmla="*/ 2 w 8"/>
              <a:gd name="T89" fmla="*/ 4 h 9"/>
              <a:gd name="T90" fmla="*/ 2 w 8"/>
              <a:gd name="T91" fmla="*/ 3 h 9"/>
              <a:gd name="T92" fmla="*/ 2 w 8"/>
              <a:gd name="T93" fmla="*/ 3 h 9"/>
              <a:gd name="T94" fmla="*/ 1 w 8"/>
              <a:gd name="T95" fmla="*/ 3 h 9"/>
              <a:gd name="T96" fmla="*/ 1 w 8"/>
              <a:gd name="T97" fmla="*/ 3 h 9"/>
              <a:gd name="T98" fmla="*/ 1 w 8"/>
              <a:gd name="T99" fmla="*/ 2 h 9"/>
              <a:gd name="T100" fmla="*/ 1 w 8"/>
              <a:gd name="T101" fmla="*/ 2 h 9"/>
              <a:gd name="T102" fmla="*/ 1 w 8"/>
              <a:gd name="T103" fmla="*/ 2 h 9"/>
              <a:gd name="T104" fmla="*/ 1 w 8"/>
              <a:gd name="T105" fmla="*/ 2 h 9"/>
              <a:gd name="T106" fmla="*/ 0 w 8"/>
              <a:gd name="T107" fmla="*/ 2 h 9"/>
              <a:gd name="T108" fmla="*/ 1 w 8"/>
              <a:gd name="T109" fmla="*/ 1 h 9"/>
              <a:gd name="T110" fmla="*/ 1 w 8"/>
              <a:gd name="T111" fmla="*/ 1 h 9"/>
              <a:gd name="T112" fmla="*/ 2 w 8"/>
              <a:gd name="T113" fmla="*/ 1 h 9"/>
              <a:gd name="T114" fmla="*/ 2 w 8"/>
              <a:gd name="T115" fmla="*/ 1 h 9"/>
              <a:gd name="T116" fmla="*/ 3 w 8"/>
              <a:gd name="T117" fmla="*/ 1 h 9"/>
              <a:gd name="T118" fmla="*/ 4 w 8"/>
              <a:gd name="T119" fmla="*/ 0 h 9"/>
              <a:gd name="T120" fmla="*/ 4 w 8"/>
              <a:gd name="T121" fmla="*/ 0 h 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" h="9">
                <a:moveTo>
                  <a:pt x="4" y="0"/>
                </a:move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5" y="4"/>
                </a:lnTo>
                <a:lnTo>
                  <a:pt x="5" y="5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4" y="5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7" y="9"/>
                </a:lnTo>
                <a:lnTo>
                  <a:pt x="7" y="9"/>
                </a:lnTo>
                <a:lnTo>
                  <a:pt x="7" y="8"/>
                </a:lnTo>
                <a:lnTo>
                  <a:pt x="6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4" y="5"/>
                </a:lnTo>
                <a:lnTo>
                  <a:pt x="3" y="5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5" name="Freeform 2565">
            <a:extLst>
              <a:ext uri="{FF2B5EF4-FFF2-40B4-BE49-F238E27FC236}">
                <a16:creationId xmlns:a16="http://schemas.microsoft.com/office/drawing/2014/main" id="{CCB17B42-5789-4550-BD38-579B88F2D767}"/>
              </a:ext>
            </a:extLst>
          </xdr:cNvPr>
          <xdr:cNvSpPr>
            <a:spLocks/>
          </xdr:cNvSpPr>
        </xdr:nvSpPr>
        <xdr:spPr bwMode="auto">
          <a:xfrm>
            <a:off x="983" y="1026"/>
            <a:ext cx="2" cy="3"/>
          </a:xfrm>
          <a:custGeom>
            <a:avLst/>
            <a:gdLst>
              <a:gd name="T0" fmla="*/ 1 w 2"/>
              <a:gd name="T1" fmla="*/ 0 h 3"/>
              <a:gd name="T2" fmla="*/ 1 w 2"/>
              <a:gd name="T3" fmla="*/ 0 h 3"/>
              <a:gd name="T4" fmla="*/ 1 w 2"/>
              <a:gd name="T5" fmla="*/ 0 h 3"/>
              <a:gd name="T6" fmla="*/ 1 w 2"/>
              <a:gd name="T7" fmla="*/ 0 h 3"/>
              <a:gd name="T8" fmla="*/ 1 w 2"/>
              <a:gd name="T9" fmla="*/ 0 h 3"/>
              <a:gd name="T10" fmla="*/ 1 w 2"/>
              <a:gd name="T11" fmla="*/ 0 h 3"/>
              <a:gd name="T12" fmla="*/ 1 w 2"/>
              <a:gd name="T13" fmla="*/ 1 h 3"/>
              <a:gd name="T14" fmla="*/ 1 w 2"/>
              <a:gd name="T15" fmla="*/ 2 h 3"/>
              <a:gd name="T16" fmla="*/ 1 w 2"/>
              <a:gd name="T17" fmla="*/ 2 h 3"/>
              <a:gd name="T18" fmla="*/ 1 w 2"/>
              <a:gd name="T19" fmla="*/ 2 h 3"/>
              <a:gd name="T20" fmla="*/ 1 w 2"/>
              <a:gd name="T21" fmla="*/ 2 h 3"/>
              <a:gd name="T22" fmla="*/ 1 w 2"/>
              <a:gd name="T23" fmla="*/ 2 h 3"/>
              <a:gd name="T24" fmla="*/ 2 w 2"/>
              <a:gd name="T25" fmla="*/ 2 h 3"/>
              <a:gd name="T26" fmla="*/ 2 w 2"/>
              <a:gd name="T27" fmla="*/ 2 h 3"/>
              <a:gd name="T28" fmla="*/ 2 w 2"/>
              <a:gd name="T29" fmla="*/ 2 h 3"/>
              <a:gd name="T30" fmla="*/ 2 w 2"/>
              <a:gd name="T31" fmla="*/ 2 h 3"/>
              <a:gd name="T32" fmla="*/ 2 w 2"/>
              <a:gd name="T33" fmla="*/ 3 h 3"/>
              <a:gd name="T34" fmla="*/ 1 w 2"/>
              <a:gd name="T35" fmla="*/ 3 h 3"/>
              <a:gd name="T36" fmla="*/ 1 w 2"/>
              <a:gd name="T37" fmla="*/ 3 h 3"/>
              <a:gd name="T38" fmla="*/ 1 w 2"/>
              <a:gd name="T39" fmla="*/ 2 h 3"/>
              <a:gd name="T40" fmla="*/ 1 w 2"/>
              <a:gd name="T41" fmla="*/ 2 h 3"/>
              <a:gd name="T42" fmla="*/ 1 w 2"/>
              <a:gd name="T43" fmla="*/ 2 h 3"/>
              <a:gd name="T44" fmla="*/ 0 w 2"/>
              <a:gd name="T45" fmla="*/ 1 h 3"/>
              <a:gd name="T46" fmla="*/ 0 w 2"/>
              <a:gd name="T47" fmla="*/ 1 h 3"/>
              <a:gd name="T48" fmla="*/ 0 w 2"/>
              <a:gd name="T49" fmla="*/ 1 h 3"/>
              <a:gd name="T50" fmla="*/ 0 w 2"/>
              <a:gd name="T51" fmla="*/ 0 h 3"/>
              <a:gd name="T52" fmla="*/ 0 w 2"/>
              <a:gd name="T53" fmla="*/ 0 h 3"/>
              <a:gd name="T54" fmla="*/ 0 w 2"/>
              <a:gd name="T55" fmla="*/ 0 h 3"/>
              <a:gd name="T56" fmla="*/ 0 w 2"/>
              <a:gd name="T57" fmla="*/ 0 h 3"/>
              <a:gd name="T58" fmla="*/ 1 w 2"/>
              <a:gd name="T59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2" h="3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6" name="Freeform 2566">
            <a:extLst>
              <a:ext uri="{FF2B5EF4-FFF2-40B4-BE49-F238E27FC236}">
                <a16:creationId xmlns:a16="http://schemas.microsoft.com/office/drawing/2014/main" id="{183E2D69-FC31-4C85-9980-96AD497EC3AE}"/>
              </a:ext>
            </a:extLst>
          </xdr:cNvPr>
          <xdr:cNvSpPr>
            <a:spLocks/>
          </xdr:cNvSpPr>
        </xdr:nvSpPr>
        <xdr:spPr bwMode="auto">
          <a:xfrm>
            <a:off x="1035" y="1039"/>
            <a:ext cx="1" cy="2"/>
          </a:xfrm>
          <a:custGeom>
            <a:avLst/>
            <a:gdLst>
              <a:gd name="T0" fmla="*/ 1 h 2"/>
              <a:gd name="T1" fmla="*/ 1 h 2"/>
              <a:gd name="T2" fmla="*/ 2 h 2"/>
              <a:gd name="T3" fmla="*/ 2 h 2"/>
              <a:gd name="T4" fmla="*/ 2 h 2"/>
              <a:gd name="T5" fmla="*/ 1 h 2"/>
              <a:gd name="T6" fmla="*/ 0 h 2"/>
              <a:gd name="T7" fmla="*/ 1 h 2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2">
                <a:moveTo>
                  <a:pt x="0" y="1"/>
                </a:move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7" name="Freeform 2567">
            <a:extLst>
              <a:ext uri="{FF2B5EF4-FFF2-40B4-BE49-F238E27FC236}">
                <a16:creationId xmlns:a16="http://schemas.microsoft.com/office/drawing/2014/main" id="{54E6CB4D-3FAA-4525-8097-14E41469DEEA}"/>
              </a:ext>
            </a:extLst>
          </xdr:cNvPr>
          <xdr:cNvSpPr>
            <a:spLocks/>
          </xdr:cNvSpPr>
        </xdr:nvSpPr>
        <xdr:spPr bwMode="auto">
          <a:xfrm>
            <a:off x="1024" y="104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0 h 2"/>
              <a:gd name="T4" fmla="*/ 3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2 w 3"/>
              <a:gd name="T13" fmla="*/ 1 h 2"/>
              <a:gd name="T14" fmla="*/ 1 w 3"/>
              <a:gd name="T15" fmla="*/ 1 h 2"/>
              <a:gd name="T16" fmla="*/ 1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0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0 h 2"/>
              <a:gd name="T30" fmla="*/ 3 w 3"/>
              <a:gd name="T31" fmla="*/ 1 h 2"/>
              <a:gd name="T32" fmla="*/ 3 w 3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0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8" name="Freeform 2568">
            <a:extLst>
              <a:ext uri="{FF2B5EF4-FFF2-40B4-BE49-F238E27FC236}">
                <a16:creationId xmlns:a16="http://schemas.microsoft.com/office/drawing/2014/main" id="{46754F1D-D6B3-4B31-8B58-DDFCBC566A51}"/>
              </a:ext>
            </a:extLst>
          </xdr:cNvPr>
          <xdr:cNvSpPr>
            <a:spLocks/>
          </xdr:cNvSpPr>
        </xdr:nvSpPr>
        <xdr:spPr bwMode="auto">
          <a:xfrm>
            <a:off x="1025" y="104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29" name="Freeform 2569">
            <a:extLst>
              <a:ext uri="{FF2B5EF4-FFF2-40B4-BE49-F238E27FC236}">
                <a16:creationId xmlns:a16="http://schemas.microsoft.com/office/drawing/2014/main" id="{9B86A9BE-E441-42BF-9710-4FE9CE095212}"/>
              </a:ext>
            </a:extLst>
          </xdr:cNvPr>
          <xdr:cNvSpPr>
            <a:spLocks/>
          </xdr:cNvSpPr>
        </xdr:nvSpPr>
        <xdr:spPr bwMode="auto">
          <a:xfrm>
            <a:off x="1039" y="104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2 w 2"/>
              <a:gd name="T11" fmla="*/ 2 h 2"/>
              <a:gd name="T12" fmla="*/ 2 w 2"/>
              <a:gd name="T13" fmla="*/ 2 h 2"/>
              <a:gd name="T14" fmla="*/ 2 w 2"/>
              <a:gd name="T15" fmla="*/ 2 h 2"/>
              <a:gd name="T16" fmla="*/ 2 w 2"/>
              <a:gd name="T17" fmla="*/ 2 h 2"/>
              <a:gd name="T18" fmla="*/ 1 w 2"/>
              <a:gd name="T19" fmla="*/ 2 h 2"/>
              <a:gd name="T20" fmla="*/ 1 w 2"/>
              <a:gd name="T21" fmla="*/ 2 h 2"/>
              <a:gd name="T22" fmla="*/ 1 w 2"/>
              <a:gd name="T23" fmla="*/ 2 h 2"/>
              <a:gd name="T24" fmla="*/ 1 w 2"/>
              <a:gd name="T25" fmla="*/ 2 h 2"/>
              <a:gd name="T26" fmla="*/ 0 w 2"/>
              <a:gd name="T27" fmla="*/ 2 h 2"/>
              <a:gd name="T28" fmla="*/ 1 w 2"/>
              <a:gd name="T29" fmla="*/ 2 h 2"/>
              <a:gd name="T30" fmla="*/ 1 w 2"/>
              <a:gd name="T31" fmla="*/ 1 h 2"/>
              <a:gd name="T32" fmla="*/ 1 w 2"/>
              <a:gd name="T33" fmla="*/ 1 h 2"/>
              <a:gd name="T34" fmla="*/ 1 w 2"/>
              <a:gd name="T35" fmla="*/ 1 h 2"/>
              <a:gd name="T36" fmla="*/ 1 w 2"/>
              <a:gd name="T37" fmla="*/ 1 h 2"/>
              <a:gd name="T38" fmla="*/ 1 w 2"/>
              <a:gd name="T39" fmla="*/ 0 h 2"/>
              <a:gd name="T40" fmla="*/ 2 w 2"/>
              <a:gd name="T41" fmla="*/ 0 h 2"/>
              <a:gd name="T42" fmla="*/ 2 w 2"/>
              <a:gd name="T43" fmla="*/ 0 h 2"/>
              <a:gd name="T44" fmla="*/ 2 w 2"/>
              <a:gd name="T4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0" name="Freeform 2570">
            <a:extLst>
              <a:ext uri="{FF2B5EF4-FFF2-40B4-BE49-F238E27FC236}">
                <a16:creationId xmlns:a16="http://schemas.microsoft.com/office/drawing/2014/main" id="{6E9F2CE9-35D6-4527-9115-FA5D920DADFA}"/>
              </a:ext>
            </a:extLst>
          </xdr:cNvPr>
          <xdr:cNvSpPr>
            <a:spLocks/>
          </xdr:cNvSpPr>
        </xdr:nvSpPr>
        <xdr:spPr bwMode="auto">
          <a:xfrm>
            <a:off x="1049" y="1052"/>
            <a:ext cx="1" cy="2"/>
          </a:xfrm>
          <a:custGeom>
            <a:avLst/>
            <a:gdLst>
              <a:gd name="T0" fmla="*/ 1 w 1"/>
              <a:gd name="T1" fmla="*/ 0 h 2"/>
              <a:gd name="T2" fmla="*/ 0 w 1"/>
              <a:gd name="T3" fmla="*/ 1 h 2"/>
              <a:gd name="T4" fmla="*/ 0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0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1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1" name="Freeform 2571">
            <a:extLst>
              <a:ext uri="{FF2B5EF4-FFF2-40B4-BE49-F238E27FC236}">
                <a16:creationId xmlns:a16="http://schemas.microsoft.com/office/drawing/2014/main" id="{BB495FD2-B7C2-4031-8F27-0FF359BAD278}"/>
              </a:ext>
            </a:extLst>
          </xdr:cNvPr>
          <xdr:cNvSpPr>
            <a:spLocks/>
          </xdr:cNvSpPr>
        </xdr:nvSpPr>
        <xdr:spPr bwMode="auto">
          <a:xfrm>
            <a:off x="1041" y="1056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0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2" name="Freeform 2572">
            <a:extLst>
              <a:ext uri="{FF2B5EF4-FFF2-40B4-BE49-F238E27FC236}">
                <a16:creationId xmlns:a16="http://schemas.microsoft.com/office/drawing/2014/main" id="{3636D7D1-3CB7-4F64-BC0C-4690E1A76CA0}"/>
              </a:ext>
            </a:extLst>
          </xdr:cNvPr>
          <xdr:cNvSpPr>
            <a:spLocks/>
          </xdr:cNvSpPr>
        </xdr:nvSpPr>
        <xdr:spPr bwMode="auto">
          <a:xfrm>
            <a:off x="1043" y="1057"/>
            <a:ext cx="1" cy="1"/>
          </a:xfrm>
          <a:custGeom>
            <a:avLst/>
            <a:gdLst>
              <a:gd name="T0" fmla="*/ 0 h 1"/>
              <a:gd name="T1" fmla="*/ 0 h 1"/>
              <a:gd name="T2" fmla="*/ 1 h 1"/>
              <a:gd name="T3" fmla="*/ 1 h 1"/>
              <a:gd name="T4" fmla="*/ 1 h 1"/>
              <a:gd name="T5" fmla="*/ 0 h 1"/>
              <a:gd name="T6" fmla="*/ 0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</a:cxnLst>
            <a:rect l="0" t="0" r="r" b="b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3" name="Freeform 2573">
            <a:extLst>
              <a:ext uri="{FF2B5EF4-FFF2-40B4-BE49-F238E27FC236}">
                <a16:creationId xmlns:a16="http://schemas.microsoft.com/office/drawing/2014/main" id="{CD4BC322-9692-4802-96C4-15E2EEC7F32C}"/>
              </a:ext>
            </a:extLst>
          </xdr:cNvPr>
          <xdr:cNvSpPr>
            <a:spLocks/>
          </xdr:cNvSpPr>
        </xdr:nvSpPr>
        <xdr:spPr bwMode="auto">
          <a:xfrm>
            <a:off x="1046" y="1059"/>
            <a:ext cx="2" cy="2"/>
          </a:xfrm>
          <a:custGeom>
            <a:avLst/>
            <a:gdLst>
              <a:gd name="T0" fmla="*/ 0 w 2"/>
              <a:gd name="T1" fmla="*/ 0 h 2"/>
              <a:gd name="T2" fmla="*/ 1 w 2"/>
              <a:gd name="T3" fmla="*/ 1 h 2"/>
              <a:gd name="T4" fmla="*/ 1 w 2"/>
              <a:gd name="T5" fmla="*/ 1 h 2"/>
              <a:gd name="T6" fmla="*/ 1 w 2"/>
              <a:gd name="T7" fmla="*/ 1 h 2"/>
              <a:gd name="T8" fmla="*/ 2 w 2"/>
              <a:gd name="T9" fmla="*/ 1 h 2"/>
              <a:gd name="T10" fmla="*/ 1 w 2"/>
              <a:gd name="T11" fmla="*/ 2 h 2"/>
              <a:gd name="T12" fmla="*/ 1 w 2"/>
              <a:gd name="T13" fmla="*/ 1 h 2"/>
              <a:gd name="T14" fmla="*/ 0 w 2"/>
              <a:gd name="T15" fmla="*/ 1 h 2"/>
              <a:gd name="T16" fmla="*/ 0 w 2"/>
              <a:gd name="T17" fmla="*/ 0 h 2"/>
              <a:gd name="T18" fmla="*/ 0 w 2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4" name="Freeform 2574">
            <a:extLst>
              <a:ext uri="{FF2B5EF4-FFF2-40B4-BE49-F238E27FC236}">
                <a16:creationId xmlns:a16="http://schemas.microsoft.com/office/drawing/2014/main" id="{C1BF7AA7-413E-40C3-888C-A97FB26EC21C}"/>
              </a:ext>
            </a:extLst>
          </xdr:cNvPr>
          <xdr:cNvSpPr>
            <a:spLocks/>
          </xdr:cNvSpPr>
        </xdr:nvSpPr>
        <xdr:spPr bwMode="auto">
          <a:xfrm>
            <a:off x="1049" y="1058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2 h 2"/>
              <a:gd name="T10" fmla="*/ 1 w 2"/>
              <a:gd name="T11" fmla="*/ 1 h 2"/>
              <a:gd name="T12" fmla="*/ 1 w 2"/>
              <a:gd name="T13" fmla="*/ 0 h 2"/>
              <a:gd name="T14" fmla="*/ 2 w 2"/>
              <a:gd name="T15" fmla="*/ 0 h 2"/>
              <a:gd name="T16" fmla="*/ 2 w 2"/>
              <a:gd name="T1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5" name="Freeform 2575">
            <a:extLst>
              <a:ext uri="{FF2B5EF4-FFF2-40B4-BE49-F238E27FC236}">
                <a16:creationId xmlns:a16="http://schemas.microsoft.com/office/drawing/2014/main" id="{A3B3117C-47B5-4172-B2C5-CBA392B953B9}"/>
              </a:ext>
            </a:extLst>
          </xdr:cNvPr>
          <xdr:cNvSpPr>
            <a:spLocks/>
          </xdr:cNvSpPr>
        </xdr:nvSpPr>
        <xdr:spPr bwMode="auto">
          <a:xfrm>
            <a:off x="1025" y="1039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0 h 2"/>
              <a:gd name="T4" fmla="*/ 2 w 2"/>
              <a:gd name="T5" fmla="*/ 0 h 2"/>
              <a:gd name="T6" fmla="*/ 2 w 2"/>
              <a:gd name="T7" fmla="*/ 1 h 2"/>
              <a:gd name="T8" fmla="*/ 2 w 2"/>
              <a:gd name="T9" fmla="*/ 1 h 2"/>
              <a:gd name="T10" fmla="*/ 1 w 2"/>
              <a:gd name="T11" fmla="*/ 1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1 h 2"/>
              <a:gd name="T18" fmla="*/ 1 w 2"/>
              <a:gd name="T19" fmla="*/ 1 h 2"/>
              <a:gd name="T20" fmla="*/ 0 w 2"/>
              <a:gd name="T21" fmla="*/ 1 h 2"/>
              <a:gd name="T22" fmla="*/ 0 w 2"/>
              <a:gd name="T23" fmla="*/ 1 h 2"/>
              <a:gd name="T24" fmla="*/ 0 w 2"/>
              <a:gd name="T25" fmla="*/ 0 h 2"/>
              <a:gd name="T26" fmla="*/ 0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6" name="Freeform 2576">
            <a:extLst>
              <a:ext uri="{FF2B5EF4-FFF2-40B4-BE49-F238E27FC236}">
                <a16:creationId xmlns:a16="http://schemas.microsoft.com/office/drawing/2014/main" id="{7C596F6A-805C-436E-BABD-4AEDAE5D1FD3}"/>
              </a:ext>
            </a:extLst>
          </xdr:cNvPr>
          <xdr:cNvSpPr>
            <a:spLocks/>
          </xdr:cNvSpPr>
        </xdr:nvSpPr>
        <xdr:spPr bwMode="auto">
          <a:xfrm>
            <a:off x="1024" y="1035"/>
            <a:ext cx="3" cy="2"/>
          </a:xfrm>
          <a:custGeom>
            <a:avLst/>
            <a:gdLst>
              <a:gd name="T0" fmla="*/ 2 w 3"/>
              <a:gd name="T1" fmla="*/ 0 h 2"/>
              <a:gd name="T2" fmla="*/ 3 w 3"/>
              <a:gd name="T3" fmla="*/ 0 h 2"/>
              <a:gd name="T4" fmla="*/ 3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3 w 3"/>
              <a:gd name="T13" fmla="*/ 1 h 2"/>
              <a:gd name="T14" fmla="*/ 3 w 3"/>
              <a:gd name="T15" fmla="*/ 1 h 2"/>
              <a:gd name="T16" fmla="*/ 3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2 w 3"/>
              <a:gd name="T23" fmla="*/ 1 h 2"/>
              <a:gd name="T24" fmla="*/ 2 w 3"/>
              <a:gd name="T25" fmla="*/ 2 h 2"/>
              <a:gd name="T26" fmla="*/ 1 w 3"/>
              <a:gd name="T27" fmla="*/ 2 h 2"/>
              <a:gd name="T28" fmla="*/ 0 w 3"/>
              <a:gd name="T29" fmla="*/ 2 h 2"/>
              <a:gd name="T30" fmla="*/ 1 w 3"/>
              <a:gd name="T31" fmla="*/ 2 h 2"/>
              <a:gd name="T32" fmla="*/ 0 w 3"/>
              <a:gd name="T33" fmla="*/ 1 h 2"/>
              <a:gd name="T34" fmla="*/ 1 w 3"/>
              <a:gd name="T35" fmla="*/ 1 h 2"/>
              <a:gd name="T36" fmla="*/ 2 w 3"/>
              <a:gd name="T37" fmla="*/ 1 h 2"/>
              <a:gd name="T38" fmla="*/ 2 w 3"/>
              <a:gd name="T39" fmla="*/ 0 h 2"/>
              <a:gd name="T40" fmla="*/ 2 w 3"/>
              <a:gd name="T41" fmla="*/ 0 h 2"/>
              <a:gd name="T42" fmla="*/ 1 w 3"/>
              <a:gd name="T43" fmla="*/ 1 h 2"/>
              <a:gd name="T44" fmla="*/ 1 w 3"/>
              <a:gd name="T45" fmla="*/ 1 h 2"/>
              <a:gd name="T46" fmla="*/ 1 w 3"/>
              <a:gd name="T47" fmla="*/ 0 h 2"/>
              <a:gd name="T48" fmla="*/ 1 w 3"/>
              <a:gd name="T49" fmla="*/ 0 h 2"/>
              <a:gd name="T50" fmla="*/ 2 w 3"/>
              <a:gd name="T51" fmla="*/ 0 h 2"/>
              <a:gd name="T52" fmla="*/ 2 w 3"/>
              <a:gd name="T53" fmla="*/ 0 h 2"/>
              <a:gd name="T54" fmla="*/ 2 w 3"/>
              <a:gd name="T55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2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7" name="Freeform 2577">
            <a:extLst>
              <a:ext uri="{FF2B5EF4-FFF2-40B4-BE49-F238E27FC236}">
                <a16:creationId xmlns:a16="http://schemas.microsoft.com/office/drawing/2014/main" id="{A3F5D667-419A-4447-B869-FDDC334C2FC1}"/>
              </a:ext>
            </a:extLst>
          </xdr:cNvPr>
          <xdr:cNvSpPr>
            <a:spLocks/>
          </xdr:cNvSpPr>
        </xdr:nvSpPr>
        <xdr:spPr bwMode="auto">
          <a:xfrm>
            <a:off x="1043" y="1052"/>
            <a:ext cx="2" cy="3"/>
          </a:xfrm>
          <a:custGeom>
            <a:avLst/>
            <a:gdLst>
              <a:gd name="T0" fmla="*/ 0 w 2"/>
              <a:gd name="T1" fmla="*/ 0 h 3"/>
              <a:gd name="T2" fmla="*/ 0 w 2"/>
              <a:gd name="T3" fmla="*/ 1 h 3"/>
              <a:gd name="T4" fmla="*/ 1 w 2"/>
              <a:gd name="T5" fmla="*/ 1 h 3"/>
              <a:gd name="T6" fmla="*/ 2 w 2"/>
              <a:gd name="T7" fmla="*/ 2 h 3"/>
              <a:gd name="T8" fmla="*/ 2 w 2"/>
              <a:gd name="T9" fmla="*/ 2 h 3"/>
              <a:gd name="T10" fmla="*/ 1 w 2"/>
              <a:gd name="T11" fmla="*/ 3 h 3"/>
              <a:gd name="T12" fmla="*/ 1 w 2"/>
              <a:gd name="T13" fmla="*/ 3 h 3"/>
              <a:gd name="T14" fmla="*/ 1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1 h 3"/>
              <a:gd name="T24" fmla="*/ 0 w 2"/>
              <a:gd name="T25" fmla="*/ 1 h 3"/>
              <a:gd name="T26" fmla="*/ 0 w 2"/>
              <a:gd name="T27" fmla="*/ 1 h 3"/>
              <a:gd name="T28" fmla="*/ 0 w 2"/>
              <a:gd name="T29" fmla="*/ 1 h 3"/>
              <a:gd name="T30" fmla="*/ 0 w 2"/>
              <a:gd name="T31" fmla="*/ 1 h 3"/>
              <a:gd name="T32" fmla="*/ 0 w 2"/>
              <a:gd name="T33" fmla="*/ 1 h 3"/>
              <a:gd name="T34" fmla="*/ 0 w 2"/>
              <a:gd name="T35" fmla="*/ 0 h 3"/>
              <a:gd name="T36" fmla="*/ 0 w 2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2" h="3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2"/>
                </a:lnTo>
                <a:lnTo>
                  <a:pt x="2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8" name="Freeform 2578">
            <a:extLst>
              <a:ext uri="{FF2B5EF4-FFF2-40B4-BE49-F238E27FC236}">
                <a16:creationId xmlns:a16="http://schemas.microsoft.com/office/drawing/2014/main" id="{9D883BA4-BCE3-49AE-80CD-FC6C758ED7DD}"/>
              </a:ext>
            </a:extLst>
          </xdr:cNvPr>
          <xdr:cNvSpPr>
            <a:spLocks/>
          </xdr:cNvSpPr>
        </xdr:nvSpPr>
        <xdr:spPr bwMode="auto">
          <a:xfrm>
            <a:off x="1038" y="1057"/>
            <a:ext cx="4" cy="2"/>
          </a:xfrm>
          <a:custGeom>
            <a:avLst/>
            <a:gdLst>
              <a:gd name="T0" fmla="*/ 3 w 4"/>
              <a:gd name="T1" fmla="*/ 1 h 2"/>
              <a:gd name="T2" fmla="*/ 3 w 4"/>
              <a:gd name="T3" fmla="*/ 1 h 2"/>
              <a:gd name="T4" fmla="*/ 4 w 4"/>
              <a:gd name="T5" fmla="*/ 2 h 2"/>
              <a:gd name="T6" fmla="*/ 3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1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1 w 4"/>
              <a:gd name="T31" fmla="*/ 2 h 2"/>
              <a:gd name="T32" fmla="*/ 2 w 4"/>
              <a:gd name="T33" fmla="*/ 2 h 2"/>
              <a:gd name="T34" fmla="*/ 2 w 4"/>
              <a:gd name="T35" fmla="*/ 2 h 2"/>
              <a:gd name="T36" fmla="*/ 2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2 w 4"/>
              <a:gd name="T45" fmla="*/ 0 h 2"/>
              <a:gd name="T46" fmla="*/ 2 w 4"/>
              <a:gd name="T47" fmla="*/ 1 h 2"/>
              <a:gd name="T48" fmla="*/ 2 w 4"/>
              <a:gd name="T49" fmla="*/ 1 h 2"/>
              <a:gd name="T50" fmla="*/ 3 w 4"/>
              <a:gd name="T51" fmla="*/ 1 h 2"/>
              <a:gd name="T52" fmla="*/ 3 w 4"/>
              <a:gd name="T53" fmla="*/ 0 h 2"/>
              <a:gd name="T54" fmla="*/ 3 w 4"/>
              <a:gd name="T55" fmla="*/ 1 h 2"/>
              <a:gd name="T56" fmla="*/ 4 w 4"/>
              <a:gd name="T57" fmla="*/ 1 h 2"/>
              <a:gd name="T58" fmla="*/ 3 w 4"/>
              <a:gd name="T5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</a:cxnLst>
            <a:rect l="0" t="0" r="r" b="b"/>
            <a:pathLst>
              <a:path w="4" h="2">
                <a:moveTo>
                  <a:pt x="3" y="1"/>
                </a:moveTo>
                <a:lnTo>
                  <a:pt x="3" y="1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39" name="Freeform 2579">
            <a:extLst>
              <a:ext uri="{FF2B5EF4-FFF2-40B4-BE49-F238E27FC236}">
                <a16:creationId xmlns:a16="http://schemas.microsoft.com/office/drawing/2014/main" id="{B06B9913-C1FC-4B9A-AC15-87E7447160AB}"/>
              </a:ext>
            </a:extLst>
          </xdr:cNvPr>
          <xdr:cNvSpPr>
            <a:spLocks/>
          </xdr:cNvSpPr>
        </xdr:nvSpPr>
        <xdr:spPr bwMode="auto">
          <a:xfrm>
            <a:off x="1017" y="1064"/>
            <a:ext cx="3" cy="5"/>
          </a:xfrm>
          <a:custGeom>
            <a:avLst/>
            <a:gdLst>
              <a:gd name="T0" fmla="*/ 1 w 3"/>
              <a:gd name="T1" fmla="*/ 1 h 5"/>
              <a:gd name="T2" fmla="*/ 2 w 3"/>
              <a:gd name="T3" fmla="*/ 2 h 5"/>
              <a:gd name="T4" fmla="*/ 2 w 3"/>
              <a:gd name="T5" fmla="*/ 2 h 5"/>
              <a:gd name="T6" fmla="*/ 2 w 3"/>
              <a:gd name="T7" fmla="*/ 2 h 5"/>
              <a:gd name="T8" fmla="*/ 2 w 3"/>
              <a:gd name="T9" fmla="*/ 2 h 5"/>
              <a:gd name="T10" fmla="*/ 3 w 3"/>
              <a:gd name="T11" fmla="*/ 3 h 5"/>
              <a:gd name="T12" fmla="*/ 3 w 3"/>
              <a:gd name="T13" fmla="*/ 3 h 5"/>
              <a:gd name="T14" fmla="*/ 3 w 3"/>
              <a:gd name="T15" fmla="*/ 3 h 5"/>
              <a:gd name="T16" fmla="*/ 3 w 3"/>
              <a:gd name="T17" fmla="*/ 3 h 5"/>
              <a:gd name="T18" fmla="*/ 2 w 3"/>
              <a:gd name="T19" fmla="*/ 4 h 5"/>
              <a:gd name="T20" fmla="*/ 2 w 3"/>
              <a:gd name="T21" fmla="*/ 4 h 5"/>
              <a:gd name="T22" fmla="*/ 2 w 3"/>
              <a:gd name="T23" fmla="*/ 5 h 5"/>
              <a:gd name="T24" fmla="*/ 2 w 3"/>
              <a:gd name="T25" fmla="*/ 5 h 5"/>
              <a:gd name="T26" fmla="*/ 2 w 3"/>
              <a:gd name="T27" fmla="*/ 5 h 5"/>
              <a:gd name="T28" fmla="*/ 2 w 3"/>
              <a:gd name="T29" fmla="*/ 5 h 5"/>
              <a:gd name="T30" fmla="*/ 2 w 3"/>
              <a:gd name="T31" fmla="*/ 5 h 5"/>
              <a:gd name="T32" fmla="*/ 2 w 3"/>
              <a:gd name="T33" fmla="*/ 5 h 5"/>
              <a:gd name="T34" fmla="*/ 1 w 3"/>
              <a:gd name="T35" fmla="*/ 5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4 h 5"/>
              <a:gd name="T42" fmla="*/ 0 w 3"/>
              <a:gd name="T43" fmla="*/ 4 h 5"/>
              <a:gd name="T44" fmla="*/ 0 w 3"/>
              <a:gd name="T45" fmla="*/ 4 h 5"/>
              <a:gd name="T46" fmla="*/ 0 w 3"/>
              <a:gd name="T47" fmla="*/ 4 h 5"/>
              <a:gd name="T48" fmla="*/ 0 w 3"/>
              <a:gd name="T49" fmla="*/ 3 h 5"/>
              <a:gd name="T50" fmla="*/ 0 w 3"/>
              <a:gd name="T51" fmla="*/ 3 h 5"/>
              <a:gd name="T52" fmla="*/ 0 w 3"/>
              <a:gd name="T53" fmla="*/ 3 h 5"/>
              <a:gd name="T54" fmla="*/ 0 w 3"/>
              <a:gd name="T55" fmla="*/ 2 h 5"/>
              <a:gd name="T56" fmla="*/ 0 w 3"/>
              <a:gd name="T57" fmla="*/ 2 h 5"/>
              <a:gd name="T58" fmla="*/ 0 w 3"/>
              <a:gd name="T59" fmla="*/ 2 h 5"/>
              <a:gd name="T60" fmla="*/ 0 w 3"/>
              <a:gd name="T61" fmla="*/ 1 h 5"/>
              <a:gd name="T62" fmla="*/ 1 w 3"/>
              <a:gd name="T63" fmla="*/ 0 h 5"/>
              <a:gd name="T64" fmla="*/ 1 w 3"/>
              <a:gd name="T65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3" h="5">
                <a:moveTo>
                  <a:pt x="1" y="1"/>
                </a:move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0" name="Freeform 2580">
            <a:extLst>
              <a:ext uri="{FF2B5EF4-FFF2-40B4-BE49-F238E27FC236}">
                <a16:creationId xmlns:a16="http://schemas.microsoft.com/office/drawing/2014/main" id="{86484587-8913-4B09-A14A-BEAEC0F969E4}"/>
              </a:ext>
            </a:extLst>
          </xdr:cNvPr>
          <xdr:cNvSpPr>
            <a:spLocks/>
          </xdr:cNvSpPr>
        </xdr:nvSpPr>
        <xdr:spPr bwMode="auto">
          <a:xfrm>
            <a:off x="1046" y="1044"/>
            <a:ext cx="2" cy="2"/>
          </a:xfrm>
          <a:custGeom>
            <a:avLst/>
            <a:gdLst>
              <a:gd name="T0" fmla="*/ 1 w 2"/>
              <a:gd name="T1" fmla="*/ 0 h 2"/>
              <a:gd name="T2" fmla="*/ 1 w 2"/>
              <a:gd name="T3" fmla="*/ 0 h 2"/>
              <a:gd name="T4" fmla="*/ 1 w 2"/>
              <a:gd name="T5" fmla="*/ 1 h 2"/>
              <a:gd name="T6" fmla="*/ 1 w 2"/>
              <a:gd name="T7" fmla="*/ 1 h 2"/>
              <a:gd name="T8" fmla="*/ 1 w 2"/>
              <a:gd name="T9" fmla="*/ 1 h 2"/>
              <a:gd name="T10" fmla="*/ 2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1 w 2"/>
              <a:gd name="T17" fmla="*/ 2 h 2"/>
              <a:gd name="T18" fmla="*/ 0 w 2"/>
              <a:gd name="T19" fmla="*/ 2 h 2"/>
              <a:gd name="T20" fmla="*/ 0 w 2"/>
              <a:gd name="T21" fmla="*/ 2 h 2"/>
              <a:gd name="T22" fmla="*/ 0 w 2"/>
              <a:gd name="T23" fmla="*/ 1 h 2"/>
              <a:gd name="T24" fmla="*/ 0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1 w 2"/>
              <a:gd name="T31" fmla="*/ 1 h 2"/>
              <a:gd name="T32" fmla="*/ 1 w 2"/>
              <a:gd name="T33" fmla="*/ 0 h 2"/>
              <a:gd name="T34" fmla="*/ 1 w 2"/>
              <a:gd name="T35" fmla="*/ 0 h 2"/>
              <a:gd name="T36" fmla="*/ 1 w 2"/>
              <a:gd name="T37" fmla="*/ 0 h 2"/>
              <a:gd name="T38" fmla="*/ 1 w 2"/>
              <a:gd name="T39" fmla="*/ 0 h 2"/>
              <a:gd name="T40" fmla="*/ 1 w 2"/>
              <a:gd name="T4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1" name="Freeform 2581">
            <a:extLst>
              <a:ext uri="{FF2B5EF4-FFF2-40B4-BE49-F238E27FC236}">
                <a16:creationId xmlns:a16="http://schemas.microsoft.com/office/drawing/2014/main" id="{3535467B-5E3A-43D1-84D9-0FC703248383}"/>
              </a:ext>
            </a:extLst>
          </xdr:cNvPr>
          <xdr:cNvSpPr>
            <a:spLocks/>
          </xdr:cNvSpPr>
        </xdr:nvSpPr>
        <xdr:spPr bwMode="auto">
          <a:xfrm>
            <a:off x="1043" y="1035"/>
            <a:ext cx="5" cy="6"/>
          </a:xfrm>
          <a:custGeom>
            <a:avLst/>
            <a:gdLst>
              <a:gd name="T0" fmla="*/ 2 w 5"/>
              <a:gd name="T1" fmla="*/ 0 h 6"/>
              <a:gd name="T2" fmla="*/ 2 w 5"/>
              <a:gd name="T3" fmla="*/ 0 h 6"/>
              <a:gd name="T4" fmla="*/ 2 w 5"/>
              <a:gd name="T5" fmla="*/ 0 h 6"/>
              <a:gd name="T6" fmla="*/ 3 w 5"/>
              <a:gd name="T7" fmla="*/ 0 h 6"/>
              <a:gd name="T8" fmla="*/ 3 w 5"/>
              <a:gd name="T9" fmla="*/ 1 h 6"/>
              <a:gd name="T10" fmla="*/ 3 w 5"/>
              <a:gd name="T11" fmla="*/ 1 h 6"/>
              <a:gd name="T12" fmla="*/ 3 w 5"/>
              <a:gd name="T13" fmla="*/ 2 h 6"/>
              <a:gd name="T14" fmla="*/ 4 w 5"/>
              <a:gd name="T15" fmla="*/ 2 h 6"/>
              <a:gd name="T16" fmla="*/ 5 w 5"/>
              <a:gd name="T17" fmla="*/ 2 h 6"/>
              <a:gd name="T18" fmla="*/ 4 w 5"/>
              <a:gd name="T19" fmla="*/ 2 h 6"/>
              <a:gd name="T20" fmla="*/ 4 w 5"/>
              <a:gd name="T21" fmla="*/ 3 h 6"/>
              <a:gd name="T22" fmla="*/ 5 w 5"/>
              <a:gd name="T23" fmla="*/ 3 h 6"/>
              <a:gd name="T24" fmla="*/ 5 w 5"/>
              <a:gd name="T25" fmla="*/ 3 h 6"/>
              <a:gd name="T26" fmla="*/ 5 w 5"/>
              <a:gd name="T27" fmla="*/ 3 h 6"/>
              <a:gd name="T28" fmla="*/ 5 w 5"/>
              <a:gd name="T29" fmla="*/ 4 h 6"/>
              <a:gd name="T30" fmla="*/ 4 w 5"/>
              <a:gd name="T31" fmla="*/ 4 h 6"/>
              <a:gd name="T32" fmla="*/ 5 w 5"/>
              <a:gd name="T33" fmla="*/ 4 h 6"/>
              <a:gd name="T34" fmla="*/ 5 w 5"/>
              <a:gd name="T35" fmla="*/ 4 h 6"/>
              <a:gd name="T36" fmla="*/ 5 w 5"/>
              <a:gd name="T37" fmla="*/ 4 h 6"/>
              <a:gd name="T38" fmla="*/ 5 w 5"/>
              <a:gd name="T39" fmla="*/ 5 h 6"/>
              <a:gd name="T40" fmla="*/ 5 w 5"/>
              <a:gd name="T41" fmla="*/ 5 h 6"/>
              <a:gd name="T42" fmla="*/ 5 w 5"/>
              <a:gd name="T43" fmla="*/ 6 h 6"/>
              <a:gd name="T44" fmla="*/ 4 w 5"/>
              <a:gd name="T45" fmla="*/ 5 h 6"/>
              <a:gd name="T46" fmla="*/ 4 w 5"/>
              <a:gd name="T47" fmla="*/ 4 h 6"/>
              <a:gd name="T48" fmla="*/ 3 w 5"/>
              <a:gd name="T49" fmla="*/ 4 h 6"/>
              <a:gd name="T50" fmla="*/ 3 w 5"/>
              <a:gd name="T51" fmla="*/ 4 h 6"/>
              <a:gd name="T52" fmla="*/ 3 w 5"/>
              <a:gd name="T53" fmla="*/ 3 h 6"/>
              <a:gd name="T54" fmla="*/ 2 w 5"/>
              <a:gd name="T55" fmla="*/ 3 h 6"/>
              <a:gd name="T56" fmla="*/ 2 w 5"/>
              <a:gd name="T57" fmla="*/ 2 h 6"/>
              <a:gd name="T58" fmla="*/ 2 w 5"/>
              <a:gd name="T59" fmla="*/ 2 h 6"/>
              <a:gd name="T60" fmla="*/ 2 w 5"/>
              <a:gd name="T61" fmla="*/ 2 h 6"/>
              <a:gd name="T62" fmla="*/ 1 w 5"/>
              <a:gd name="T63" fmla="*/ 2 h 6"/>
              <a:gd name="T64" fmla="*/ 1 w 5"/>
              <a:gd name="T65" fmla="*/ 2 h 6"/>
              <a:gd name="T66" fmla="*/ 1 w 5"/>
              <a:gd name="T67" fmla="*/ 2 h 6"/>
              <a:gd name="T68" fmla="*/ 1 w 5"/>
              <a:gd name="T69" fmla="*/ 2 h 6"/>
              <a:gd name="T70" fmla="*/ 1 w 5"/>
              <a:gd name="T71" fmla="*/ 1 h 6"/>
              <a:gd name="T72" fmla="*/ 1 w 5"/>
              <a:gd name="T73" fmla="*/ 1 h 6"/>
              <a:gd name="T74" fmla="*/ 0 w 5"/>
              <a:gd name="T75" fmla="*/ 1 h 6"/>
              <a:gd name="T76" fmla="*/ 1 w 5"/>
              <a:gd name="T77" fmla="*/ 1 h 6"/>
              <a:gd name="T78" fmla="*/ 0 w 5"/>
              <a:gd name="T79" fmla="*/ 1 h 6"/>
              <a:gd name="T80" fmla="*/ 1 w 5"/>
              <a:gd name="T81" fmla="*/ 0 h 6"/>
              <a:gd name="T82" fmla="*/ 1 w 5"/>
              <a:gd name="T83" fmla="*/ 0 h 6"/>
              <a:gd name="T84" fmla="*/ 2 w 5"/>
              <a:gd name="T85" fmla="*/ 0 h 6"/>
              <a:gd name="T86" fmla="*/ 2 w 5"/>
              <a:gd name="T87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5" h="6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5" y="2"/>
                </a:lnTo>
                <a:lnTo>
                  <a:pt x="4" y="2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2" name="Freeform 2582">
            <a:extLst>
              <a:ext uri="{FF2B5EF4-FFF2-40B4-BE49-F238E27FC236}">
                <a16:creationId xmlns:a16="http://schemas.microsoft.com/office/drawing/2014/main" id="{2B7CB00F-E7B4-40C9-AA0E-0B3E5C0906D4}"/>
              </a:ext>
            </a:extLst>
          </xdr:cNvPr>
          <xdr:cNvSpPr>
            <a:spLocks/>
          </xdr:cNvSpPr>
        </xdr:nvSpPr>
        <xdr:spPr bwMode="auto">
          <a:xfrm>
            <a:off x="1039" y="1044"/>
            <a:ext cx="1" cy="3"/>
          </a:xfrm>
          <a:custGeom>
            <a:avLst/>
            <a:gdLst>
              <a:gd name="T0" fmla="*/ 1 w 1"/>
              <a:gd name="T1" fmla="*/ 0 h 3"/>
              <a:gd name="T2" fmla="*/ 1 w 1"/>
              <a:gd name="T3" fmla="*/ 1 h 3"/>
              <a:gd name="T4" fmla="*/ 1 w 1"/>
              <a:gd name="T5" fmla="*/ 1 h 3"/>
              <a:gd name="T6" fmla="*/ 1 w 1"/>
              <a:gd name="T7" fmla="*/ 1 h 3"/>
              <a:gd name="T8" fmla="*/ 1 w 1"/>
              <a:gd name="T9" fmla="*/ 1 h 3"/>
              <a:gd name="T10" fmla="*/ 1 w 1"/>
              <a:gd name="T11" fmla="*/ 2 h 3"/>
              <a:gd name="T12" fmla="*/ 1 w 1"/>
              <a:gd name="T13" fmla="*/ 2 h 3"/>
              <a:gd name="T14" fmla="*/ 1 w 1"/>
              <a:gd name="T15" fmla="*/ 2 h 3"/>
              <a:gd name="T16" fmla="*/ 1 w 1"/>
              <a:gd name="T17" fmla="*/ 2 h 3"/>
              <a:gd name="T18" fmla="*/ 1 w 1"/>
              <a:gd name="T19" fmla="*/ 3 h 3"/>
              <a:gd name="T20" fmla="*/ 1 w 1"/>
              <a:gd name="T21" fmla="*/ 3 h 3"/>
              <a:gd name="T22" fmla="*/ 1 w 1"/>
              <a:gd name="T23" fmla="*/ 3 h 3"/>
              <a:gd name="T24" fmla="*/ 0 w 1"/>
              <a:gd name="T25" fmla="*/ 3 h 3"/>
              <a:gd name="T26" fmla="*/ 0 w 1"/>
              <a:gd name="T27" fmla="*/ 3 h 3"/>
              <a:gd name="T28" fmla="*/ 0 w 1"/>
              <a:gd name="T29" fmla="*/ 3 h 3"/>
              <a:gd name="T30" fmla="*/ 0 w 1"/>
              <a:gd name="T31" fmla="*/ 3 h 3"/>
              <a:gd name="T32" fmla="*/ 0 w 1"/>
              <a:gd name="T33" fmla="*/ 3 h 3"/>
              <a:gd name="T34" fmla="*/ 0 w 1"/>
              <a:gd name="T35" fmla="*/ 3 h 3"/>
              <a:gd name="T36" fmla="*/ 0 w 1"/>
              <a:gd name="T37" fmla="*/ 3 h 3"/>
              <a:gd name="T38" fmla="*/ 0 w 1"/>
              <a:gd name="T39" fmla="*/ 2 h 3"/>
              <a:gd name="T40" fmla="*/ 0 w 1"/>
              <a:gd name="T41" fmla="*/ 2 h 3"/>
              <a:gd name="T42" fmla="*/ 0 w 1"/>
              <a:gd name="T43" fmla="*/ 2 h 3"/>
              <a:gd name="T44" fmla="*/ 0 w 1"/>
              <a:gd name="T45" fmla="*/ 2 h 3"/>
              <a:gd name="T46" fmla="*/ 0 w 1"/>
              <a:gd name="T47" fmla="*/ 1 h 3"/>
              <a:gd name="T48" fmla="*/ 0 w 1"/>
              <a:gd name="T49" fmla="*/ 1 h 3"/>
              <a:gd name="T50" fmla="*/ 0 w 1"/>
              <a:gd name="T51" fmla="*/ 1 h 3"/>
              <a:gd name="T52" fmla="*/ 1 w 1"/>
              <a:gd name="T53" fmla="*/ 0 h 3"/>
              <a:gd name="T54" fmla="*/ 1 w 1"/>
              <a:gd name="T55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</a:cxnLst>
            <a:rect l="0" t="0" r="r" b="b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3" name="Freeform 2583">
            <a:extLst>
              <a:ext uri="{FF2B5EF4-FFF2-40B4-BE49-F238E27FC236}">
                <a16:creationId xmlns:a16="http://schemas.microsoft.com/office/drawing/2014/main" id="{36FA16A3-64F9-46E8-ABBE-AF1C3A2EF302}"/>
              </a:ext>
            </a:extLst>
          </xdr:cNvPr>
          <xdr:cNvSpPr>
            <a:spLocks/>
          </xdr:cNvSpPr>
        </xdr:nvSpPr>
        <xdr:spPr bwMode="auto">
          <a:xfrm>
            <a:off x="1037" y="104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2 w 2"/>
              <a:gd name="T7" fmla="*/ 0 h 3"/>
              <a:gd name="T8" fmla="*/ 2 w 2"/>
              <a:gd name="T9" fmla="*/ 1 h 3"/>
              <a:gd name="T10" fmla="*/ 2 w 2"/>
              <a:gd name="T11" fmla="*/ 1 h 3"/>
              <a:gd name="T12" fmla="*/ 1 w 2"/>
              <a:gd name="T13" fmla="*/ 2 h 3"/>
              <a:gd name="T14" fmla="*/ 1 w 2"/>
              <a:gd name="T15" fmla="*/ 2 h 3"/>
              <a:gd name="T16" fmla="*/ 1 w 2"/>
              <a:gd name="T17" fmla="*/ 3 h 3"/>
              <a:gd name="T18" fmla="*/ 1 w 2"/>
              <a:gd name="T19" fmla="*/ 3 h 3"/>
              <a:gd name="T20" fmla="*/ 0 w 2"/>
              <a:gd name="T21" fmla="*/ 2 h 3"/>
              <a:gd name="T22" fmla="*/ 1 w 2"/>
              <a:gd name="T23" fmla="*/ 2 h 3"/>
              <a:gd name="T24" fmla="*/ 0 w 2"/>
              <a:gd name="T25" fmla="*/ 1 h 3"/>
              <a:gd name="T26" fmla="*/ 1 w 2"/>
              <a:gd name="T27" fmla="*/ 0 h 3"/>
              <a:gd name="T28" fmla="*/ 1 w 2"/>
              <a:gd name="T29" fmla="*/ 0 h 3"/>
              <a:gd name="T30" fmla="*/ 1 w 2"/>
              <a:gd name="T31" fmla="*/ 0 h 3"/>
              <a:gd name="T32" fmla="*/ 1 w 2"/>
              <a:gd name="T33" fmla="*/ 0 h 3"/>
              <a:gd name="T34" fmla="*/ 1 w 2"/>
              <a:gd name="T35" fmla="*/ 0 h 3"/>
              <a:gd name="T36" fmla="*/ 1 w 2"/>
              <a:gd name="T37" fmla="*/ 0 h 3"/>
              <a:gd name="T38" fmla="*/ 2 w 2"/>
              <a:gd name="T39" fmla="*/ 0 h 3"/>
              <a:gd name="T40" fmla="*/ 2 w 2"/>
              <a:gd name="T41" fmla="*/ 0 h 3"/>
              <a:gd name="T42" fmla="*/ 2 w 2"/>
              <a:gd name="T4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4" name="Freeform 2584">
            <a:extLst>
              <a:ext uri="{FF2B5EF4-FFF2-40B4-BE49-F238E27FC236}">
                <a16:creationId xmlns:a16="http://schemas.microsoft.com/office/drawing/2014/main" id="{ECDD7111-24A4-4EE4-AC07-257668E26032}"/>
              </a:ext>
            </a:extLst>
          </xdr:cNvPr>
          <xdr:cNvSpPr>
            <a:spLocks/>
          </xdr:cNvSpPr>
        </xdr:nvSpPr>
        <xdr:spPr bwMode="auto">
          <a:xfrm>
            <a:off x="1037" y="1057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5" name="Freeform 2585">
            <a:extLst>
              <a:ext uri="{FF2B5EF4-FFF2-40B4-BE49-F238E27FC236}">
                <a16:creationId xmlns:a16="http://schemas.microsoft.com/office/drawing/2014/main" id="{5D6C9A7C-5553-44D2-873D-5B1FD2ABF7BA}"/>
              </a:ext>
            </a:extLst>
          </xdr:cNvPr>
          <xdr:cNvSpPr>
            <a:spLocks/>
          </xdr:cNvSpPr>
        </xdr:nvSpPr>
        <xdr:spPr bwMode="auto">
          <a:xfrm>
            <a:off x="1043" y="104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  <a:gd name="T6" fmla="*/ 1 w 1"/>
              <a:gd name="T7" fmla="*/ 1 w 1"/>
              <a:gd name="T8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6" name="Freeform 2586">
            <a:extLst>
              <a:ext uri="{FF2B5EF4-FFF2-40B4-BE49-F238E27FC236}">
                <a16:creationId xmlns:a16="http://schemas.microsoft.com/office/drawing/2014/main" id="{DBCC4917-5253-4500-A525-1248422AFDB2}"/>
              </a:ext>
            </a:extLst>
          </xdr:cNvPr>
          <xdr:cNvSpPr>
            <a:spLocks/>
          </xdr:cNvSpPr>
        </xdr:nvSpPr>
        <xdr:spPr bwMode="auto">
          <a:xfrm>
            <a:off x="1037" y="1034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7" name="Freeform 2587">
            <a:extLst>
              <a:ext uri="{FF2B5EF4-FFF2-40B4-BE49-F238E27FC236}">
                <a16:creationId xmlns:a16="http://schemas.microsoft.com/office/drawing/2014/main" id="{2B41B8BB-9330-483E-A6F3-7B0BC65EBE1C}"/>
              </a:ext>
            </a:extLst>
          </xdr:cNvPr>
          <xdr:cNvSpPr>
            <a:spLocks/>
          </xdr:cNvSpPr>
        </xdr:nvSpPr>
        <xdr:spPr bwMode="auto">
          <a:xfrm>
            <a:off x="979" y="1026"/>
            <a:ext cx="7" cy="8"/>
          </a:xfrm>
          <a:custGeom>
            <a:avLst/>
            <a:gdLst>
              <a:gd name="T0" fmla="*/ 3 w 7"/>
              <a:gd name="T1" fmla="*/ 0 h 8"/>
              <a:gd name="T2" fmla="*/ 4 w 7"/>
              <a:gd name="T3" fmla="*/ 2 h 8"/>
              <a:gd name="T4" fmla="*/ 4 w 7"/>
              <a:gd name="T5" fmla="*/ 3 h 8"/>
              <a:gd name="T6" fmla="*/ 4 w 7"/>
              <a:gd name="T7" fmla="*/ 3 h 8"/>
              <a:gd name="T8" fmla="*/ 4 w 7"/>
              <a:gd name="T9" fmla="*/ 4 h 8"/>
              <a:gd name="T10" fmla="*/ 5 w 7"/>
              <a:gd name="T11" fmla="*/ 4 h 8"/>
              <a:gd name="T12" fmla="*/ 5 w 7"/>
              <a:gd name="T13" fmla="*/ 4 h 8"/>
              <a:gd name="T14" fmla="*/ 6 w 7"/>
              <a:gd name="T15" fmla="*/ 5 h 8"/>
              <a:gd name="T16" fmla="*/ 7 w 7"/>
              <a:gd name="T17" fmla="*/ 6 h 8"/>
              <a:gd name="T18" fmla="*/ 7 w 7"/>
              <a:gd name="T19" fmla="*/ 7 h 8"/>
              <a:gd name="T20" fmla="*/ 7 w 7"/>
              <a:gd name="T21" fmla="*/ 8 h 8"/>
              <a:gd name="T22" fmla="*/ 6 w 7"/>
              <a:gd name="T23" fmla="*/ 8 h 8"/>
              <a:gd name="T24" fmla="*/ 5 w 7"/>
              <a:gd name="T25" fmla="*/ 7 h 8"/>
              <a:gd name="T26" fmla="*/ 3 w 7"/>
              <a:gd name="T27" fmla="*/ 7 h 8"/>
              <a:gd name="T28" fmla="*/ 3 w 7"/>
              <a:gd name="T29" fmla="*/ 7 h 8"/>
              <a:gd name="T30" fmla="*/ 2 w 7"/>
              <a:gd name="T31" fmla="*/ 7 h 8"/>
              <a:gd name="T32" fmla="*/ 2 w 7"/>
              <a:gd name="T33" fmla="*/ 6 h 8"/>
              <a:gd name="T34" fmla="*/ 2 w 7"/>
              <a:gd name="T35" fmla="*/ 5 h 8"/>
              <a:gd name="T36" fmla="*/ 2 w 7"/>
              <a:gd name="T37" fmla="*/ 6 h 8"/>
              <a:gd name="T38" fmla="*/ 1 w 7"/>
              <a:gd name="T39" fmla="*/ 4 h 8"/>
              <a:gd name="T40" fmla="*/ 1 w 7"/>
              <a:gd name="T41" fmla="*/ 5 h 8"/>
              <a:gd name="T42" fmla="*/ 0 w 7"/>
              <a:gd name="T43" fmla="*/ 6 h 8"/>
              <a:gd name="T44" fmla="*/ 0 w 7"/>
              <a:gd name="T45" fmla="*/ 6 h 8"/>
              <a:gd name="T46" fmla="*/ 0 w 7"/>
              <a:gd name="T47" fmla="*/ 5 h 8"/>
              <a:gd name="T48" fmla="*/ 0 w 7"/>
              <a:gd name="T49" fmla="*/ 4 h 8"/>
              <a:gd name="T50" fmla="*/ 1 w 7"/>
              <a:gd name="T51" fmla="*/ 2 h 8"/>
              <a:gd name="T52" fmla="*/ 1 w 7"/>
              <a:gd name="T53" fmla="*/ 2 h 8"/>
              <a:gd name="T54" fmla="*/ 1 w 7"/>
              <a:gd name="T55" fmla="*/ 3 h 8"/>
              <a:gd name="T56" fmla="*/ 2 w 7"/>
              <a:gd name="T57" fmla="*/ 3 h 8"/>
              <a:gd name="T58" fmla="*/ 3 w 7"/>
              <a:gd name="T59" fmla="*/ 2 h 8"/>
              <a:gd name="T60" fmla="*/ 3 w 7"/>
              <a:gd name="T61" fmla="*/ 2 h 8"/>
              <a:gd name="T62" fmla="*/ 3 w 7"/>
              <a:gd name="T63" fmla="*/ 1 h 8"/>
              <a:gd name="T64" fmla="*/ 3 w 7"/>
              <a:gd name="T65" fmla="*/ 0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7" h="8">
                <a:moveTo>
                  <a:pt x="3" y="0"/>
                </a:moveTo>
                <a:lnTo>
                  <a:pt x="3" y="0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7" y="6"/>
                </a:lnTo>
                <a:lnTo>
                  <a:pt x="7" y="6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6" y="7"/>
                </a:lnTo>
                <a:lnTo>
                  <a:pt x="6" y="8"/>
                </a:lnTo>
                <a:lnTo>
                  <a:pt x="6" y="8"/>
                </a:lnTo>
                <a:lnTo>
                  <a:pt x="5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5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8" name="Freeform 2588">
            <a:extLst>
              <a:ext uri="{FF2B5EF4-FFF2-40B4-BE49-F238E27FC236}">
                <a16:creationId xmlns:a16="http://schemas.microsoft.com/office/drawing/2014/main" id="{E11578DA-996D-4051-A4EC-4CC1C62528C7}"/>
              </a:ext>
            </a:extLst>
          </xdr:cNvPr>
          <xdr:cNvSpPr>
            <a:spLocks/>
          </xdr:cNvSpPr>
        </xdr:nvSpPr>
        <xdr:spPr bwMode="auto">
          <a:xfrm>
            <a:off x="1041" y="983"/>
            <a:ext cx="4" cy="4"/>
          </a:xfrm>
          <a:custGeom>
            <a:avLst/>
            <a:gdLst>
              <a:gd name="T0" fmla="*/ 2 w 4"/>
              <a:gd name="T1" fmla="*/ 0 h 4"/>
              <a:gd name="T2" fmla="*/ 2 w 4"/>
              <a:gd name="T3" fmla="*/ 1 h 4"/>
              <a:gd name="T4" fmla="*/ 3 w 4"/>
              <a:gd name="T5" fmla="*/ 1 h 4"/>
              <a:gd name="T6" fmla="*/ 3 w 4"/>
              <a:gd name="T7" fmla="*/ 1 h 4"/>
              <a:gd name="T8" fmla="*/ 4 w 4"/>
              <a:gd name="T9" fmla="*/ 1 h 4"/>
              <a:gd name="T10" fmla="*/ 4 w 4"/>
              <a:gd name="T11" fmla="*/ 1 h 4"/>
              <a:gd name="T12" fmla="*/ 4 w 4"/>
              <a:gd name="T13" fmla="*/ 1 h 4"/>
              <a:gd name="T14" fmla="*/ 4 w 4"/>
              <a:gd name="T15" fmla="*/ 2 h 4"/>
              <a:gd name="T16" fmla="*/ 4 w 4"/>
              <a:gd name="T17" fmla="*/ 2 h 4"/>
              <a:gd name="T18" fmla="*/ 4 w 4"/>
              <a:gd name="T19" fmla="*/ 2 h 4"/>
              <a:gd name="T20" fmla="*/ 4 w 4"/>
              <a:gd name="T21" fmla="*/ 2 h 4"/>
              <a:gd name="T22" fmla="*/ 4 w 4"/>
              <a:gd name="T23" fmla="*/ 3 h 4"/>
              <a:gd name="T24" fmla="*/ 4 w 4"/>
              <a:gd name="T25" fmla="*/ 3 h 4"/>
              <a:gd name="T26" fmla="*/ 4 w 4"/>
              <a:gd name="T27" fmla="*/ 3 h 4"/>
              <a:gd name="T28" fmla="*/ 4 w 4"/>
              <a:gd name="T29" fmla="*/ 4 h 4"/>
              <a:gd name="T30" fmla="*/ 4 w 4"/>
              <a:gd name="T31" fmla="*/ 4 h 4"/>
              <a:gd name="T32" fmla="*/ 3 w 4"/>
              <a:gd name="T33" fmla="*/ 4 h 4"/>
              <a:gd name="T34" fmla="*/ 3 w 4"/>
              <a:gd name="T35" fmla="*/ 4 h 4"/>
              <a:gd name="T36" fmla="*/ 2 w 4"/>
              <a:gd name="T37" fmla="*/ 4 h 4"/>
              <a:gd name="T38" fmla="*/ 2 w 4"/>
              <a:gd name="T39" fmla="*/ 4 h 4"/>
              <a:gd name="T40" fmla="*/ 2 w 4"/>
              <a:gd name="T41" fmla="*/ 4 h 4"/>
              <a:gd name="T42" fmla="*/ 2 w 4"/>
              <a:gd name="T43" fmla="*/ 4 h 4"/>
              <a:gd name="T44" fmla="*/ 2 w 4"/>
              <a:gd name="T45" fmla="*/ 4 h 4"/>
              <a:gd name="T46" fmla="*/ 2 w 4"/>
              <a:gd name="T47" fmla="*/ 4 h 4"/>
              <a:gd name="T48" fmla="*/ 1 w 4"/>
              <a:gd name="T49" fmla="*/ 4 h 4"/>
              <a:gd name="T50" fmla="*/ 1 w 4"/>
              <a:gd name="T51" fmla="*/ 4 h 4"/>
              <a:gd name="T52" fmla="*/ 1 w 4"/>
              <a:gd name="T53" fmla="*/ 3 h 4"/>
              <a:gd name="T54" fmla="*/ 0 w 4"/>
              <a:gd name="T55" fmla="*/ 4 h 4"/>
              <a:gd name="T56" fmla="*/ 0 w 4"/>
              <a:gd name="T57" fmla="*/ 3 h 4"/>
              <a:gd name="T58" fmla="*/ 0 w 4"/>
              <a:gd name="T59" fmla="*/ 3 h 4"/>
              <a:gd name="T60" fmla="*/ 0 w 4"/>
              <a:gd name="T61" fmla="*/ 2 h 4"/>
              <a:gd name="T62" fmla="*/ 1 w 4"/>
              <a:gd name="T63" fmla="*/ 1 h 4"/>
              <a:gd name="T64" fmla="*/ 1 w 4"/>
              <a:gd name="T65" fmla="*/ 1 h 4"/>
              <a:gd name="T66" fmla="*/ 1 w 4"/>
              <a:gd name="T67" fmla="*/ 1 h 4"/>
              <a:gd name="T68" fmla="*/ 1 w 4"/>
              <a:gd name="T69" fmla="*/ 1 h 4"/>
              <a:gd name="T70" fmla="*/ 2 w 4"/>
              <a:gd name="T71" fmla="*/ 0 h 4"/>
              <a:gd name="T72" fmla="*/ 2 w 4"/>
              <a:gd name="T7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4" h="4">
                <a:moveTo>
                  <a:pt x="2" y="0"/>
                </a:move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49" name="Freeform 2589">
            <a:extLst>
              <a:ext uri="{FF2B5EF4-FFF2-40B4-BE49-F238E27FC236}">
                <a16:creationId xmlns:a16="http://schemas.microsoft.com/office/drawing/2014/main" id="{E53F1B73-A0F2-414B-BD0F-A6C15156C7F1}"/>
              </a:ext>
            </a:extLst>
          </xdr:cNvPr>
          <xdr:cNvSpPr>
            <a:spLocks/>
          </xdr:cNvSpPr>
        </xdr:nvSpPr>
        <xdr:spPr bwMode="auto">
          <a:xfrm>
            <a:off x="1061" y="1009"/>
            <a:ext cx="11" cy="8"/>
          </a:xfrm>
          <a:custGeom>
            <a:avLst/>
            <a:gdLst>
              <a:gd name="T0" fmla="*/ 8 w 11"/>
              <a:gd name="T1" fmla="*/ 2 h 8"/>
              <a:gd name="T2" fmla="*/ 8 w 11"/>
              <a:gd name="T3" fmla="*/ 3 h 8"/>
              <a:gd name="T4" fmla="*/ 8 w 11"/>
              <a:gd name="T5" fmla="*/ 3 h 8"/>
              <a:gd name="T6" fmla="*/ 9 w 11"/>
              <a:gd name="T7" fmla="*/ 4 h 8"/>
              <a:gd name="T8" fmla="*/ 10 w 11"/>
              <a:gd name="T9" fmla="*/ 4 h 8"/>
              <a:gd name="T10" fmla="*/ 10 w 11"/>
              <a:gd name="T11" fmla="*/ 5 h 8"/>
              <a:gd name="T12" fmla="*/ 10 w 11"/>
              <a:gd name="T13" fmla="*/ 5 h 8"/>
              <a:gd name="T14" fmla="*/ 10 w 11"/>
              <a:gd name="T15" fmla="*/ 6 h 8"/>
              <a:gd name="T16" fmla="*/ 11 w 11"/>
              <a:gd name="T17" fmla="*/ 7 h 8"/>
              <a:gd name="T18" fmla="*/ 10 w 11"/>
              <a:gd name="T19" fmla="*/ 7 h 8"/>
              <a:gd name="T20" fmla="*/ 10 w 11"/>
              <a:gd name="T21" fmla="*/ 7 h 8"/>
              <a:gd name="T22" fmla="*/ 10 w 11"/>
              <a:gd name="T23" fmla="*/ 7 h 8"/>
              <a:gd name="T24" fmla="*/ 10 w 11"/>
              <a:gd name="T25" fmla="*/ 6 h 8"/>
              <a:gd name="T26" fmla="*/ 9 w 11"/>
              <a:gd name="T27" fmla="*/ 5 h 8"/>
              <a:gd name="T28" fmla="*/ 9 w 11"/>
              <a:gd name="T29" fmla="*/ 6 h 8"/>
              <a:gd name="T30" fmla="*/ 10 w 11"/>
              <a:gd name="T31" fmla="*/ 7 h 8"/>
              <a:gd name="T32" fmla="*/ 10 w 11"/>
              <a:gd name="T33" fmla="*/ 8 h 8"/>
              <a:gd name="T34" fmla="*/ 10 w 11"/>
              <a:gd name="T35" fmla="*/ 8 h 8"/>
              <a:gd name="T36" fmla="*/ 8 w 11"/>
              <a:gd name="T37" fmla="*/ 8 h 8"/>
              <a:gd name="T38" fmla="*/ 6 w 11"/>
              <a:gd name="T39" fmla="*/ 7 h 8"/>
              <a:gd name="T40" fmla="*/ 5 w 11"/>
              <a:gd name="T41" fmla="*/ 7 h 8"/>
              <a:gd name="T42" fmla="*/ 4 w 11"/>
              <a:gd name="T43" fmla="*/ 6 h 8"/>
              <a:gd name="T44" fmla="*/ 3 w 11"/>
              <a:gd name="T45" fmla="*/ 6 h 8"/>
              <a:gd name="T46" fmla="*/ 4 w 11"/>
              <a:gd name="T47" fmla="*/ 6 h 8"/>
              <a:gd name="T48" fmla="*/ 5 w 11"/>
              <a:gd name="T49" fmla="*/ 5 h 8"/>
              <a:gd name="T50" fmla="*/ 5 w 11"/>
              <a:gd name="T51" fmla="*/ 5 h 8"/>
              <a:gd name="T52" fmla="*/ 6 w 11"/>
              <a:gd name="T53" fmla="*/ 4 h 8"/>
              <a:gd name="T54" fmla="*/ 5 w 11"/>
              <a:gd name="T55" fmla="*/ 4 h 8"/>
              <a:gd name="T56" fmla="*/ 4 w 11"/>
              <a:gd name="T57" fmla="*/ 4 h 8"/>
              <a:gd name="T58" fmla="*/ 4 w 11"/>
              <a:gd name="T59" fmla="*/ 5 h 8"/>
              <a:gd name="T60" fmla="*/ 3 w 11"/>
              <a:gd name="T61" fmla="*/ 6 h 8"/>
              <a:gd name="T62" fmla="*/ 2 w 11"/>
              <a:gd name="T63" fmla="*/ 5 h 8"/>
              <a:gd name="T64" fmla="*/ 1 w 11"/>
              <a:gd name="T65" fmla="*/ 5 h 8"/>
              <a:gd name="T66" fmla="*/ 0 w 11"/>
              <a:gd name="T67" fmla="*/ 4 h 8"/>
              <a:gd name="T68" fmla="*/ 0 w 11"/>
              <a:gd name="T69" fmla="*/ 4 h 8"/>
              <a:gd name="T70" fmla="*/ 0 w 11"/>
              <a:gd name="T71" fmla="*/ 3 h 8"/>
              <a:gd name="T72" fmla="*/ 0 w 11"/>
              <a:gd name="T73" fmla="*/ 3 h 8"/>
              <a:gd name="T74" fmla="*/ 0 w 11"/>
              <a:gd name="T75" fmla="*/ 2 h 8"/>
              <a:gd name="T76" fmla="*/ 1 w 11"/>
              <a:gd name="T77" fmla="*/ 2 h 8"/>
              <a:gd name="T78" fmla="*/ 2 w 11"/>
              <a:gd name="T79" fmla="*/ 2 h 8"/>
              <a:gd name="T80" fmla="*/ 2 w 11"/>
              <a:gd name="T81" fmla="*/ 2 h 8"/>
              <a:gd name="T82" fmla="*/ 3 w 11"/>
              <a:gd name="T83" fmla="*/ 2 h 8"/>
              <a:gd name="T84" fmla="*/ 4 w 11"/>
              <a:gd name="T85" fmla="*/ 2 h 8"/>
              <a:gd name="T86" fmla="*/ 5 w 11"/>
              <a:gd name="T87" fmla="*/ 1 h 8"/>
              <a:gd name="T88" fmla="*/ 5 w 11"/>
              <a:gd name="T89" fmla="*/ 1 h 8"/>
              <a:gd name="T90" fmla="*/ 6 w 11"/>
              <a:gd name="T91" fmla="*/ 0 h 8"/>
              <a:gd name="T92" fmla="*/ 7 w 11"/>
              <a:gd name="T93" fmla="*/ 0 h 8"/>
              <a:gd name="T94" fmla="*/ 7 w 11"/>
              <a:gd name="T95" fmla="*/ 1 h 8"/>
              <a:gd name="T96" fmla="*/ 8 w 11"/>
              <a:gd name="T97" fmla="*/ 1 h 8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1" h="8">
                <a:moveTo>
                  <a:pt x="8" y="1"/>
                </a:move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4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10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6"/>
                </a:lnTo>
                <a:lnTo>
                  <a:pt x="10" y="6"/>
                </a:lnTo>
                <a:lnTo>
                  <a:pt x="10" y="5"/>
                </a:lnTo>
                <a:lnTo>
                  <a:pt x="9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7"/>
                </a:lnTo>
                <a:lnTo>
                  <a:pt x="10" y="8"/>
                </a:lnTo>
                <a:lnTo>
                  <a:pt x="10" y="8"/>
                </a:lnTo>
                <a:lnTo>
                  <a:pt x="10" y="8"/>
                </a:lnTo>
                <a:lnTo>
                  <a:pt x="10" y="8"/>
                </a:lnTo>
                <a:lnTo>
                  <a:pt x="8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7"/>
                </a:lnTo>
                <a:lnTo>
                  <a:pt x="5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3" y="6"/>
                </a:lnTo>
                <a:lnTo>
                  <a:pt x="3" y="6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7" y="0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0" name="Freeform 2590">
            <a:extLst>
              <a:ext uri="{FF2B5EF4-FFF2-40B4-BE49-F238E27FC236}">
                <a16:creationId xmlns:a16="http://schemas.microsoft.com/office/drawing/2014/main" id="{5C126DE7-2C86-4402-BC76-4F1E732C55A2}"/>
              </a:ext>
            </a:extLst>
          </xdr:cNvPr>
          <xdr:cNvSpPr>
            <a:spLocks/>
          </xdr:cNvSpPr>
        </xdr:nvSpPr>
        <xdr:spPr bwMode="auto">
          <a:xfrm>
            <a:off x="1049" y="997"/>
            <a:ext cx="6" cy="5"/>
          </a:xfrm>
          <a:custGeom>
            <a:avLst/>
            <a:gdLst>
              <a:gd name="T0" fmla="*/ 6 w 6"/>
              <a:gd name="T1" fmla="*/ 1 h 5"/>
              <a:gd name="T2" fmla="*/ 5 w 6"/>
              <a:gd name="T3" fmla="*/ 2 h 5"/>
              <a:gd name="T4" fmla="*/ 5 w 6"/>
              <a:gd name="T5" fmla="*/ 2 h 5"/>
              <a:gd name="T6" fmla="*/ 5 w 6"/>
              <a:gd name="T7" fmla="*/ 3 h 5"/>
              <a:gd name="T8" fmla="*/ 4 w 6"/>
              <a:gd name="T9" fmla="*/ 3 h 5"/>
              <a:gd name="T10" fmla="*/ 4 w 6"/>
              <a:gd name="T11" fmla="*/ 4 h 5"/>
              <a:gd name="T12" fmla="*/ 5 w 6"/>
              <a:gd name="T13" fmla="*/ 4 h 5"/>
              <a:gd name="T14" fmla="*/ 5 w 6"/>
              <a:gd name="T15" fmla="*/ 5 h 5"/>
              <a:gd name="T16" fmla="*/ 4 w 6"/>
              <a:gd name="T17" fmla="*/ 5 h 5"/>
              <a:gd name="T18" fmla="*/ 4 w 6"/>
              <a:gd name="T19" fmla="*/ 4 h 5"/>
              <a:gd name="T20" fmla="*/ 3 w 6"/>
              <a:gd name="T21" fmla="*/ 4 h 5"/>
              <a:gd name="T22" fmla="*/ 3 w 6"/>
              <a:gd name="T23" fmla="*/ 4 h 5"/>
              <a:gd name="T24" fmla="*/ 3 w 6"/>
              <a:gd name="T25" fmla="*/ 3 h 5"/>
              <a:gd name="T26" fmla="*/ 3 w 6"/>
              <a:gd name="T27" fmla="*/ 3 h 5"/>
              <a:gd name="T28" fmla="*/ 3 w 6"/>
              <a:gd name="T29" fmla="*/ 3 h 5"/>
              <a:gd name="T30" fmla="*/ 2 w 6"/>
              <a:gd name="T31" fmla="*/ 3 h 5"/>
              <a:gd name="T32" fmla="*/ 2 w 6"/>
              <a:gd name="T33" fmla="*/ 4 h 5"/>
              <a:gd name="T34" fmla="*/ 2 w 6"/>
              <a:gd name="T35" fmla="*/ 4 h 5"/>
              <a:gd name="T36" fmla="*/ 2 w 6"/>
              <a:gd name="T37" fmla="*/ 5 h 5"/>
              <a:gd name="T38" fmla="*/ 2 w 6"/>
              <a:gd name="T39" fmla="*/ 4 h 5"/>
              <a:gd name="T40" fmla="*/ 2 w 6"/>
              <a:gd name="T41" fmla="*/ 4 h 5"/>
              <a:gd name="T42" fmla="*/ 2 w 6"/>
              <a:gd name="T43" fmla="*/ 4 h 5"/>
              <a:gd name="T44" fmla="*/ 1 w 6"/>
              <a:gd name="T45" fmla="*/ 4 h 5"/>
              <a:gd name="T46" fmla="*/ 1 w 6"/>
              <a:gd name="T47" fmla="*/ 4 h 5"/>
              <a:gd name="T48" fmla="*/ 0 w 6"/>
              <a:gd name="T49" fmla="*/ 4 h 5"/>
              <a:gd name="T50" fmla="*/ 0 w 6"/>
              <a:gd name="T51" fmla="*/ 4 h 5"/>
              <a:gd name="T52" fmla="*/ 0 w 6"/>
              <a:gd name="T53" fmla="*/ 3 h 5"/>
              <a:gd name="T54" fmla="*/ 0 w 6"/>
              <a:gd name="T55" fmla="*/ 3 h 5"/>
              <a:gd name="T56" fmla="*/ 0 w 6"/>
              <a:gd name="T57" fmla="*/ 2 h 5"/>
              <a:gd name="T58" fmla="*/ 0 w 6"/>
              <a:gd name="T59" fmla="*/ 2 h 5"/>
              <a:gd name="T60" fmla="*/ 0 w 6"/>
              <a:gd name="T61" fmla="*/ 1 h 5"/>
              <a:gd name="T62" fmla="*/ 2 w 6"/>
              <a:gd name="T63" fmla="*/ 1 h 5"/>
              <a:gd name="T64" fmla="*/ 3 w 6"/>
              <a:gd name="T65" fmla="*/ 1 h 5"/>
              <a:gd name="T66" fmla="*/ 3 w 6"/>
              <a:gd name="T67" fmla="*/ 1 h 5"/>
              <a:gd name="T68" fmla="*/ 3 w 6"/>
              <a:gd name="T69" fmla="*/ 2 h 5"/>
              <a:gd name="T70" fmla="*/ 4 w 6"/>
              <a:gd name="T71" fmla="*/ 1 h 5"/>
              <a:gd name="T72" fmla="*/ 4 w 6"/>
              <a:gd name="T73" fmla="*/ 1 h 5"/>
              <a:gd name="T74" fmla="*/ 5 w 6"/>
              <a:gd name="T75" fmla="*/ 1 h 5"/>
              <a:gd name="T76" fmla="*/ 6 w 6"/>
              <a:gd name="T77" fmla="*/ 0 h 5"/>
              <a:gd name="T78" fmla="*/ 6 w 6"/>
              <a:gd name="T79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</a:cxnLst>
            <a:rect l="0" t="0" r="r" b="b"/>
            <a:pathLst>
              <a:path w="6" h="5">
                <a:moveTo>
                  <a:pt x="6" y="1"/>
                </a:moveTo>
                <a:lnTo>
                  <a:pt x="6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4" y="4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4" y="5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5"/>
                </a:lnTo>
                <a:lnTo>
                  <a:pt x="2" y="5"/>
                </a:lnTo>
                <a:lnTo>
                  <a:pt x="2" y="4"/>
                </a:lnTo>
                <a:lnTo>
                  <a:pt x="1" y="5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0" y="4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1"/>
                </a:lnTo>
                <a:lnTo>
                  <a:pt x="4" y="2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0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1" name="Freeform 2591">
            <a:extLst>
              <a:ext uri="{FF2B5EF4-FFF2-40B4-BE49-F238E27FC236}">
                <a16:creationId xmlns:a16="http://schemas.microsoft.com/office/drawing/2014/main" id="{F4BD2EAF-219A-45BE-AB93-FBE33D2D7929}"/>
              </a:ext>
            </a:extLst>
          </xdr:cNvPr>
          <xdr:cNvSpPr>
            <a:spLocks/>
          </xdr:cNvSpPr>
        </xdr:nvSpPr>
        <xdr:spPr bwMode="auto">
          <a:xfrm>
            <a:off x="1055" y="988"/>
            <a:ext cx="4" cy="3"/>
          </a:xfrm>
          <a:custGeom>
            <a:avLst/>
            <a:gdLst>
              <a:gd name="T0" fmla="*/ 3 w 4"/>
              <a:gd name="T1" fmla="*/ 1 h 3"/>
              <a:gd name="T2" fmla="*/ 4 w 4"/>
              <a:gd name="T3" fmla="*/ 1 h 3"/>
              <a:gd name="T4" fmla="*/ 4 w 4"/>
              <a:gd name="T5" fmla="*/ 2 h 3"/>
              <a:gd name="T6" fmla="*/ 2 w 4"/>
              <a:gd name="T7" fmla="*/ 3 h 3"/>
              <a:gd name="T8" fmla="*/ 1 w 4"/>
              <a:gd name="T9" fmla="*/ 3 h 3"/>
              <a:gd name="T10" fmla="*/ 0 w 4"/>
              <a:gd name="T11" fmla="*/ 2 h 3"/>
              <a:gd name="T12" fmla="*/ 0 w 4"/>
              <a:gd name="T13" fmla="*/ 1 h 3"/>
              <a:gd name="T14" fmla="*/ 0 w 4"/>
              <a:gd name="T15" fmla="*/ 1 h 3"/>
              <a:gd name="T16" fmla="*/ 1 w 4"/>
              <a:gd name="T17" fmla="*/ 1 h 3"/>
              <a:gd name="T18" fmla="*/ 1 w 4"/>
              <a:gd name="T19" fmla="*/ 0 h 3"/>
              <a:gd name="T20" fmla="*/ 3 w 4"/>
              <a:gd name="T21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4" y="1"/>
                </a:lnTo>
                <a:lnTo>
                  <a:pt x="4" y="2"/>
                </a:lnTo>
                <a:lnTo>
                  <a:pt x="2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2" name="Freeform 2592">
            <a:extLst>
              <a:ext uri="{FF2B5EF4-FFF2-40B4-BE49-F238E27FC236}">
                <a16:creationId xmlns:a16="http://schemas.microsoft.com/office/drawing/2014/main" id="{5C91605E-EF2E-4701-B6C3-36F630CC79D3}"/>
              </a:ext>
            </a:extLst>
          </xdr:cNvPr>
          <xdr:cNvSpPr>
            <a:spLocks/>
          </xdr:cNvSpPr>
        </xdr:nvSpPr>
        <xdr:spPr bwMode="auto">
          <a:xfrm>
            <a:off x="1031" y="1011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0 h 3"/>
              <a:gd name="T4" fmla="*/ 2 w 2"/>
              <a:gd name="T5" fmla="*/ 0 h 3"/>
              <a:gd name="T6" fmla="*/ 1 w 2"/>
              <a:gd name="T7" fmla="*/ 2 h 3"/>
              <a:gd name="T8" fmla="*/ 1 w 2"/>
              <a:gd name="T9" fmla="*/ 2 h 3"/>
              <a:gd name="T10" fmla="*/ 0 w 2"/>
              <a:gd name="T11" fmla="*/ 3 h 3"/>
              <a:gd name="T12" fmla="*/ 0 w 2"/>
              <a:gd name="T13" fmla="*/ 3 h 3"/>
              <a:gd name="T14" fmla="*/ 0 w 2"/>
              <a:gd name="T15" fmla="*/ 3 h 3"/>
              <a:gd name="T16" fmla="*/ 0 w 2"/>
              <a:gd name="T17" fmla="*/ 3 h 3"/>
              <a:gd name="T18" fmla="*/ 0 w 2"/>
              <a:gd name="T19" fmla="*/ 2 h 3"/>
              <a:gd name="T20" fmla="*/ 0 w 2"/>
              <a:gd name="T21" fmla="*/ 2 h 3"/>
              <a:gd name="T22" fmla="*/ 0 w 2"/>
              <a:gd name="T23" fmla="*/ 2 h 3"/>
              <a:gd name="T24" fmla="*/ 1 w 2"/>
              <a:gd name="T25" fmla="*/ 1 h 3"/>
              <a:gd name="T26" fmla="*/ 1 w 2"/>
              <a:gd name="T27" fmla="*/ 1 h 3"/>
              <a:gd name="T28" fmla="*/ 1 w 2"/>
              <a:gd name="T29" fmla="*/ 1 h 3"/>
              <a:gd name="T30" fmla="*/ 2 w 2"/>
              <a:gd name="T3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2"/>
                </a:lnTo>
                <a:lnTo>
                  <a:pt x="1" y="2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206" name="Group 2646">
          <a:extLst>
            <a:ext uri="{FF2B5EF4-FFF2-40B4-BE49-F238E27FC236}">
              <a16:creationId xmlns:a16="http://schemas.microsoft.com/office/drawing/2014/main" id="{38C36114-B6A8-4E53-AADA-D635B909761D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67" y="538"/>
          <a:chExt cx="243" cy="96"/>
        </a:xfrm>
      </xdr:grpSpPr>
      <xdr:sp macro="" textlink="">
        <xdr:nvSpPr>
          <xdr:cNvPr id="69154" name="Freeform 2594">
            <a:extLst>
              <a:ext uri="{FF2B5EF4-FFF2-40B4-BE49-F238E27FC236}">
                <a16:creationId xmlns:a16="http://schemas.microsoft.com/office/drawing/2014/main" id="{453E400F-E13D-4DE5-8F0B-676660C2D794}"/>
              </a:ext>
            </a:extLst>
          </xdr:cNvPr>
          <xdr:cNvSpPr>
            <a:spLocks noEditPoints="1"/>
          </xdr:cNvSpPr>
        </xdr:nvSpPr>
        <xdr:spPr bwMode="auto">
          <a:xfrm>
            <a:off x="967" y="538"/>
            <a:ext cx="243" cy="96"/>
          </a:xfrm>
          <a:custGeom>
            <a:avLst/>
            <a:gdLst>
              <a:gd name="T0" fmla="*/ 164 w 243"/>
              <a:gd name="T1" fmla="*/ 14 h 96"/>
              <a:gd name="T2" fmla="*/ 88 w 243"/>
              <a:gd name="T3" fmla="*/ 0 h 96"/>
              <a:gd name="T4" fmla="*/ 81 w 243"/>
              <a:gd name="T5" fmla="*/ 2 h 96"/>
              <a:gd name="T6" fmla="*/ 71 w 243"/>
              <a:gd name="T7" fmla="*/ 9 h 96"/>
              <a:gd name="T8" fmla="*/ 60 w 243"/>
              <a:gd name="T9" fmla="*/ 16 h 96"/>
              <a:gd name="T10" fmla="*/ 52 w 243"/>
              <a:gd name="T11" fmla="*/ 23 h 96"/>
              <a:gd name="T12" fmla="*/ 45 w 243"/>
              <a:gd name="T13" fmla="*/ 25 h 96"/>
              <a:gd name="T14" fmla="*/ 41 w 243"/>
              <a:gd name="T15" fmla="*/ 29 h 96"/>
              <a:gd name="T16" fmla="*/ 35 w 243"/>
              <a:gd name="T17" fmla="*/ 33 h 96"/>
              <a:gd name="T18" fmla="*/ 30 w 243"/>
              <a:gd name="T19" fmla="*/ 35 h 96"/>
              <a:gd name="T20" fmla="*/ 24 w 243"/>
              <a:gd name="T21" fmla="*/ 42 h 96"/>
              <a:gd name="T22" fmla="*/ 25 w 243"/>
              <a:gd name="T23" fmla="*/ 48 h 96"/>
              <a:gd name="T24" fmla="*/ 27 w 243"/>
              <a:gd name="T25" fmla="*/ 52 h 96"/>
              <a:gd name="T26" fmla="*/ 33 w 243"/>
              <a:gd name="T27" fmla="*/ 64 h 96"/>
              <a:gd name="T28" fmla="*/ 29 w 243"/>
              <a:gd name="T29" fmla="*/ 69 h 96"/>
              <a:gd name="T30" fmla="*/ 27 w 243"/>
              <a:gd name="T31" fmla="*/ 73 h 96"/>
              <a:gd name="T32" fmla="*/ 28 w 243"/>
              <a:gd name="T33" fmla="*/ 79 h 96"/>
              <a:gd name="T34" fmla="*/ 35 w 243"/>
              <a:gd name="T35" fmla="*/ 81 h 96"/>
              <a:gd name="T36" fmla="*/ 45 w 243"/>
              <a:gd name="T37" fmla="*/ 85 h 96"/>
              <a:gd name="T38" fmla="*/ 53 w 243"/>
              <a:gd name="T39" fmla="*/ 85 h 96"/>
              <a:gd name="T40" fmla="*/ 53 w 243"/>
              <a:gd name="T41" fmla="*/ 93 h 96"/>
              <a:gd name="T42" fmla="*/ 55 w 243"/>
              <a:gd name="T43" fmla="*/ 95 h 96"/>
              <a:gd name="T44" fmla="*/ 67 w 243"/>
              <a:gd name="T45" fmla="*/ 91 h 96"/>
              <a:gd name="T46" fmla="*/ 73 w 243"/>
              <a:gd name="T47" fmla="*/ 91 h 96"/>
              <a:gd name="T48" fmla="*/ 80 w 243"/>
              <a:gd name="T49" fmla="*/ 89 h 96"/>
              <a:gd name="T50" fmla="*/ 84 w 243"/>
              <a:gd name="T51" fmla="*/ 87 h 96"/>
              <a:gd name="T52" fmla="*/ 94 w 243"/>
              <a:gd name="T53" fmla="*/ 87 h 96"/>
              <a:gd name="T54" fmla="*/ 97 w 243"/>
              <a:gd name="T55" fmla="*/ 85 h 96"/>
              <a:gd name="T56" fmla="*/ 102 w 243"/>
              <a:gd name="T57" fmla="*/ 84 h 96"/>
              <a:gd name="T58" fmla="*/ 108 w 243"/>
              <a:gd name="T59" fmla="*/ 83 h 96"/>
              <a:gd name="T60" fmla="*/ 115 w 243"/>
              <a:gd name="T61" fmla="*/ 82 h 96"/>
              <a:gd name="T62" fmla="*/ 122 w 243"/>
              <a:gd name="T63" fmla="*/ 82 h 96"/>
              <a:gd name="T64" fmla="*/ 138 w 243"/>
              <a:gd name="T65" fmla="*/ 72 h 96"/>
              <a:gd name="T66" fmla="*/ 172 w 243"/>
              <a:gd name="T67" fmla="*/ 47 h 96"/>
              <a:gd name="T68" fmla="*/ 96 w 243"/>
              <a:gd name="T69" fmla="*/ 87 h 96"/>
              <a:gd name="T70" fmla="*/ 77 w 243"/>
              <a:gd name="T71" fmla="*/ 0 h 96"/>
              <a:gd name="T72" fmla="*/ 28 w 243"/>
              <a:gd name="T73" fmla="*/ 33 h 96"/>
              <a:gd name="T74" fmla="*/ 26 w 243"/>
              <a:gd name="T75" fmla="*/ 33 h 96"/>
              <a:gd name="T76" fmla="*/ 27 w 243"/>
              <a:gd name="T77" fmla="*/ 31 h 96"/>
              <a:gd name="T78" fmla="*/ 36 w 243"/>
              <a:gd name="T79" fmla="*/ 31 h 96"/>
              <a:gd name="T80" fmla="*/ 49 w 243"/>
              <a:gd name="T81" fmla="*/ 21 h 96"/>
              <a:gd name="T82" fmla="*/ 61 w 243"/>
              <a:gd name="T83" fmla="*/ 93 h 96"/>
              <a:gd name="T84" fmla="*/ 44 w 243"/>
              <a:gd name="T85" fmla="*/ 86 h 96"/>
              <a:gd name="T86" fmla="*/ 25 w 243"/>
              <a:gd name="T87" fmla="*/ 75 h 96"/>
              <a:gd name="T88" fmla="*/ 43 w 243"/>
              <a:gd name="T89" fmla="*/ 91 h 96"/>
              <a:gd name="T90" fmla="*/ 32 w 243"/>
              <a:gd name="T91" fmla="*/ 90 h 96"/>
              <a:gd name="T92" fmla="*/ 14 w 243"/>
              <a:gd name="T93" fmla="*/ 91 h 96"/>
              <a:gd name="T94" fmla="*/ 49 w 243"/>
              <a:gd name="T95" fmla="*/ 93 h 96"/>
              <a:gd name="T96" fmla="*/ 31 w 243"/>
              <a:gd name="T97" fmla="*/ 88 h 96"/>
              <a:gd name="T98" fmla="*/ 19 w 243"/>
              <a:gd name="T99" fmla="*/ 87 h 96"/>
              <a:gd name="T100" fmla="*/ 11 w 243"/>
              <a:gd name="T101" fmla="*/ 90 h 96"/>
              <a:gd name="T102" fmla="*/ 41 w 243"/>
              <a:gd name="T103" fmla="*/ 87 h 96"/>
              <a:gd name="T104" fmla="*/ 26 w 243"/>
              <a:gd name="T105" fmla="*/ 82 h 96"/>
              <a:gd name="T106" fmla="*/ 53 w 243"/>
              <a:gd name="T107" fmla="*/ 92 h 96"/>
              <a:gd name="T108" fmla="*/ 35 w 243"/>
              <a:gd name="T109" fmla="*/ 84 h 96"/>
              <a:gd name="T110" fmla="*/ 33 w 243"/>
              <a:gd name="T111" fmla="*/ 82 h 96"/>
              <a:gd name="T112" fmla="*/ 11 w 243"/>
              <a:gd name="T113" fmla="*/ 88 h 96"/>
              <a:gd name="T114" fmla="*/ 7 w 243"/>
              <a:gd name="T115" fmla="*/ 88 h 96"/>
              <a:gd name="T116" fmla="*/ 5 w 243"/>
              <a:gd name="T117" fmla="*/ 90 h 96"/>
              <a:gd name="T118" fmla="*/ 6 w 243"/>
              <a:gd name="T119" fmla="*/ 87 h 96"/>
              <a:gd name="T120" fmla="*/ 49 w 243"/>
              <a:gd name="T121" fmla="*/ 90 h 96"/>
              <a:gd name="T122" fmla="*/ 43 w 243"/>
              <a:gd name="T123" fmla="*/ 88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243" h="96">
                <a:moveTo>
                  <a:pt x="179" y="38"/>
                </a:moveTo>
                <a:lnTo>
                  <a:pt x="179" y="37"/>
                </a:lnTo>
                <a:lnTo>
                  <a:pt x="178" y="37"/>
                </a:lnTo>
                <a:lnTo>
                  <a:pt x="178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4"/>
                </a:lnTo>
                <a:lnTo>
                  <a:pt x="174" y="33"/>
                </a:lnTo>
                <a:lnTo>
                  <a:pt x="174" y="32"/>
                </a:lnTo>
                <a:lnTo>
                  <a:pt x="170" y="31"/>
                </a:lnTo>
                <a:lnTo>
                  <a:pt x="169" y="30"/>
                </a:lnTo>
                <a:lnTo>
                  <a:pt x="169" y="30"/>
                </a:lnTo>
                <a:lnTo>
                  <a:pt x="167" y="29"/>
                </a:lnTo>
                <a:lnTo>
                  <a:pt x="163" y="28"/>
                </a:lnTo>
                <a:lnTo>
                  <a:pt x="162" y="27"/>
                </a:lnTo>
                <a:lnTo>
                  <a:pt x="159" y="26"/>
                </a:lnTo>
                <a:lnTo>
                  <a:pt x="156" y="23"/>
                </a:lnTo>
                <a:lnTo>
                  <a:pt x="156" y="23"/>
                </a:lnTo>
                <a:lnTo>
                  <a:pt x="156" y="23"/>
                </a:lnTo>
                <a:lnTo>
                  <a:pt x="158" y="22"/>
                </a:lnTo>
                <a:lnTo>
                  <a:pt x="160" y="22"/>
                </a:lnTo>
                <a:lnTo>
                  <a:pt x="161" y="20"/>
                </a:lnTo>
                <a:lnTo>
                  <a:pt x="164" y="18"/>
                </a:lnTo>
                <a:lnTo>
                  <a:pt x="165" y="18"/>
                </a:lnTo>
                <a:lnTo>
                  <a:pt x="165" y="17"/>
                </a:lnTo>
                <a:lnTo>
                  <a:pt x="165" y="16"/>
                </a:lnTo>
                <a:lnTo>
                  <a:pt x="164" y="15"/>
                </a:lnTo>
                <a:lnTo>
                  <a:pt x="164" y="15"/>
                </a:lnTo>
                <a:lnTo>
                  <a:pt x="164" y="14"/>
                </a:lnTo>
                <a:lnTo>
                  <a:pt x="164" y="14"/>
                </a:lnTo>
                <a:lnTo>
                  <a:pt x="164" y="14"/>
                </a:lnTo>
                <a:lnTo>
                  <a:pt x="164" y="14"/>
                </a:lnTo>
                <a:lnTo>
                  <a:pt x="162" y="13"/>
                </a:lnTo>
                <a:lnTo>
                  <a:pt x="162" y="13"/>
                </a:lnTo>
                <a:lnTo>
                  <a:pt x="162" y="13"/>
                </a:lnTo>
                <a:lnTo>
                  <a:pt x="161" y="12"/>
                </a:lnTo>
                <a:lnTo>
                  <a:pt x="158" y="12"/>
                </a:lnTo>
                <a:lnTo>
                  <a:pt x="157" y="11"/>
                </a:lnTo>
                <a:lnTo>
                  <a:pt x="157" y="10"/>
                </a:lnTo>
                <a:lnTo>
                  <a:pt x="157" y="9"/>
                </a:lnTo>
                <a:lnTo>
                  <a:pt x="157" y="9"/>
                </a:lnTo>
                <a:lnTo>
                  <a:pt x="157" y="8"/>
                </a:lnTo>
                <a:lnTo>
                  <a:pt x="157" y="8"/>
                </a:lnTo>
                <a:lnTo>
                  <a:pt x="159" y="7"/>
                </a:lnTo>
                <a:lnTo>
                  <a:pt x="159" y="6"/>
                </a:lnTo>
                <a:lnTo>
                  <a:pt x="159" y="6"/>
                </a:lnTo>
                <a:lnTo>
                  <a:pt x="158" y="5"/>
                </a:lnTo>
                <a:lnTo>
                  <a:pt x="158" y="5"/>
                </a:lnTo>
                <a:lnTo>
                  <a:pt x="158" y="4"/>
                </a:lnTo>
                <a:lnTo>
                  <a:pt x="158" y="4"/>
                </a:lnTo>
                <a:lnTo>
                  <a:pt x="157" y="4"/>
                </a:lnTo>
                <a:lnTo>
                  <a:pt x="157" y="4"/>
                </a:lnTo>
                <a:lnTo>
                  <a:pt x="153" y="4"/>
                </a:lnTo>
                <a:lnTo>
                  <a:pt x="151" y="3"/>
                </a:lnTo>
                <a:lnTo>
                  <a:pt x="151" y="1"/>
                </a:lnTo>
                <a:lnTo>
                  <a:pt x="151" y="1"/>
                </a:lnTo>
                <a:lnTo>
                  <a:pt x="150" y="1"/>
                </a:lnTo>
                <a:lnTo>
                  <a:pt x="150" y="0"/>
                </a:lnTo>
                <a:lnTo>
                  <a:pt x="150" y="0"/>
                </a:lnTo>
                <a:lnTo>
                  <a:pt x="88" y="0"/>
                </a:lnTo>
                <a:lnTo>
                  <a:pt x="88" y="0"/>
                </a:lnTo>
                <a:lnTo>
                  <a:pt x="88" y="0"/>
                </a:lnTo>
                <a:lnTo>
                  <a:pt x="88" y="1"/>
                </a:lnTo>
                <a:lnTo>
                  <a:pt x="87" y="1"/>
                </a:lnTo>
                <a:lnTo>
                  <a:pt x="86" y="0"/>
                </a:lnTo>
                <a:lnTo>
                  <a:pt x="86" y="0"/>
                </a:lnTo>
                <a:lnTo>
                  <a:pt x="85" y="0"/>
                </a:lnTo>
                <a:lnTo>
                  <a:pt x="84" y="0"/>
                </a:lnTo>
                <a:lnTo>
                  <a:pt x="84" y="0"/>
                </a:lnTo>
                <a:lnTo>
                  <a:pt x="84" y="0"/>
                </a:lnTo>
                <a:lnTo>
                  <a:pt x="84" y="1"/>
                </a:lnTo>
                <a:lnTo>
                  <a:pt x="85" y="1"/>
                </a:lnTo>
                <a:lnTo>
                  <a:pt x="85" y="1"/>
                </a:lnTo>
                <a:lnTo>
                  <a:pt x="85" y="1"/>
                </a:lnTo>
                <a:lnTo>
                  <a:pt x="86" y="2"/>
                </a:lnTo>
                <a:lnTo>
                  <a:pt x="87" y="1"/>
                </a:lnTo>
                <a:lnTo>
                  <a:pt x="87" y="2"/>
                </a:lnTo>
                <a:lnTo>
                  <a:pt x="87" y="3"/>
                </a:lnTo>
                <a:lnTo>
                  <a:pt x="87" y="3"/>
                </a:lnTo>
                <a:lnTo>
                  <a:pt x="86" y="3"/>
                </a:lnTo>
                <a:lnTo>
                  <a:pt x="85" y="3"/>
                </a:lnTo>
                <a:lnTo>
                  <a:pt x="85" y="3"/>
                </a:lnTo>
                <a:lnTo>
                  <a:pt x="84" y="3"/>
                </a:lnTo>
                <a:lnTo>
                  <a:pt x="84" y="3"/>
                </a:lnTo>
                <a:lnTo>
                  <a:pt x="84" y="2"/>
                </a:lnTo>
                <a:lnTo>
                  <a:pt x="83" y="2"/>
                </a:lnTo>
                <a:lnTo>
                  <a:pt x="83" y="2"/>
                </a:lnTo>
                <a:lnTo>
                  <a:pt x="83" y="2"/>
                </a:lnTo>
                <a:lnTo>
                  <a:pt x="83" y="1"/>
                </a:lnTo>
                <a:lnTo>
                  <a:pt x="81" y="2"/>
                </a:lnTo>
                <a:lnTo>
                  <a:pt x="80" y="2"/>
                </a:lnTo>
                <a:lnTo>
                  <a:pt x="78" y="2"/>
                </a:lnTo>
                <a:lnTo>
                  <a:pt x="78" y="3"/>
                </a:lnTo>
                <a:lnTo>
                  <a:pt x="77" y="3"/>
                </a:lnTo>
                <a:lnTo>
                  <a:pt x="77" y="3"/>
                </a:lnTo>
                <a:lnTo>
                  <a:pt x="77" y="3"/>
                </a:lnTo>
                <a:lnTo>
                  <a:pt x="77" y="3"/>
                </a:lnTo>
                <a:lnTo>
                  <a:pt x="76" y="3"/>
                </a:lnTo>
                <a:lnTo>
                  <a:pt x="76" y="3"/>
                </a:lnTo>
                <a:lnTo>
                  <a:pt x="77" y="4"/>
                </a:lnTo>
                <a:lnTo>
                  <a:pt x="76" y="4"/>
                </a:lnTo>
                <a:lnTo>
                  <a:pt x="75" y="3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4"/>
                </a:lnTo>
                <a:lnTo>
                  <a:pt x="75" y="5"/>
                </a:lnTo>
                <a:lnTo>
                  <a:pt x="75" y="5"/>
                </a:lnTo>
                <a:lnTo>
                  <a:pt x="74" y="5"/>
                </a:lnTo>
                <a:lnTo>
                  <a:pt x="73" y="6"/>
                </a:lnTo>
                <a:lnTo>
                  <a:pt x="73" y="6"/>
                </a:lnTo>
                <a:lnTo>
                  <a:pt x="72" y="7"/>
                </a:lnTo>
                <a:lnTo>
                  <a:pt x="72" y="7"/>
                </a:lnTo>
                <a:lnTo>
                  <a:pt x="72" y="8"/>
                </a:lnTo>
                <a:lnTo>
                  <a:pt x="72" y="8"/>
                </a:lnTo>
                <a:lnTo>
                  <a:pt x="72" y="8"/>
                </a:lnTo>
                <a:lnTo>
                  <a:pt x="72" y="9"/>
                </a:lnTo>
                <a:lnTo>
                  <a:pt x="71" y="9"/>
                </a:lnTo>
                <a:lnTo>
                  <a:pt x="71" y="9"/>
                </a:lnTo>
                <a:lnTo>
                  <a:pt x="70" y="9"/>
                </a:lnTo>
                <a:lnTo>
                  <a:pt x="70" y="9"/>
                </a:lnTo>
                <a:lnTo>
                  <a:pt x="70" y="10"/>
                </a:lnTo>
                <a:lnTo>
                  <a:pt x="70" y="10"/>
                </a:lnTo>
                <a:lnTo>
                  <a:pt x="69" y="10"/>
                </a:lnTo>
                <a:lnTo>
                  <a:pt x="69" y="10"/>
                </a:lnTo>
                <a:lnTo>
                  <a:pt x="68" y="10"/>
                </a:lnTo>
                <a:lnTo>
                  <a:pt x="68" y="10"/>
                </a:lnTo>
                <a:lnTo>
                  <a:pt x="68" y="11"/>
                </a:lnTo>
                <a:lnTo>
                  <a:pt x="67" y="11"/>
                </a:lnTo>
                <a:lnTo>
                  <a:pt x="67" y="11"/>
                </a:lnTo>
                <a:lnTo>
                  <a:pt x="66" y="11"/>
                </a:lnTo>
                <a:lnTo>
                  <a:pt x="66" y="12"/>
                </a:lnTo>
                <a:lnTo>
                  <a:pt x="66" y="12"/>
                </a:lnTo>
                <a:lnTo>
                  <a:pt x="65" y="13"/>
                </a:lnTo>
                <a:lnTo>
                  <a:pt x="66" y="13"/>
                </a:lnTo>
                <a:lnTo>
                  <a:pt x="66" y="14"/>
                </a:lnTo>
                <a:lnTo>
                  <a:pt x="65" y="13"/>
                </a:lnTo>
                <a:lnTo>
                  <a:pt x="64" y="13"/>
                </a:lnTo>
                <a:lnTo>
                  <a:pt x="64" y="14"/>
                </a:lnTo>
                <a:lnTo>
                  <a:pt x="64" y="14"/>
                </a:lnTo>
                <a:lnTo>
                  <a:pt x="63" y="15"/>
                </a:lnTo>
                <a:lnTo>
                  <a:pt x="62" y="15"/>
                </a:lnTo>
                <a:lnTo>
                  <a:pt x="62" y="15"/>
                </a:lnTo>
                <a:lnTo>
                  <a:pt x="62" y="15"/>
                </a:lnTo>
                <a:lnTo>
                  <a:pt x="61" y="16"/>
                </a:lnTo>
                <a:lnTo>
                  <a:pt x="61" y="16"/>
                </a:lnTo>
                <a:lnTo>
                  <a:pt x="61" y="16"/>
                </a:lnTo>
                <a:lnTo>
                  <a:pt x="60" y="16"/>
                </a:lnTo>
                <a:lnTo>
                  <a:pt x="60" y="16"/>
                </a:lnTo>
                <a:lnTo>
                  <a:pt x="60" y="17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8"/>
                </a:lnTo>
                <a:lnTo>
                  <a:pt x="59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7" y="19"/>
                </a:lnTo>
                <a:lnTo>
                  <a:pt x="57" y="19"/>
                </a:lnTo>
                <a:lnTo>
                  <a:pt x="57" y="19"/>
                </a:lnTo>
                <a:lnTo>
                  <a:pt x="58" y="20"/>
                </a:lnTo>
                <a:lnTo>
                  <a:pt x="58" y="20"/>
                </a:lnTo>
                <a:lnTo>
                  <a:pt x="58" y="20"/>
                </a:lnTo>
                <a:lnTo>
                  <a:pt x="57" y="20"/>
                </a:lnTo>
                <a:lnTo>
                  <a:pt x="57" y="20"/>
                </a:lnTo>
                <a:lnTo>
                  <a:pt x="56" y="20"/>
                </a:lnTo>
                <a:lnTo>
                  <a:pt x="56" y="20"/>
                </a:lnTo>
                <a:lnTo>
                  <a:pt x="55" y="20"/>
                </a:lnTo>
                <a:lnTo>
                  <a:pt x="54" y="20"/>
                </a:lnTo>
                <a:lnTo>
                  <a:pt x="54" y="21"/>
                </a:lnTo>
                <a:lnTo>
                  <a:pt x="54" y="21"/>
                </a:lnTo>
                <a:lnTo>
                  <a:pt x="54" y="21"/>
                </a:lnTo>
                <a:lnTo>
                  <a:pt x="54" y="21"/>
                </a:lnTo>
                <a:lnTo>
                  <a:pt x="53" y="21"/>
                </a:lnTo>
                <a:lnTo>
                  <a:pt x="51" y="22"/>
                </a:lnTo>
                <a:lnTo>
                  <a:pt x="52" y="22"/>
                </a:lnTo>
                <a:lnTo>
                  <a:pt x="51" y="22"/>
                </a:lnTo>
                <a:lnTo>
                  <a:pt x="52" y="23"/>
                </a:lnTo>
                <a:lnTo>
                  <a:pt x="52" y="23"/>
                </a:lnTo>
                <a:lnTo>
                  <a:pt x="51" y="23"/>
                </a:lnTo>
                <a:lnTo>
                  <a:pt x="51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50" y="23"/>
                </a:lnTo>
                <a:lnTo>
                  <a:pt x="49" y="23"/>
                </a:lnTo>
                <a:lnTo>
                  <a:pt x="50" y="24"/>
                </a:lnTo>
                <a:lnTo>
                  <a:pt x="50" y="24"/>
                </a:lnTo>
                <a:lnTo>
                  <a:pt x="49" y="24"/>
                </a:lnTo>
                <a:lnTo>
                  <a:pt x="49" y="25"/>
                </a:lnTo>
                <a:lnTo>
                  <a:pt x="48" y="25"/>
                </a:lnTo>
                <a:lnTo>
                  <a:pt x="48" y="25"/>
                </a:lnTo>
                <a:lnTo>
                  <a:pt x="48" y="25"/>
                </a:lnTo>
                <a:lnTo>
                  <a:pt x="48" y="25"/>
                </a:lnTo>
                <a:lnTo>
                  <a:pt x="47" y="25"/>
                </a:lnTo>
                <a:lnTo>
                  <a:pt x="47" y="24"/>
                </a:lnTo>
                <a:lnTo>
                  <a:pt x="47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6" y="24"/>
                </a:lnTo>
                <a:lnTo>
                  <a:pt x="45" y="25"/>
                </a:lnTo>
                <a:lnTo>
                  <a:pt x="45" y="25"/>
                </a:lnTo>
                <a:lnTo>
                  <a:pt x="45" y="25"/>
                </a:lnTo>
                <a:lnTo>
                  <a:pt x="44" y="25"/>
                </a:lnTo>
                <a:lnTo>
                  <a:pt x="44" y="26"/>
                </a:lnTo>
                <a:lnTo>
                  <a:pt x="45" y="26"/>
                </a:lnTo>
                <a:lnTo>
                  <a:pt x="44" y="26"/>
                </a:lnTo>
                <a:lnTo>
                  <a:pt x="44" y="26"/>
                </a:lnTo>
                <a:lnTo>
                  <a:pt x="43" y="27"/>
                </a:lnTo>
                <a:lnTo>
                  <a:pt x="43" y="27"/>
                </a:lnTo>
                <a:lnTo>
                  <a:pt x="43" y="27"/>
                </a:lnTo>
                <a:lnTo>
                  <a:pt x="43" y="28"/>
                </a:lnTo>
                <a:lnTo>
                  <a:pt x="43" y="28"/>
                </a:lnTo>
                <a:lnTo>
                  <a:pt x="43" y="28"/>
                </a:lnTo>
                <a:lnTo>
                  <a:pt x="43" y="28"/>
                </a:lnTo>
                <a:lnTo>
                  <a:pt x="42" y="28"/>
                </a:lnTo>
                <a:lnTo>
                  <a:pt x="42" y="28"/>
                </a:lnTo>
                <a:lnTo>
                  <a:pt x="42" y="28"/>
                </a:lnTo>
                <a:lnTo>
                  <a:pt x="42" y="27"/>
                </a:lnTo>
                <a:lnTo>
                  <a:pt x="42" y="27"/>
                </a:lnTo>
                <a:lnTo>
                  <a:pt x="41" y="27"/>
                </a:lnTo>
                <a:lnTo>
                  <a:pt x="41" y="27"/>
                </a:lnTo>
                <a:lnTo>
                  <a:pt x="41" y="28"/>
                </a:lnTo>
                <a:lnTo>
                  <a:pt x="43" y="29"/>
                </a:lnTo>
                <a:lnTo>
                  <a:pt x="42" y="29"/>
                </a:lnTo>
                <a:lnTo>
                  <a:pt x="42" y="29"/>
                </a:lnTo>
                <a:lnTo>
                  <a:pt x="41" y="28"/>
                </a:lnTo>
                <a:lnTo>
                  <a:pt x="39" y="28"/>
                </a:lnTo>
                <a:lnTo>
                  <a:pt x="39" y="29"/>
                </a:lnTo>
                <a:lnTo>
                  <a:pt x="40" y="29"/>
                </a:lnTo>
                <a:lnTo>
                  <a:pt x="41" y="29"/>
                </a:lnTo>
                <a:lnTo>
                  <a:pt x="41" y="30"/>
                </a:lnTo>
                <a:lnTo>
                  <a:pt x="42" y="30"/>
                </a:lnTo>
                <a:lnTo>
                  <a:pt x="42" y="30"/>
                </a:lnTo>
                <a:lnTo>
                  <a:pt x="42" y="31"/>
                </a:lnTo>
                <a:lnTo>
                  <a:pt x="42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1" y="32"/>
                </a:lnTo>
                <a:lnTo>
                  <a:pt x="41" y="31"/>
                </a:lnTo>
                <a:lnTo>
                  <a:pt x="41" y="31"/>
                </a:lnTo>
                <a:lnTo>
                  <a:pt x="40" y="32"/>
                </a:lnTo>
                <a:lnTo>
                  <a:pt x="40" y="32"/>
                </a:lnTo>
                <a:lnTo>
                  <a:pt x="40" y="32"/>
                </a:lnTo>
                <a:lnTo>
                  <a:pt x="39" y="32"/>
                </a:lnTo>
                <a:lnTo>
                  <a:pt x="39" y="33"/>
                </a:lnTo>
                <a:lnTo>
                  <a:pt x="39" y="32"/>
                </a:lnTo>
                <a:lnTo>
                  <a:pt x="39" y="32"/>
                </a:lnTo>
                <a:lnTo>
                  <a:pt x="38" y="33"/>
                </a:lnTo>
                <a:lnTo>
                  <a:pt x="38" y="32"/>
                </a:lnTo>
                <a:lnTo>
                  <a:pt x="38" y="32"/>
                </a:lnTo>
                <a:lnTo>
                  <a:pt x="37" y="32"/>
                </a:lnTo>
                <a:lnTo>
                  <a:pt x="37" y="32"/>
                </a:lnTo>
                <a:lnTo>
                  <a:pt x="37" y="33"/>
                </a:lnTo>
                <a:lnTo>
                  <a:pt x="37" y="33"/>
                </a:lnTo>
                <a:lnTo>
                  <a:pt x="36" y="33"/>
                </a:lnTo>
                <a:lnTo>
                  <a:pt x="37" y="34"/>
                </a:lnTo>
                <a:lnTo>
                  <a:pt x="36" y="34"/>
                </a:lnTo>
                <a:lnTo>
                  <a:pt x="35" y="34"/>
                </a:lnTo>
                <a:lnTo>
                  <a:pt x="35" y="33"/>
                </a:lnTo>
                <a:lnTo>
                  <a:pt x="35" y="33"/>
                </a:lnTo>
                <a:lnTo>
                  <a:pt x="35" y="32"/>
                </a:lnTo>
                <a:lnTo>
                  <a:pt x="35" y="32"/>
                </a:lnTo>
                <a:lnTo>
                  <a:pt x="35" y="32"/>
                </a:lnTo>
                <a:lnTo>
                  <a:pt x="35" y="32"/>
                </a:lnTo>
                <a:lnTo>
                  <a:pt x="34" y="32"/>
                </a:lnTo>
                <a:lnTo>
                  <a:pt x="33" y="32"/>
                </a:lnTo>
                <a:lnTo>
                  <a:pt x="32" y="33"/>
                </a:lnTo>
                <a:lnTo>
                  <a:pt x="33" y="33"/>
                </a:lnTo>
                <a:lnTo>
                  <a:pt x="33" y="33"/>
                </a:lnTo>
                <a:lnTo>
                  <a:pt x="33" y="33"/>
                </a:lnTo>
                <a:lnTo>
                  <a:pt x="32" y="33"/>
                </a:lnTo>
                <a:lnTo>
                  <a:pt x="32" y="33"/>
                </a:lnTo>
                <a:lnTo>
                  <a:pt x="31" y="33"/>
                </a:lnTo>
                <a:lnTo>
                  <a:pt x="31" y="33"/>
                </a:lnTo>
                <a:lnTo>
                  <a:pt x="30" y="33"/>
                </a:lnTo>
                <a:lnTo>
                  <a:pt x="30" y="32"/>
                </a:lnTo>
                <a:lnTo>
                  <a:pt x="30" y="33"/>
                </a:lnTo>
                <a:lnTo>
                  <a:pt x="29" y="33"/>
                </a:lnTo>
                <a:lnTo>
                  <a:pt x="29" y="33"/>
                </a:lnTo>
                <a:lnTo>
                  <a:pt x="29" y="33"/>
                </a:lnTo>
                <a:lnTo>
                  <a:pt x="30" y="34"/>
                </a:lnTo>
                <a:lnTo>
                  <a:pt x="29" y="34"/>
                </a:lnTo>
                <a:lnTo>
                  <a:pt x="30" y="34"/>
                </a:lnTo>
                <a:lnTo>
                  <a:pt x="30" y="34"/>
                </a:lnTo>
                <a:lnTo>
                  <a:pt x="30" y="34"/>
                </a:lnTo>
                <a:lnTo>
                  <a:pt x="30" y="35"/>
                </a:lnTo>
                <a:lnTo>
                  <a:pt x="30" y="34"/>
                </a:lnTo>
                <a:lnTo>
                  <a:pt x="30" y="35"/>
                </a:lnTo>
                <a:lnTo>
                  <a:pt x="30" y="35"/>
                </a:lnTo>
                <a:lnTo>
                  <a:pt x="32" y="36"/>
                </a:lnTo>
                <a:lnTo>
                  <a:pt x="32" y="36"/>
                </a:lnTo>
                <a:lnTo>
                  <a:pt x="32" y="36"/>
                </a:lnTo>
                <a:lnTo>
                  <a:pt x="31" y="36"/>
                </a:lnTo>
                <a:lnTo>
                  <a:pt x="30" y="36"/>
                </a:lnTo>
                <a:lnTo>
                  <a:pt x="30" y="36"/>
                </a:lnTo>
                <a:lnTo>
                  <a:pt x="29" y="35"/>
                </a:lnTo>
                <a:lnTo>
                  <a:pt x="29" y="35"/>
                </a:lnTo>
                <a:lnTo>
                  <a:pt x="29" y="36"/>
                </a:lnTo>
                <a:lnTo>
                  <a:pt x="28" y="36"/>
                </a:lnTo>
                <a:lnTo>
                  <a:pt x="28" y="36"/>
                </a:lnTo>
                <a:lnTo>
                  <a:pt x="29" y="36"/>
                </a:lnTo>
                <a:lnTo>
                  <a:pt x="28" y="37"/>
                </a:lnTo>
                <a:lnTo>
                  <a:pt x="28" y="37"/>
                </a:lnTo>
                <a:lnTo>
                  <a:pt x="28" y="37"/>
                </a:lnTo>
                <a:lnTo>
                  <a:pt x="29" y="38"/>
                </a:lnTo>
                <a:lnTo>
                  <a:pt x="28" y="38"/>
                </a:lnTo>
                <a:lnTo>
                  <a:pt x="27" y="39"/>
                </a:lnTo>
                <a:lnTo>
                  <a:pt x="27" y="39"/>
                </a:lnTo>
                <a:lnTo>
                  <a:pt x="27" y="39"/>
                </a:lnTo>
                <a:lnTo>
                  <a:pt x="26" y="39"/>
                </a:lnTo>
                <a:lnTo>
                  <a:pt x="25" y="39"/>
                </a:lnTo>
                <a:lnTo>
                  <a:pt x="25" y="40"/>
                </a:lnTo>
                <a:lnTo>
                  <a:pt x="25" y="40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3" y="43"/>
                </a:lnTo>
                <a:lnTo>
                  <a:pt x="23" y="43"/>
                </a:lnTo>
                <a:lnTo>
                  <a:pt x="23" y="43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3" y="44"/>
                </a:lnTo>
                <a:lnTo>
                  <a:pt x="24" y="44"/>
                </a:lnTo>
                <a:lnTo>
                  <a:pt x="25" y="44"/>
                </a:lnTo>
                <a:lnTo>
                  <a:pt x="25" y="44"/>
                </a:lnTo>
                <a:lnTo>
                  <a:pt x="25" y="44"/>
                </a:lnTo>
                <a:lnTo>
                  <a:pt x="24" y="44"/>
                </a:lnTo>
                <a:lnTo>
                  <a:pt x="24" y="45"/>
                </a:lnTo>
                <a:lnTo>
                  <a:pt x="24" y="45"/>
                </a:lnTo>
                <a:lnTo>
                  <a:pt x="24" y="46"/>
                </a:lnTo>
                <a:lnTo>
                  <a:pt x="24" y="46"/>
                </a:lnTo>
                <a:lnTo>
                  <a:pt x="23" y="46"/>
                </a:lnTo>
                <a:lnTo>
                  <a:pt x="23" y="47"/>
                </a:lnTo>
                <a:lnTo>
                  <a:pt x="24" y="47"/>
                </a:lnTo>
                <a:lnTo>
                  <a:pt x="24" y="47"/>
                </a:lnTo>
                <a:lnTo>
                  <a:pt x="24" y="47"/>
                </a:lnTo>
                <a:lnTo>
                  <a:pt x="24" y="48"/>
                </a:lnTo>
                <a:lnTo>
                  <a:pt x="25" y="47"/>
                </a:lnTo>
                <a:lnTo>
                  <a:pt x="24" y="48"/>
                </a:lnTo>
                <a:lnTo>
                  <a:pt x="24" y="48"/>
                </a:lnTo>
                <a:lnTo>
                  <a:pt x="25" y="48"/>
                </a:lnTo>
                <a:lnTo>
                  <a:pt x="25" y="48"/>
                </a:lnTo>
                <a:lnTo>
                  <a:pt x="25" y="48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8"/>
                </a:lnTo>
                <a:lnTo>
                  <a:pt x="25" y="48"/>
                </a:lnTo>
                <a:lnTo>
                  <a:pt x="25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lnTo>
                  <a:pt x="26" y="48"/>
                </a:lnTo>
                <a:lnTo>
                  <a:pt x="26" y="49"/>
                </a:lnTo>
                <a:lnTo>
                  <a:pt x="26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50"/>
                </a:lnTo>
                <a:lnTo>
                  <a:pt x="27" y="51"/>
                </a:lnTo>
                <a:lnTo>
                  <a:pt x="27" y="51"/>
                </a:lnTo>
                <a:lnTo>
                  <a:pt x="27" y="50"/>
                </a:lnTo>
                <a:lnTo>
                  <a:pt x="27" y="50"/>
                </a:lnTo>
                <a:lnTo>
                  <a:pt x="27" y="50"/>
                </a:lnTo>
                <a:lnTo>
                  <a:pt x="27" y="51"/>
                </a:lnTo>
                <a:lnTo>
                  <a:pt x="28" y="51"/>
                </a:lnTo>
                <a:lnTo>
                  <a:pt x="27" y="52"/>
                </a:lnTo>
                <a:lnTo>
                  <a:pt x="27" y="52"/>
                </a:lnTo>
                <a:lnTo>
                  <a:pt x="27" y="52"/>
                </a:lnTo>
                <a:lnTo>
                  <a:pt x="27" y="52"/>
                </a:lnTo>
                <a:lnTo>
                  <a:pt x="27" y="53"/>
                </a:lnTo>
                <a:lnTo>
                  <a:pt x="26" y="53"/>
                </a:lnTo>
                <a:lnTo>
                  <a:pt x="26" y="53"/>
                </a:lnTo>
                <a:lnTo>
                  <a:pt x="26" y="54"/>
                </a:lnTo>
                <a:lnTo>
                  <a:pt x="25" y="55"/>
                </a:lnTo>
                <a:lnTo>
                  <a:pt x="26" y="55"/>
                </a:lnTo>
                <a:lnTo>
                  <a:pt x="26" y="56"/>
                </a:lnTo>
                <a:lnTo>
                  <a:pt x="26" y="56"/>
                </a:lnTo>
                <a:lnTo>
                  <a:pt x="27" y="56"/>
                </a:lnTo>
                <a:lnTo>
                  <a:pt x="27" y="56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7"/>
                </a:lnTo>
                <a:lnTo>
                  <a:pt x="28" y="58"/>
                </a:lnTo>
                <a:lnTo>
                  <a:pt x="28" y="58"/>
                </a:lnTo>
                <a:lnTo>
                  <a:pt x="29" y="59"/>
                </a:lnTo>
                <a:lnTo>
                  <a:pt x="29" y="59"/>
                </a:lnTo>
                <a:lnTo>
                  <a:pt x="29" y="60"/>
                </a:lnTo>
                <a:lnTo>
                  <a:pt x="29" y="60"/>
                </a:lnTo>
                <a:lnTo>
                  <a:pt x="30" y="60"/>
                </a:lnTo>
                <a:lnTo>
                  <a:pt x="31" y="61"/>
                </a:lnTo>
                <a:lnTo>
                  <a:pt x="31" y="61"/>
                </a:lnTo>
                <a:lnTo>
                  <a:pt x="30" y="61"/>
                </a:lnTo>
                <a:lnTo>
                  <a:pt x="30" y="61"/>
                </a:lnTo>
                <a:lnTo>
                  <a:pt x="30" y="61"/>
                </a:lnTo>
                <a:lnTo>
                  <a:pt x="31" y="62"/>
                </a:lnTo>
                <a:lnTo>
                  <a:pt x="31" y="63"/>
                </a:lnTo>
                <a:lnTo>
                  <a:pt x="33" y="64"/>
                </a:lnTo>
                <a:lnTo>
                  <a:pt x="32" y="64"/>
                </a:lnTo>
                <a:lnTo>
                  <a:pt x="32" y="64"/>
                </a:lnTo>
                <a:lnTo>
                  <a:pt x="30" y="63"/>
                </a:lnTo>
                <a:lnTo>
                  <a:pt x="29" y="63"/>
                </a:lnTo>
                <a:lnTo>
                  <a:pt x="29" y="63"/>
                </a:lnTo>
                <a:lnTo>
                  <a:pt x="29" y="63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4"/>
                </a:lnTo>
                <a:lnTo>
                  <a:pt x="31" y="64"/>
                </a:lnTo>
                <a:lnTo>
                  <a:pt x="31" y="65"/>
                </a:lnTo>
                <a:lnTo>
                  <a:pt x="30" y="65"/>
                </a:lnTo>
                <a:lnTo>
                  <a:pt x="29" y="65"/>
                </a:lnTo>
                <a:lnTo>
                  <a:pt x="28" y="65"/>
                </a:lnTo>
                <a:lnTo>
                  <a:pt x="30" y="65"/>
                </a:lnTo>
                <a:lnTo>
                  <a:pt x="30" y="66"/>
                </a:lnTo>
                <a:lnTo>
                  <a:pt x="30" y="66"/>
                </a:lnTo>
                <a:lnTo>
                  <a:pt x="30" y="66"/>
                </a:lnTo>
                <a:lnTo>
                  <a:pt x="29" y="66"/>
                </a:lnTo>
                <a:lnTo>
                  <a:pt x="29" y="66"/>
                </a:lnTo>
                <a:lnTo>
                  <a:pt x="29" y="66"/>
                </a:lnTo>
                <a:lnTo>
                  <a:pt x="28" y="66"/>
                </a:lnTo>
                <a:lnTo>
                  <a:pt x="30" y="66"/>
                </a:lnTo>
                <a:lnTo>
                  <a:pt x="30" y="67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29" y="68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0" y="70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lnTo>
                  <a:pt x="28" y="70"/>
                </a:lnTo>
                <a:lnTo>
                  <a:pt x="29" y="70"/>
                </a:lnTo>
                <a:lnTo>
                  <a:pt x="28" y="71"/>
                </a:lnTo>
                <a:lnTo>
                  <a:pt x="29" y="71"/>
                </a:lnTo>
                <a:lnTo>
                  <a:pt x="28" y="71"/>
                </a:lnTo>
                <a:lnTo>
                  <a:pt x="29" y="71"/>
                </a:lnTo>
                <a:lnTo>
                  <a:pt x="29" y="72"/>
                </a:lnTo>
                <a:lnTo>
                  <a:pt x="29" y="72"/>
                </a:lnTo>
                <a:lnTo>
                  <a:pt x="28" y="72"/>
                </a:lnTo>
                <a:lnTo>
                  <a:pt x="29" y="73"/>
                </a:lnTo>
                <a:lnTo>
                  <a:pt x="29" y="73"/>
                </a:lnTo>
                <a:lnTo>
                  <a:pt x="28" y="72"/>
                </a:lnTo>
                <a:lnTo>
                  <a:pt x="27" y="72"/>
                </a:lnTo>
                <a:lnTo>
                  <a:pt x="27" y="72"/>
                </a:lnTo>
                <a:lnTo>
                  <a:pt x="27" y="73"/>
                </a:lnTo>
                <a:lnTo>
                  <a:pt x="28" y="73"/>
                </a:lnTo>
                <a:lnTo>
                  <a:pt x="28" y="73"/>
                </a:lnTo>
                <a:lnTo>
                  <a:pt x="28" y="73"/>
                </a:lnTo>
                <a:lnTo>
                  <a:pt x="26" y="72"/>
                </a:lnTo>
                <a:lnTo>
                  <a:pt x="27" y="73"/>
                </a:lnTo>
                <a:lnTo>
                  <a:pt x="27" y="73"/>
                </a:lnTo>
                <a:lnTo>
                  <a:pt x="27" y="73"/>
                </a:lnTo>
                <a:lnTo>
                  <a:pt x="27" y="73"/>
                </a:lnTo>
                <a:lnTo>
                  <a:pt x="27" y="74"/>
                </a:lnTo>
                <a:lnTo>
                  <a:pt x="28" y="74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8" y="75"/>
                </a:lnTo>
                <a:lnTo>
                  <a:pt x="27" y="75"/>
                </a:lnTo>
                <a:lnTo>
                  <a:pt x="27" y="76"/>
                </a:lnTo>
                <a:lnTo>
                  <a:pt x="28" y="76"/>
                </a:lnTo>
                <a:lnTo>
                  <a:pt x="28" y="76"/>
                </a:lnTo>
                <a:lnTo>
                  <a:pt x="28" y="76"/>
                </a:lnTo>
                <a:lnTo>
                  <a:pt x="27" y="76"/>
                </a:lnTo>
                <a:lnTo>
                  <a:pt x="27" y="76"/>
                </a:lnTo>
                <a:lnTo>
                  <a:pt x="27" y="76"/>
                </a:lnTo>
                <a:lnTo>
                  <a:pt x="27" y="77"/>
                </a:lnTo>
                <a:lnTo>
                  <a:pt x="27" y="77"/>
                </a:lnTo>
                <a:lnTo>
                  <a:pt x="27" y="77"/>
                </a:lnTo>
                <a:lnTo>
                  <a:pt x="27" y="77"/>
                </a:lnTo>
                <a:lnTo>
                  <a:pt x="28" y="77"/>
                </a:lnTo>
                <a:lnTo>
                  <a:pt x="27" y="77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9" y="78"/>
                </a:lnTo>
                <a:lnTo>
                  <a:pt x="29" y="78"/>
                </a:lnTo>
                <a:lnTo>
                  <a:pt x="28" y="78"/>
                </a:lnTo>
                <a:lnTo>
                  <a:pt x="28" y="79"/>
                </a:lnTo>
                <a:lnTo>
                  <a:pt x="28" y="79"/>
                </a:lnTo>
                <a:lnTo>
                  <a:pt x="28" y="79"/>
                </a:lnTo>
                <a:lnTo>
                  <a:pt x="27" y="79"/>
                </a:lnTo>
                <a:lnTo>
                  <a:pt x="27" y="80"/>
                </a:lnTo>
                <a:lnTo>
                  <a:pt x="28" y="80"/>
                </a:lnTo>
                <a:lnTo>
                  <a:pt x="28" y="80"/>
                </a:lnTo>
                <a:lnTo>
                  <a:pt x="28" y="81"/>
                </a:lnTo>
                <a:lnTo>
                  <a:pt x="29" y="81"/>
                </a:lnTo>
                <a:lnTo>
                  <a:pt x="29" y="81"/>
                </a:lnTo>
                <a:lnTo>
                  <a:pt x="28" y="81"/>
                </a:lnTo>
                <a:lnTo>
                  <a:pt x="28" y="81"/>
                </a:lnTo>
                <a:lnTo>
                  <a:pt x="28" y="81"/>
                </a:lnTo>
                <a:lnTo>
                  <a:pt x="29" y="81"/>
                </a:lnTo>
                <a:lnTo>
                  <a:pt x="30" y="81"/>
                </a:lnTo>
                <a:lnTo>
                  <a:pt x="31" y="81"/>
                </a:lnTo>
                <a:lnTo>
                  <a:pt x="31" y="82"/>
                </a:lnTo>
                <a:lnTo>
                  <a:pt x="30" y="81"/>
                </a:lnTo>
                <a:lnTo>
                  <a:pt x="31" y="82"/>
                </a:lnTo>
                <a:lnTo>
                  <a:pt x="31" y="83"/>
                </a:lnTo>
                <a:lnTo>
                  <a:pt x="30" y="83"/>
                </a:lnTo>
                <a:lnTo>
                  <a:pt x="31" y="83"/>
                </a:lnTo>
                <a:lnTo>
                  <a:pt x="31" y="83"/>
                </a:lnTo>
                <a:lnTo>
                  <a:pt x="32" y="82"/>
                </a:lnTo>
                <a:lnTo>
                  <a:pt x="32" y="82"/>
                </a:lnTo>
                <a:lnTo>
                  <a:pt x="32" y="81"/>
                </a:lnTo>
                <a:lnTo>
                  <a:pt x="32" y="81"/>
                </a:lnTo>
                <a:lnTo>
                  <a:pt x="33" y="81"/>
                </a:lnTo>
                <a:lnTo>
                  <a:pt x="33" y="81"/>
                </a:lnTo>
                <a:lnTo>
                  <a:pt x="34" y="80"/>
                </a:lnTo>
                <a:lnTo>
                  <a:pt x="34" y="81"/>
                </a:lnTo>
                <a:lnTo>
                  <a:pt x="35" y="81"/>
                </a:lnTo>
                <a:lnTo>
                  <a:pt x="34" y="81"/>
                </a:lnTo>
                <a:lnTo>
                  <a:pt x="34" y="81"/>
                </a:lnTo>
                <a:lnTo>
                  <a:pt x="34" y="82"/>
                </a:lnTo>
                <a:lnTo>
                  <a:pt x="34" y="82"/>
                </a:lnTo>
                <a:lnTo>
                  <a:pt x="34" y="83"/>
                </a:lnTo>
                <a:lnTo>
                  <a:pt x="34" y="83"/>
                </a:lnTo>
                <a:lnTo>
                  <a:pt x="34" y="83"/>
                </a:lnTo>
                <a:lnTo>
                  <a:pt x="35" y="83"/>
                </a:lnTo>
                <a:lnTo>
                  <a:pt x="35" y="82"/>
                </a:lnTo>
                <a:lnTo>
                  <a:pt x="34" y="82"/>
                </a:lnTo>
                <a:lnTo>
                  <a:pt x="36" y="82"/>
                </a:lnTo>
                <a:lnTo>
                  <a:pt x="36" y="82"/>
                </a:lnTo>
                <a:lnTo>
                  <a:pt x="36" y="83"/>
                </a:lnTo>
                <a:lnTo>
                  <a:pt x="37" y="83"/>
                </a:lnTo>
                <a:lnTo>
                  <a:pt x="37" y="83"/>
                </a:lnTo>
                <a:lnTo>
                  <a:pt x="37" y="83"/>
                </a:lnTo>
                <a:lnTo>
                  <a:pt x="37" y="84"/>
                </a:lnTo>
                <a:lnTo>
                  <a:pt x="38" y="84"/>
                </a:lnTo>
                <a:lnTo>
                  <a:pt x="38" y="83"/>
                </a:lnTo>
                <a:lnTo>
                  <a:pt x="39" y="84"/>
                </a:lnTo>
                <a:lnTo>
                  <a:pt x="38" y="84"/>
                </a:lnTo>
                <a:lnTo>
                  <a:pt x="39" y="84"/>
                </a:lnTo>
                <a:lnTo>
                  <a:pt x="41" y="84"/>
                </a:lnTo>
                <a:lnTo>
                  <a:pt x="41" y="85"/>
                </a:lnTo>
                <a:lnTo>
                  <a:pt x="44" y="84"/>
                </a:lnTo>
                <a:lnTo>
                  <a:pt x="44" y="84"/>
                </a:lnTo>
                <a:lnTo>
                  <a:pt x="44" y="85"/>
                </a:lnTo>
                <a:lnTo>
                  <a:pt x="44" y="85"/>
                </a:lnTo>
                <a:lnTo>
                  <a:pt x="44" y="85"/>
                </a:lnTo>
                <a:lnTo>
                  <a:pt x="45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5" y="86"/>
                </a:lnTo>
                <a:lnTo>
                  <a:pt x="45" y="86"/>
                </a:lnTo>
                <a:lnTo>
                  <a:pt x="44" y="87"/>
                </a:lnTo>
                <a:lnTo>
                  <a:pt x="44" y="87"/>
                </a:lnTo>
                <a:lnTo>
                  <a:pt x="44" y="87"/>
                </a:lnTo>
                <a:lnTo>
                  <a:pt x="43" y="87"/>
                </a:lnTo>
                <a:lnTo>
                  <a:pt x="45" y="87"/>
                </a:lnTo>
                <a:lnTo>
                  <a:pt x="45" y="87"/>
                </a:lnTo>
                <a:lnTo>
                  <a:pt x="46" y="87"/>
                </a:lnTo>
                <a:lnTo>
                  <a:pt x="46" y="87"/>
                </a:lnTo>
                <a:lnTo>
                  <a:pt x="46" y="87"/>
                </a:lnTo>
                <a:lnTo>
                  <a:pt x="45" y="87"/>
                </a:lnTo>
                <a:lnTo>
                  <a:pt x="45" y="88"/>
                </a:lnTo>
                <a:lnTo>
                  <a:pt x="46" y="88"/>
                </a:lnTo>
                <a:lnTo>
                  <a:pt x="45" y="88"/>
                </a:lnTo>
                <a:lnTo>
                  <a:pt x="45" y="88"/>
                </a:lnTo>
                <a:lnTo>
                  <a:pt x="46" y="88"/>
                </a:lnTo>
                <a:lnTo>
                  <a:pt x="47" y="88"/>
                </a:lnTo>
                <a:lnTo>
                  <a:pt x="48" y="87"/>
                </a:lnTo>
                <a:lnTo>
                  <a:pt x="49" y="87"/>
                </a:lnTo>
                <a:lnTo>
                  <a:pt x="49" y="87"/>
                </a:lnTo>
                <a:lnTo>
                  <a:pt x="50" y="86"/>
                </a:lnTo>
                <a:lnTo>
                  <a:pt x="51" y="86"/>
                </a:lnTo>
                <a:lnTo>
                  <a:pt x="51" y="86"/>
                </a:lnTo>
                <a:lnTo>
                  <a:pt x="52" y="85"/>
                </a:lnTo>
                <a:lnTo>
                  <a:pt x="53" y="85"/>
                </a:lnTo>
                <a:lnTo>
                  <a:pt x="53" y="86"/>
                </a:lnTo>
                <a:lnTo>
                  <a:pt x="52" y="86"/>
                </a:lnTo>
                <a:lnTo>
                  <a:pt x="52" y="86"/>
                </a:lnTo>
                <a:lnTo>
                  <a:pt x="52" y="87"/>
                </a:lnTo>
                <a:lnTo>
                  <a:pt x="50" y="88"/>
                </a:lnTo>
                <a:lnTo>
                  <a:pt x="50" y="88"/>
                </a:lnTo>
                <a:lnTo>
                  <a:pt x="50" y="89"/>
                </a:lnTo>
                <a:lnTo>
                  <a:pt x="50" y="89"/>
                </a:lnTo>
                <a:lnTo>
                  <a:pt x="50" y="89"/>
                </a:lnTo>
                <a:lnTo>
                  <a:pt x="50" y="89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1" y="90"/>
                </a:lnTo>
                <a:lnTo>
                  <a:pt x="52" y="89"/>
                </a:lnTo>
                <a:lnTo>
                  <a:pt x="52" y="90"/>
                </a:lnTo>
                <a:lnTo>
                  <a:pt x="51" y="90"/>
                </a:lnTo>
                <a:lnTo>
                  <a:pt x="51" y="91"/>
                </a:lnTo>
                <a:lnTo>
                  <a:pt x="52" y="91"/>
                </a:lnTo>
                <a:lnTo>
                  <a:pt x="53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3" y="92"/>
                </a:lnTo>
                <a:lnTo>
                  <a:pt x="53" y="92"/>
                </a:lnTo>
                <a:lnTo>
                  <a:pt x="53" y="93"/>
                </a:lnTo>
                <a:lnTo>
                  <a:pt x="53" y="93"/>
                </a:lnTo>
                <a:lnTo>
                  <a:pt x="53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4" y="93"/>
                </a:lnTo>
                <a:lnTo>
                  <a:pt x="55" y="93"/>
                </a:lnTo>
                <a:lnTo>
                  <a:pt x="55" y="93"/>
                </a:lnTo>
                <a:lnTo>
                  <a:pt x="55" y="93"/>
                </a:lnTo>
                <a:lnTo>
                  <a:pt x="55" y="92"/>
                </a:lnTo>
                <a:lnTo>
                  <a:pt x="56" y="91"/>
                </a:lnTo>
                <a:lnTo>
                  <a:pt x="56" y="91"/>
                </a:lnTo>
                <a:lnTo>
                  <a:pt x="56" y="91"/>
                </a:lnTo>
                <a:lnTo>
                  <a:pt x="56" y="92"/>
                </a:lnTo>
                <a:lnTo>
                  <a:pt x="55" y="93"/>
                </a:lnTo>
                <a:lnTo>
                  <a:pt x="55" y="93"/>
                </a:lnTo>
                <a:lnTo>
                  <a:pt x="54" y="94"/>
                </a:lnTo>
                <a:lnTo>
                  <a:pt x="53" y="94"/>
                </a:lnTo>
                <a:lnTo>
                  <a:pt x="52" y="94"/>
                </a:lnTo>
                <a:lnTo>
                  <a:pt x="52" y="94"/>
                </a:lnTo>
                <a:lnTo>
                  <a:pt x="51" y="95"/>
                </a:lnTo>
                <a:lnTo>
                  <a:pt x="50" y="95"/>
                </a:lnTo>
                <a:lnTo>
                  <a:pt x="50" y="96"/>
                </a:lnTo>
                <a:lnTo>
                  <a:pt x="50" y="95"/>
                </a:lnTo>
                <a:lnTo>
                  <a:pt x="52" y="96"/>
                </a:lnTo>
                <a:lnTo>
                  <a:pt x="52" y="95"/>
                </a:lnTo>
                <a:lnTo>
                  <a:pt x="53" y="95"/>
                </a:lnTo>
                <a:lnTo>
                  <a:pt x="54" y="95"/>
                </a:lnTo>
                <a:lnTo>
                  <a:pt x="54" y="95"/>
                </a:lnTo>
                <a:lnTo>
                  <a:pt x="55" y="95"/>
                </a:lnTo>
                <a:lnTo>
                  <a:pt x="55" y="94"/>
                </a:lnTo>
                <a:lnTo>
                  <a:pt x="55" y="94"/>
                </a:lnTo>
                <a:lnTo>
                  <a:pt x="57" y="93"/>
                </a:lnTo>
                <a:lnTo>
                  <a:pt x="57" y="92"/>
                </a:lnTo>
                <a:lnTo>
                  <a:pt x="58" y="92"/>
                </a:lnTo>
                <a:lnTo>
                  <a:pt x="58" y="92"/>
                </a:lnTo>
                <a:lnTo>
                  <a:pt x="58" y="91"/>
                </a:lnTo>
                <a:lnTo>
                  <a:pt x="59" y="91"/>
                </a:lnTo>
                <a:lnTo>
                  <a:pt x="59" y="91"/>
                </a:lnTo>
                <a:lnTo>
                  <a:pt x="60" y="90"/>
                </a:lnTo>
                <a:lnTo>
                  <a:pt x="60" y="91"/>
                </a:lnTo>
                <a:lnTo>
                  <a:pt x="60" y="91"/>
                </a:lnTo>
                <a:lnTo>
                  <a:pt x="59" y="92"/>
                </a:lnTo>
                <a:lnTo>
                  <a:pt x="59" y="92"/>
                </a:lnTo>
                <a:lnTo>
                  <a:pt x="58" y="92"/>
                </a:lnTo>
                <a:lnTo>
                  <a:pt x="58" y="93"/>
                </a:lnTo>
                <a:lnTo>
                  <a:pt x="58" y="93"/>
                </a:lnTo>
                <a:lnTo>
                  <a:pt x="59" y="92"/>
                </a:lnTo>
                <a:lnTo>
                  <a:pt x="60" y="92"/>
                </a:lnTo>
                <a:lnTo>
                  <a:pt x="60" y="92"/>
                </a:lnTo>
                <a:lnTo>
                  <a:pt x="61" y="93"/>
                </a:lnTo>
                <a:lnTo>
                  <a:pt x="61" y="92"/>
                </a:lnTo>
                <a:lnTo>
                  <a:pt x="62" y="93"/>
                </a:lnTo>
                <a:lnTo>
                  <a:pt x="63" y="92"/>
                </a:lnTo>
                <a:lnTo>
                  <a:pt x="63" y="93"/>
                </a:lnTo>
                <a:lnTo>
                  <a:pt x="64" y="92"/>
                </a:lnTo>
                <a:lnTo>
                  <a:pt x="65" y="92"/>
                </a:lnTo>
                <a:lnTo>
                  <a:pt x="66" y="92"/>
                </a:lnTo>
                <a:lnTo>
                  <a:pt x="66" y="92"/>
                </a:lnTo>
                <a:lnTo>
                  <a:pt x="67" y="91"/>
                </a:lnTo>
                <a:lnTo>
                  <a:pt x="67" y="91"/>
                </a:lnTo>
                <a:lnTo>
                  <a:pt x="67" y="92"/>
                </a:lnTo>
                <a:lnTo>
                  <a:pt x="67" y="92"/>
                </a:lnTo>
                <a:lnTo>
                  <a:pt x="67" y="92"/>
                </a:lnTo>
                <a:lnTo>
                  <a:pt x="67" y="91"/>
                </a:lnTo>
                <a:lnTo>
                  <a:pt x="68" y="91"/>
                </a:lnTo>
                <a:lnTo>
                  <a:pt x="68" y="91"/>
                </a:lnTo>
                <a:lnTo>
                  <a:pt x="68" y="91"/>
                </a:lnTo>
                <a:lnTo>
                  <a:pt x="68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69" y="91"/>
                </a:lnTo>
                <a:lnTo>
                  <a:pt x="70" y="91"/>
                </a:lnTo>
                <a:lnTo>
                  <a:pt x="70" y="91"/>
                </a:lnTo>
                <a:lnTo>
                  <a:pt x="71" y="91"/>
                </a:lnTo>
                <a:lnTo>
                  <a:pt x="71" y="91"/>
                </a:lnTo>
                <a:lnTo>
                  <a:pt x="71" y="90"/>
                </a:lnTo>
                <a:lnTo>
                  <a:pt x="71" y="90"/>
                </a:lnTo>
                <a:lnTo>
                  <a:pt x="72" y="91"/>
                </a:lnTo>
                <a:lnTo>
                  <a:pt x="72" y="91"/>
                </a:lnTo>
                <a:lnTo>
                  <a:pt x="72" y="91"/>
                </a:lnTo>
                <a:lnTo>
                  <a:pt x="71" y="91"/>
                </a:lnTo>
                <a:lnTo>
                  <a:pt x="71" y="92"/>
                </a:lnTo>
                <a:lnTo>
                  <a:pt x="71" y="92"/>
                </a:lnTo>
                <a:lnTo>
                  <a:pt x="72" y="91"/>
                </a:lnTo>
                <a:lnTo>
                  <a:pt x="72" y="92"/>
                </a:lnTo>
                <a:lnTo>
                  <a:pt x="72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1"/>
                </a:lnTo>
                <a:lnTo>
                  <a:pt x="73" y="92"/>
                </a:lnTo>
                <a:lnTo>
                  <a:pt x="73" y="92"/>
                </a:lnTo>
                <a:lnTo>
                  <a:pt x="74" y="92"/>
                </a:lnTo>
                <a:lnTo>
                  <a:pt x="74" y="92"/>
                </a:lnTo>
                <a:lnTo>
                  <a:pt x="74" y="91"/>
                </a:lnTo>
                <a:lnTo>
                  <a:pt x="75" y="91"/>
                </a:lnTo>
                <a:lnTo>
                  <a:pt x="75" y="90"/>
                </a:lnTo>
                <a:lnTo>
                  <a:pt x="75" y="90"/>
                </a:lnTo>
                <a:lnTo>
                  <a:pt x="76" y="90"/>
                </a:lnTo>
                <a:lnTo>
                  <a:pt x="75" y="90"/>
                </a:lnTo>
                <a:lnTo>
                  <a:pt x="75" y="90"/>
                </a:lnTo>
                <a:lnTo>
                  <a:pt x="75" y="90"/>
                </a:lnTo>
                <a:lnTo>
                  <a:pt x="75" y="89"/>
                </a:lnTo>
                <a:lnTo>
                  <a:pt x="75" y="89"/>
                </a:lnTo>
                <a:lnTo>
                  <a:pt x="75" y="89"/>
                </a:lnTo>
                <a:lnTo>
                  <a:pt x="76" y="89"/>
                </a:lnTo>
                <a:lnTo>
                  <a:pt x="76" y="90"/>
                </a:lnTo>
                <a:lnTo>
                  <a:pt x="76" y="90"/>
                </a:lnTo>
                <a:lnTo>
                  <a:pt x="76" y="90"/>
                </a:lnTo>
                <a:lnTo>
                  <a:pt x="77" y="89"/>
                </a:lnTo>
                <a:lnTo>
                  <a:pt x="78" y="89"/>
                </a:lnTo>
                <a:lnTo>
                  <a:pt x="79" y="89"/>
                </a:lnTo>
                <a:lnTo>
                  <a:pt x="79" y="89"/>
                </a:lnTo>
                <a:lnTo>
                  <a:pt x="78" y="89"/>
                </a:lnTo>
                <a:lnTo>
                  <a:pt x="79" y="88"/>
                </a:lnTo>
                <a:lnTo>
                  <a:pt x="79" y="88"/>
                </a:lnTo>
                <a:lnTo>
                  <a:pt x="80" y="89"/>
                </a:lnTo>
                <a:lnTo>
                  <a:pt x="79" y="89"/>
                </a:lnTo>
                <a:lnTo>
                  <a:pt x="79" y="89"/>
                </a:lnTo>
                <a:lnTo>
                  <a:pt x="79" y="89"/>
                </a:lnTo>
                <a:lnTo>
                  <a:pt x="81" y="89"/>
                </a:lnTo>
                <a:lnTo>
                  <a:pt x="81" y="89"/>
                </a:lnTo>
                <a:lnTo>
                  <a:pt x="81" y="88"/>
                </a:lnTo>
                <a:lnTo>
                  <a:pt x="81" y="88"/>
                </a:lnTo>
                <a:lnTo>
                  <a:pt x="81" y="88"/>
                </a:lnTo>
                <a:lnTo>
                  <a:pt x="82" y="88"/>
                </a:lnTo>
                <a:lnTo>
                  <a:pt x="82" y="88"/>
                </a:lnTo>
                <a:lnTo>
                  <a:pt x="81" y="89"/>
                </a:lnTo>
                <a:lnTo>
                  <a:pt x="82" y="89"/>
                </a:lnTo>
                <a:lnTo>
                  <a:pt x="82" y="89"/>
                </a:lnTo>
                <a:lnTo>
                  <a:pt x="82" y="89"/>
                </a:lnTo>
                <a:lnTo>
                  <a:pt x="82" y="88"/>
                </a:lnTo>
                <a:lnTo>
                  <a:pt x="83" y="88"/>
                </a:lnTo>
                <a:lnTo>
                  <a:pt x="83" y="89"/>
                </a:lnTo>
                <a:lnTo>
                  <a:pt x="83" y="89"/>
                </a:lnTo>
                <a:lnTo>
                  <a:pt x="83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8"/>
                </a:lnTo>
                <a:lnTo>
                  <a:pt x="84" y="87"/>
                </a:lnTo>
                <a:lnTo>
                  <a:pt x="84" y="87"/>
                </a:lnTo>
                <a:lnTo>
                  <a:pt x="86" y="87"/>
                </a:lnTo>
                <a:lnTo>
                  <a:pt x="86" y="87"/>
                </a:lnTo>
                <a:lnTo>
                  <a:pt x="86" y="87"/>
                </a:lnTo>
                <a:lnTo>
                  <a:pt x="87" y="87"/>
                </a:lnTo>
                <a:lnTo>
                  <a:pt x="87" y="87"/>
                </a:lnTo>
                <a:lnTo>
                  <a:pt x="87" y="87"/>
                </a:lnTo>
                <a:lnTo>
                  <a:pt x="88" y="87"/>
                </a:lnTo>
                <a:lnTo>
                  <a:pt x="89" y="87"/>
                </a:lnTo>
                <a:lnTo>
                  <a:pt x="89" y="87"/>
                </a:lnTo>
                <a:lnTo>
                  <a:pt x="89" y="87"/>
                </a:lnTo>
                <a:lnTo>
                  <a:pt x="90" y="86"/>
                </a:lnTo>
                <a:lnTo>
                  <a:pt x="90" y="86"/>
                </a:lnTo>
                <a:lnTo>
                  <a:pt x="89" y="86"/>
                </a:lnTo>
                <a:lnTo>
                  <a:pt x="89" y="86"/>
                </a:lnTo>
                <a:lnTo>
                  <a:pt x="91" y="86"/>
                </a:lnTo>
                <a:lnTo>
                  <a:pt x="91" y="85"/>
                </a:lnTo>
                <a:lnTo>
                  <a:pt x="92" y="85"/>
                </a:lnTo>
                <a:lnTo>
                  <a:pt x="92" y="86"/>
                </a:lnTo>
                <a:lnTo>
                  <a:pt x="91" y="86"/>
                </a:lnTo>
                <a:lnTo>
                  <a:pt x="92" y="86"/>
                </a:lnTo>
                <a:lnTo>
                  <a:pt x="91" y="86"/>
                </a:lnTo>
                <a:lnTo>
                  <a:pt x="91" y="86"/>
                </a:lnTo>
                <a:lnTo>
                  <a:pt x="91" y="87"/>
                </a:lnTo>
                <a:lnTo>
                  <a:pt x="92" y="87"/>
                </a:lnTo>
                <a:lnTo>
                  <a:pt x="92" y="87"/>
                </a:lnTo>
                <a:lnTo>
                  <a:pt x="93" y="88"/>
                </a:lnTo>
                <a:lnTo>
                  <a:pt x="93" y="87"/>
                </a:lnTo>
                <a:lnTo>
                  <a:pt x="93" y="87"/>
                </a:lnTo>
                <a:lnTo>
                  <a:pt x="94" y="87"/>
                </a:lnTo>
                <a:lnTo>
                  <a:pt x="94" y="87"/>
                </a:lnTo>
                <a:lnTo>
                  <a:pt x="93" y="87"/>
                </a:lnTo>
                <a:lnTo>
                  <a:pt x="93" y="87"/>
                </a:lnTo>
                <a:lnTo>
                  <a:pt x="92" y="87"/>
                </a:lnTo>
                <a:lnTo>
                  <a:pt x="92" y="86"/>
                </a:lnTo>
                <a:lnTo>
                  <a:pt x="93" y="86"/>
                </a:lnTo>
                <a:lnTo>
                  <a:pt x="93" y="87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5" y="87"/>
                </a:lnTo>
                <a:lnTo>
                  <a:pt x="95" y="87"/>
                </a:lnTo>
                <a:lnTo>
                  <a:pt x="94" y="86"/>
                </a:lnTo>
                <a:lnTo>
                  <a:pt x="95" y="86"/>
                </a:lnTo>
                <a:lnTo>
                  <a:pt x="95" y="86"/>
                </a:lnTo>
                <a:lnTo>
                  <a:pt x="95" y="85"/>
                </a:lnTo>
                <a:lnTo>
                  <a:pt x="94" y="84"/>
                </a:lnTo>
                <a:lnTo>
                  <a:pt x="95" y="85"/>
                </a:lnTo>
                <a:lnTo>
                  <a:pt x="95" y="85"/>
                </a:lnTo>
                <a:lnTo>
                  <a:pt x="96" y="85"/>
                </a:lnTo>
                <a:lnTo>
                  <a:pt x="96" y="85"/>
                </a:lnTo>
                <a:lnTo>
                  <a:pt x="96" y="85"/>
                </a:lnTo>
                <a:lnTo>
                  <a:pt x="96" y="85"/>
                </a:lnTo>
                <a:lnTo>
                  <a:pt x="97" y="86"/>
                </a:lnTo>
                <a:lnTo>
                  <a:pt x="97" y="86"/>
                </a:lnTo>
                <a:lnTo>
                  <a:pt x="97" y="86"/>
                </a:lnTo>
                <a:lnTo>
                  <a:pt x="98" y="86"/>
                </a:lnTo>
                <a:lnTo>
                  <a:pt x="98" y="86"/>
                </a:lnTo>
                <a:lnTo>
                  <a:pt x="98" y="86"/>
                </a:lnTo>
                <a:lnTo>
                  <a:pt x="97" y="85"/>
                </a:lnTo>
                <a:lnTo>
                  <a:pt x="97" y="85"/>
                </a:lnTo>
                <a:lnTo>
                  <a:pt x="96" y="85"/>
                </a:lnTo>
                <a:lnTo>
                  <a:pt x="96" y="84"/>
                </a:lnTo>
                <a:lnTo>
                  <a:pt x="97" y="84"/>
                </a:lnTo>
                <a:lnTo>
                  <a:pt x="97" y="84"/>
                </a:lnTo>
                <a:lnTo>
                  <a:pt x="96" y="83"/>
                </a:lnTo>
                <a:lnTo>
                  <a:pt x="95" y="83"/>
                </a:lnTo>
                <a:lnTo>
                  <a:pt x="95" y="83"/>
                </a:lnTo>
                <a:lnTo>
                  <a:pt x="96" y="83"/>
                </a:lnTo>
                <a:lnTo>
                  <a:pt x="97" y="83"/>
                </a:lnTo>
                <a:lnTo>
                  <a:pt x="97" y="84"/>
                </a:lnTo>
                <a:lnTo>
                  <a:pt x="98" y="84"/>
                </a:lnTo>
                <a:lnTo>
                  <a:pt x="98" y="85"/>
                </a:lnTo>
                <a:lnTo>
                  <a:pt x="99" y="84"/>
                </a:lnTo>
                <a:lnTo>
                  <a:pt x="99" y="84"/>
                </a:lnTo>
                <a:lnTo>
                  <a:pt x="99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0" y="84"/>
                </a:lnTo>
                <a:lnTo>
                  <a:pt x="101" y="84"/>
                </a:lnTo>
                <a:lnTo>
                  <a:pt x="101" y="84"/>
                </a:lnTo>
                <a:lnTo>
                  <a:pt x="101" y="84"/>
                </a:lnTo>
                <a:lnTo>
                  <a:pt x="101" y="85"/>
                </a:lnTo>
                <a:lnTo>
                  <a:pt x="101" y="85"/>
                </a:lnTo>
                <a:lnTo>
                  <a:pt x="102" y="85"/>
                </a:lnTo>
                <a:lnTo>
                  <a:pt x="102" y="85"/>
                </a:lnTo>
                <a:lnTo>
                  <a:pt x="102" y="85"/>
                </a:lnTo>
                <a:lnTo>
                  <a:pt x="102" y="84"/>
                </a:lnTo>
                <a:lnTo>
                  <a:pt x="102" y="85"/>
                </a:lnTo>
                <a:lnTo>
                  <a:pt x="103" y="85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4"/>
                </a:lnTo>
                <a:lnTo>
                  <a:pt x="103" y="83"/>
                </a:lnTo>
                <a:lnTo>
                  <a:pt x="103" y="83"/>
                </a:lnTo>
                <a:lnTo>
                  <a:pt x="104" y="82"/>
                </a:lnTo>
                <a:lnTo>
                  <a:pt x="104" y="82"/>
                </a:lnTo>
                <a:lnTo>
                  <a:pt x="105" y="81"/>
                </a:lnTo>
                <a:lnTo>
                  <a:pt x="105" y="81"/>
                </a:lnTo>
                <a:lnTo>
                  <a:pt x="105" y="81"/>
                </a:lnTo>
                <a:lnTo>
                  <a:pt x="105" y="82"/>
                </a:lnTo>
                <a:lnTo>
                  <a:pt x="104" y="82"/>
                </a:lnTo>
                <a:lnTo>
                  <a:pt x="104" y="82"/>
                </a:lnTo>
                <a:lnTo>
                  <a:pt x="103" y="83"/>
                </a:lnTo>
                <a:lnTo>
                  <a:pt x="103" y="83"/>
                </a:lnTo>
                <a:lnTo>
                  <a:pt x="104" y="84"/>
                </a:lnTo>
                <a:lnTo>
                  <a:pt x="104" y="84"/>
                </a:lnTo>
                <a:lnTo>
                  <a:pt x="105" y="84"/>
                </a:lnTo>
                <a:lnTo>
                  <a:pt x="105" y="84"/>
                </a:lnTo>
                <a:lnTo>
                  <a:pt x="106" y="84"/>
                </a:lnTo>
                <a:lnTo>
                  <a:pt x="106" y="84"/>
                </a:lnTo>
                <a:lnTo>
                  <a:pt x="107" y="84"/>
                </a:lnTo>
                <a:lnTo>
                  <a:pt x="107" y="84"/>
                </a:lnTo>
                <a:lnTo>
                  <a:pt x="107" y="83"/>
                </a:lnTo>
                <a:lnTo>
                  <a:pt x="107" y="83"/>
                </a:lnTo>
                <a:lnTo>
                  <a:pt x="108" y="83"/>
                </a:lnTo>
                <a:lnTo>
                  <a:pt x="108" y="83"/>
                </a:lnTo>
                <a:lnTo>
                  <a:pt x="108" y="83"/>
                </a:lnTo>
                <a:lnTo>
                  <a:pt x="108" y="84"/>
                </a:lnTo>
                <a:lnTo>
                  <a:pt x="109" y="84"/>
                </a:lnTo>
                <a:lnTo>
                  <a:pt x="109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4"/>
                </a:lnTo>
                <a:lnTo>
                  <a:pt x="111" y="84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2" y="82"/>
                </a:lnTo>
                <a:lnTo>
                  <a:pt x="113" y="82"/>
                </a:lnTo>
                <a:lnTo>
                  <a:pt x="113" y="82"/>
                </a:lnTo>
                <a:lnTo>
                  <a:pt x="113" y="82"/>
                </a:lnTo>
                <a:lnTo>
                  <a:pt x="113" y="82"/>
                </a:lnTo>
                <a:lnTo>
                  <a:pt x="114" y="82"/>
                </a:lnTo>
                <a:lnTo>
                  <a:pt x="114" y="82"/>
                </a:lnTo>
                <a:lnTo>
                  <a:pt x="114" y="82"/>
                </a:lnTo>
                <a:lnTo>
                  <a:pt x="114" y="81"/>
                </a:lnTo>
                <a:lnTo>
                  <a:pt x="114" y="81"/>
                </a:lnTo>
                <a:lnTo>
                  <a:pt x="115" y="81"/>
                </a:lnTo>
                <a:lnTo>
                  <a:pt x="114" y="82"/>
                </a:lnTo>
                <a:lnTo>
                  <a:pt x="115" y="82"/>
                </a:lnTo>
                <a:lnTo>
                  <a:pt x="116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5" y="82"/>
                </a:lnTo>
                <a:lnTo>
                  <a:pt x="116" y="82"/>
                </a:lnTo>
                <a:lnTo>
                  <a:pt x="116" y="83"/>
                </a:lnTo>
                <a:lnTo>
                  <a:pt x="117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9" y="83"/>
                </a:lnTo>
                <a:lnTo>
                  <a:pt x="118" y="83"/>
                </a:lnTo>
                <a:lnTo>
                  <a:pt x="118" y="82"/>
                </a:lnTo>
                <a:lnTo>
                  <a:pt x="119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3"/>
                </a:lnTo>
                <a:lnTo>
                  <a:pt x="120" y="82"/>
                </a:lnTo>
                <a:lnTo>
                  <a:pt x="121" y="82"/>
                </a:lnTo>
                <a:lnTo>
                  <a:pt x="121" y="82"/>
                </a:lnTo>
                <a:lnTo>
                  <a:pt x="122" y="82"/>
                </a:lnTo>
                <a:lnTo>
                  <a:pt x="121" y="82"/>
                </a:lnTo>
                <a:lnTo>
                  <a:pt x="121" y="83"/>
                </a:lnTo>
                <a:lnTo>
                  <a:pt x="121" y="83"/>
                </a:lnTo>
                <a:lnTo>
                  <a:pt x="121" y="83"/>
                </a:lnTo>
                <a:lnTo>
                  <a:pt x="122" y="83"/>
                </a:lnTo>
                <a:lnTo>
                  <a:pt x="123" y="83"/>
                </a:lnTo>
                <a:lnTo>
                  <a:pt x="122" y="82"/>
                </a:lnTo>
                <a:lnTo>
                  <a:pt x="123" y="82"/>
                </a:lnTo>
                <a:lnTo>
                  <a:pt x="122" y="82"/>
                </a:lnTo>
                <a:lnTo>
                  <a:pt x="122" y="82"/>
                </a:lnTo>
                <a:lnTo>
                  <a:pt x="123" y="82"/>
                </a:lnTo>
                <a:lnTo>
                  <a:pt x="122" y="81"/>
                </a:lnTo>
                <a:lnTo>
                  <a:pt x="122" y="81"/>
                </a:lnTo>
                <a:lnTo>
                  <a:pt x="123" y="81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3" y="82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4" y="81"/>
                </a:lnTo>
                <a:lnTo>
                  <a:pt x="125" y="80"/>
                </a:lnTo>
                <a:lnTo>
                  <a:pt x="126" y="80"/>
                </a:lnTo>
                <a:lnTo>
                  <a:pt x="127" y="79"/>
                </a:lnTo>
                <a:lnTo>
                  <a:pt x="128" y="78"/>
                </a:lnTo>
                <a:lnTo>
                  <a:pt x="128" y="78"/>
                </a:lnTo>
                <a:lnTo>
                  <a:pt x="130" y="77"/>
                </a:lnTo>
                <a:lnTo>
                  <a:pt x="130" y="77"/>
                </a:lnTo>
                <a:lnTo>
                  <a:pt x="131" y="76"/>
                </a:lnTo>
                <a:lnTo>
                  <a:pt x="131" y="76"/>
                </a:lnTo>
                <a:lnTo>
                  <a:pt x="133" y="75"/>
                </a:lnTo>
                <a:lnTo>
                  <a:pt x="134" y="74"/>
                </a:lnTo>
                <a:lnTo>
                  <a:pt x="135" y="74"/>
                </a:lnTo>
                <a:lnTo>
                  <a:pt x="136" y="74"/>
                </a:lnTo>
                <a:lnTo>
                  <a:pt x="137" y="73"/>
                </a:lnTo>
                <a:lnTo>
                  <a:pt x="138" y="72"/>
                </a:lnTo>
                <a:lnTo>
                  <a:pt x="138" y="72"/>
                </a:lnTo>
                <a:lnTo>
                  <a:pt x="139" y="71"/>
                </a:lnTo>
                <a:lnTo>
                  <a:pt x="140" y="71"/>
                </a:lnTo>
                <a:lnTo>
                  <a:pt x="141" y="70"/>
                </a:lnTo>
                <a:lnTo>
                  <a:pt x="144" y="69"/>
                </a:lnTo>
                <a:lnTo>
                  <a:pt x="145" y="68"/>
                </a:lnTo>
                <a:lnTo>
                  <a:pt x="146" y="67"/>
                </a:lnTo>
                <a:lnTo>
                  <a:pt x="148" y="66"/>
                </a:lnTo>
                <a:lnTo>
                  <a:pt x="149" y="65"/>
                </a:lnTo>
                <a:lnTo>
                  <a:pt x="151" y="64"/>
                </a:lnTo>
                <a:lnTo>
                  <a:pt x="153" y="62"/>
                </a:lnTo>
                <a:lnTo>
                  <a:pt x="153" y="62"/>
                </a:lnTo>
                <a:lnTo>
                  <a:pt x="153" y="61"/>
                </a:lnTo>
                <a:lnTo>
                  <a:pt x="156" y="60"/>
                </a:lnTo>
                <a:lnTo>
                  <a:pt x="157" y="59"/>
                </a:lnTo>
                <a:lnTo>
                  <a:pt x="160" y="57"/>
                </a:lnTo>
                <a:lnTo>
                  <a:pt x="161" y="55"/>
                </a:lnTo>
                <a:lnTo>
                  <a:pt x="163" y="54"/>
                </a:lnTo>
                <a:lnTo>
                  <a:pt x="165" y="52"/>
                </a:lnTo>
                <a:lnTo>
                  <a:pt x="166" y="51"/>
                </a:lnTo>
                <a:lnTo>
                  <a:pt x="166" y="51"/>
                </a:lnTo>
                <a:lnTo>
                  <a:pt x="168" y="50"/>
                </a:lnTo>
                <a:lnTo>
                  <a:pt x="170" y="49"/>
                </a:lnTo>
                <a:lnTo>
                  <a:pt x="170" y="49"/>
                </a:lnTo>
                <a:lnTo>
                  <a:pt x="170" y="49"/>
                </a:lnTo>
                <a:lnTo>
                  <a:pt x="171" y="49"/>
                </a:lnTo>
                <a:lnTo>
                  <a:pt x="171" y="48"/>
                </a:lnTo>
                <a:lnTo>
                  <a:pt x="171" y="48"/>
                </a:lnTo>
                <a:lnTo>
                  <a:pt x="171" y="48"/>
                </a:lnTo>
                <a:lnTo>
                  <a:pt x="172" y="47"/>
                </a:lnTo>
                <a:lnTo>
                  <a:pt x="173" y="47"/>
                </a:lnTo>
                <a:lnTo>
                  <a:pt x="173" y="47"/>
                </a:lnTo>
                <a:lnTo>
                  <a:pt x="173" y="46"/>
                </a:lnTo>
                <a:lnTo>
                  <a:pt x="173" y="46"/>
                </a:lnTo>
                <a:lnTo>
                  <a:pt x="175" y="46"/>
                </a:lnTo>
                <a:lnTo>
                  <a:pt x="176" y="44"/>
                </a:lnTo>
                <a:lnTo>
                  <a:pt x="176" y="43"/>
                </a:lnTo>
                <a:lnTo>
                  <a:pt x="176" y="43"/>
                </a:lnTo>
                <a:lnTo>
                  <a:pt x="177" y="41"/>
                </a:lnTo>
                <a:lnTo>
                  <a:pt x="178" y="40"/>
                </a:lnTo>
                <a:lnTo>
                  <a:pt x="179" y="38"/>
                </a:lnTo>
                <a:lnTo>
                  <a:pt x="179" y="38"/>
                </a:lnTo>
                <a:close/>
                <a:moveTo>
                  <a:pt x="106" y="84"/>
                </a:moveTo>
                <a:lnTo>
                  <a:pt x="106" y="84"/>
                </a:lnTo>
                <a:lnTo>
                  <a:pt x="106" y="84"/>
                </a:lnTo>
                <a:lnTo>
                  <a:pt x="105" y="84"/>
                </a:lnTo>
                <a:lnTo>
                  <a:pt x="105" y="84"/>
                </a:lnTo>
                <a:lnTo>
                  <a:pt x="105" y="84"/>
                </a:lnTo>
                <a:lnTo>
                  <a:pt x="106" y="84"/>
                </a:lnTo>
                <a:close/>
                <a:moveTo>
                  <a:pt x="99" y="86"/>
                </a:moveTo>
                <a:lnTo>
                  <a:pt x="100" y="86"/>
                </a:lnTo>
                <a:lnTo>
                  <a:pt x="99" y="86"/>
                </a:lnTo>
                <a:lnTo>
                  <a:pt x="99" y="86"/>
                </a:lnTo>
                <a:lnTo>
                  <a:pt x="99" y="85"/>
                </a:lnTo>
                <a:lnTo>
                  <a:pt x="99" y="86"/>
                </a:lnTo>
                <a:close/>
                <a:moveTo>
                  <a:pt x="96" y="86"/>
                </a:moveTo>
                <a:lnTo>
                  <a:pt x="97" y="86"/>
                </a:lnTo>
                <a:lnTo>
                  <a:pt x="96" y="86"/>
                </a:lnTo>
                <a:lnTo>
                  <a:pt x="96" y="87"/>
                </a:lnTo>
                <a:lnTo>
                  <a:pt x="96" y="87"/>
                </a:lnTo>
                <a:lnTo>
                  <a:pt x="96" y="86"/>
                </a:lnTo>
                <a:lnTo>
                  <a:pt x="95" y="86"/>
                </a:lnTo>
                <a:lnTo>
                  <a:pt x="96" y="86"/>
                </a:lnTo>
                <a:close/>
                <a:moveTo>
                  <a:pt x="91" y="88"/>
                </a:moveTo>
                <a:lnTo>
                  <a:pt x="91" y="88"/>
                </a:lnTo>
                <a:lnTo>
                  <a:pt x="91" y="88"/>
                </a:lnTo>
                <a:lnTo>
                  <a:pt x="90" y="88"/>
                </a:lnTo>
                <a:lnTo>
                  <a:pt x="90" y="88"/>
                </a:lnTo>
                <a:lnTo>
                  <a:pt x="90" y="88"/>
                </a:lnTo>
                <a:lnTo>
                  <a:pt x="91" y="88"/>
                </a:lnTo>
                <a:lnTo>
                  <a:pt x="90" y="87"/>
                </a:lnTo>
                <a:lnTo>
                  <a:pt x="90" y="87"/>
                </a:lnTo>
                <a:lnTo>
                  <a:pt x="90" y="86"/>
                </a:lnTo>
                <a:lnTo>
                  <a:pt x="90" y="86"/>
                </a:lnTo>
                <a:lnTo>
                  <a:pt x="91" y="87"/>
                </a:lnTo>
                <a:lnTo>
                  <a:pt x="91" y="87"/>
                </a:lnTo>
                <a:lnTo>
                  <a:pt x="91" y="88"/>
                </a:lnTo>
                <a:close/>
                <a:moveTo>
                  <a:pt x="241" y="0"/>
                </a:moveTo>
                <a:lnTo>
                  <a:pt x="243" y="0"/>
                </a:lnTo>
                <a:lnTo>
                  <a:pt x="243" y="0"/>
                </a:lnTo>
                <a:lnTo>
                  <a:pt x="241" y="0"/>
                </a:lnTo>
                <a:lnTo>
                  <a:pt x="241" y="0"/>
                </a:lnTo>
                <a:close/>
                <a:moveTo>
                  <a:pt x="75" y="0"/>
                </a:moveTo>
                <a:lnTo>
                  <a:pt x="75" y="0"/>
                </a:lnTo>
                <a:lnTo>
                  <a:pt x="75" y="1"/>
                </a:lnTo>
                <a:lnTo>
                  <a:pt x="76" y="0"/>
                </a:lnTo>
                <a:lnTo>
                  <a:pt x="76" y="0"/>
                </a:lnTo>
                <a:lnTo>
                  <a:pt x="76" y="0"/>
                </a:lnTo>
                <a:lnTo>
                  <a:pt x="76" y="0"/>
                </a:lnTo>
                <a:lnTo>
                  <a:pt x="77" y="0"/>
                </a:lnTo>
                <a:lnTo>
                  <a:pt x="75" y="0"/>
                </a:lnTo>
                <a:lnTo>
                  <a:pt x="75" y="0"/>
                </a:lnTo>
                <a:lnTo>
                  <a:pt x="75" y="0"/>
                </a:lnTo>
                <a:close/>
                <a:moveTo>
                  <a:pt x="77" y="0"/>
                </a:moveTo>
                <a:lnTo>
                  <a:pt x="77" y="0"/>
                </a:lnTo>
                <a:lnTo>
                  <a:pt x="77" y="1"/>
                </a:lnTo>
                <a:lnTo>
                  <a:pt x="77" y="1"/>
                </a:lnTo>
                <a:lnTo>
                  <a:pt x="78" y="1"/>
                </a:lnTo>
                <a:lnTo>
                  <a:pt x="78" y="0"/>
                </a:lnTo>
                <a:lnTo>
                  <a:pt x="79" y="0"/>
                </a:lnTo>
                <a:lnTo>
                  <a:pt x="79" y="0"/>
                </a:lnTo>
                <a:lnTo>
                  <a:pt x="79" y="0"/>
                </a:lnTo>
                <a:lnTo>
                  <a:pt x="78" y="0"/>
                </a:lnTo>
                <a:lnTo>
                  <a:pt x="77" y="0"/>
                </a:lnTo>
                <a:close/>
                <a:moveTo>
                  <a:pt x="38" y="31"/>
                </a:moveTo>
                <a:lnTo>
                  <a:pt x="37" y="31"/>
                </a:lnTo>
                <a:lnTo>
                  <a:pt x="38" y="31"/>
                </a:lnTo>
                <a:lnTo>
                  <a:pt x="38" y="31"/>
                </a:lnTo>
                <a:lnTo>
                  <a:pt x="39" y="31"/>
                </a:lnTo>
                <a:lnTo>
                  <a:pt x="39" y="31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39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lnTo>
                  <a:pt x="38" y="31"/>
                </a:lnTo>
                <a:close/>
                <a:moveTo>
                  <a:pt x="28" y="32"/>
                </a:moveTo>
                <a:lnTo>
                  <a:pt x="28" y="33"/>
                </a:lnTo>
                <a:lnTo>
                  <a:pt x="28" y="33"/>
                </a:lnTo>
                <a:lnTo>
                  <a:pt x="28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4"/>
                </a:lnTo>
                <a:lnTo>
                  <a:pt x="26" y="34"/>
                </a:lnTo>
                <a:lnTo>
                  <a:pt x="27" y="34"/>
                </a:lnTo>
                <a:lnTo>
                  <a:pt x="27" y="34"/>
                </a:lnTo>
                <a:lnTo>
                  <a:pt x="26" y="34"/>
                </a:lnTo>
                <a:lnTo>
                  <a:pt x="25" y="34"/>
                </a:lnTo>
                <a:lnTo>
                  <a:pt x="25" y="34"/>
                </a:lnTo>
                <a:lnTo>
                  <a:pt x="25" y="33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4" y="33"/>
                </a:lnTo>
                <a:lnTo>
                  <a:pt x="23" y="32"/>
                </a:lnTo>
                <a:lnTo>
                  <a:pt x="23" y="32"/>
                </a:lnTo>
                <a:lnTo>
                  <a:pt x="23" y="32"/>
                </a:lnTo>
                <a:lnTo>
                  <a:pt x="23" y="32"/>
                </a:lnTo>
                <a:lnTo>
                  <a:pt x="24" y="32"/>
                </a:lnTo>
                <a:lnTo>
                  <a:pt x="26" y="32"/>
                </a:lnTo>
                <a:lnTo>
                  <a:pt x="25" y="32"/>
                </a:lnTo>
                <a:lnTo>
                  <a:pt x="25" y="33"/>
                </a:lnTo>
                <a:lnTo>
                  <a:pt x="25" y="33"/>
                </a:lnTo>
                <a:lnTo>
                  <a:pt x="26" y="33"/>
                </a:lnTo>
                <a:lnTo>
                  <a:pt x="26" y="33"/>
                </a:lnTo>
                <a:lnTo>
                  <a:pt x="26" y="33"/>
                </a:lnTo>
                <a:lnTo>
                  <a:pt x="26" y="32"/>
                </a:lnTo>
                <a:lnTo>
                  <a:pt x="26" y="32"/>
                </a:lnTo>
                <a:lnTo>
                  <a:pt x="27" y="32"/>
                </a:lnTo>
                <a:lnTo>
                  <a:pt x="28" y="32"/>
                </a:lnTo>
                <a:lnTo>
                  <a:pt x="28" y="32"/>
                </a:lnTo>
                <a:close/>
                <a:moveTo>
                  <a:pt x="24" y="39"/>
                </a:moveTo>
                <a:lnTo>
                  <a:pt x="25" y="40"/>
                </a:lnTo>
                <a:lnTo>
                  <a:pt x="25" y="40"/>
                </a:lnTo>
                <a:lnTo>
                  <a:pt x="24" y="40"/>
                </a:lnTo>
                <a:lnTo>
                  <a:pt x="24" y="40"/>
                </a:lnTo>
                <a:lnTo>
                  <a:pt x="23" y="40"/>
                </a:lnTo>
                <a:lnTo>
                  <a:pt x="24" y="39"/>
                </a:lnTo>
                <a:close/>
                <a:moveTo>
                  <a:pt x="23" y="37"/>
                </a:moveTo>
                <a:lnTo>
                  <a:pt x="24" y="37"/>
                </a:lnTo>
                <a:lnTo>
                  <a:pt x="25" y="38"/>
                </a:lnTo>
                <a:lnTo>
                  <a:pt x="24" y="38"/>
                </a:lnTo>
                <a:lnTo>
                  <a:pt x="24" y="38"/>
                </a:lnTo>
                <a:lnTo>
                  <a:pt x="24" y="38"/>
                </a:lnTo>
                <a:lnTo>
                  <a:pt x="23" y="38"/>
                </a:lnTo>
                <a:lnTo>
                  <a:pt x="24" y="38"/>
                </a:lnTo>
                <a:lnTo>
                  <a:pt x="23" y="37"/>
                </a:lnTo>
                <a:lnTo>
                  <a:pt x="23" y="37"/>
                </a:lnTo>
                <a:lnTo>
                  <a:pt x="23" y="37"/>
                </a:lnTo>
                <a:close/>
                <a:moveTo>
                  <a:pt x="26" y="31"/>
                </a:moveTo>
                <a:lnTo>
                  <a:pt x="26" y="31"/>
                </a:lnTo>
                <a:lnTo>
                  <a:pt x="26" y="30"/>
                </a:lnTo>
                <a:lnTo>
                  <a:pt x="26" y="30"/>
                </a:lnTo>
                <a:lnTo>
                  <a:pt x="27" y="30"/>
                </a:lnTo>
                <a:lnTo>
                  <a:pt x="27" y="30"/>
                </a:lnTo>
                <a:lnTo>
                  <a:pt x="27" y="31"/>
                </a:lnTo>
                <a:lnTo>
                  <a:pt x="27" y="31"/>
                </a:lnTo>
                <a:lnTo>
                  <a:pt x="27" y="31"/>
                </a:lnTo>
                <a:lnTo>
                  <a:pt x="26" y="31"/>
                </a:lnTo>
                <a:lnTo>
                  <a:pt x="26" y="31"/>
                </a:lnTo>
                <a:lnTo>
                  <a:pt x="25" y="31"/>
                </a:lnTo>
                <a:lnTo>
                  <a:pt x="25" y="31"/>
                </a:lnTo>
                <a:lnTo>
                  <a:pt x="26" y="31"/>
                </a:lnTo>
                <a:close/>
                <a:moveTo>
                  <a:pt x="31" y="32"/>
                </a:move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1" y="31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close/>
                <a:moveTo>
                  <a:pt x="32" y="32"/>
                </a:moveTo>
                <a:lnTo>
                  <a:pt x="32" y="32"/>
                </a:lnTo>
                <a:lnTo>
                  <a:pt x="32" y="31"/>
                </a:lnTo>
                <a:lnTo>
                  <a:pt x="32" y="31"/>
                </a:lnTo>
                <a:lnTo>
                  <a:pt x="32" y="31"/>
                </a:lnTo>
                <a:lnTo>
                  <a:pt x="32" y="32"/>
                </a:lnTo>
                <a:lnTo>
                  <a:pt x="32" y="32"/>
                </a:lnTo>
                <a:lnTo>
                  <a:pt x="32" y="32"/>
                </a:lnTo>
                <a:close/>
                <a:moveTo>
                  <a:pt x="35" y="31"/>
                </a:moveTo>
                <a:lnTo>
                  <a:pt x="37" y="30"/>
                </a:lnTo>
                <a:lnTo>
                  <a:pt x="37" y="30"/>
                </a:lnTo>
                <a:lnTo>
                  <a:pt x="38" y="30"/>
                </a:lnTo>
                <a:lnTo>
                  <a:pt x="37" y="30"/>
                </a:lnTo>
                <a:lnTo>
                  <a:pt x="37" y="30"/>
                </a:lnTo>
                <a:lnTo>
                  <a:pt x="36" y="31"/>
                </a:lnTo>
                <a:lnTo>
                  <a:pt x="35" y="31"/>
                </a:lnTo>
                <a:lnTo>
                  <a:pt x="35" y="31"/>
                </a:lnTo>
                <a:close/>
                <a:moveTo>
                  <a:pt x="35" y="33"/>
                </a:moveTo>
                <a:lnTo>
                  <a:pt x="35" y="32"/>
                </a:lnTo>
                <a:lnTo>
                  <a:pt x="36" y="32"/>
                </a:lnTo>
                <a:lnTo>
                  <a:pt x="36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3"/>
                </a:lnTo>
                <a:close/>
                <a:moveTo>
                  <a:pt x="38" y="32"/>
                </a:moveTo>
                <a:lnTo>
                  <a:pt x="37" y="32"/>
                </a:lnTo>
                <a:lnTo>
                  <a:pt x="37" y="32"/>
                </a:lnTo>
                <a:lnTo>
                  <a:pt x="37" y="32"/>
                </a:lnTo>
                <a:lnTo>
                  <a:pt x="38" y="32"/>
                </a:lnTo>
                <a:lnTo>
                  <a:pt x="39" y="32"/>
                </a:lnTo>
                <a:lnTo>
                  <a:pt x="39" y="32"/>
                </a:lnTo>
                <a:lnTo>
                  <a:pt x="38" y="32"/>
                </a:lnTo>
                <a:close/>
                <a:moveTo>
                  <a:pt x="47" y="22"/>
                </a:moveTo>
                <a:lnTo>
                  <a:pt x="47" y="22"/>
                </a:lnTo>
                <a:lnTo>
                  <a:pt x="47" y="22"/>
                </a:lnTo>
                <a:lnTo>
                  <a:pt x="49" y="22"/>
                </a:lnTo>
                <a:lnTo>
                  <a:pt x="49" y="22"/>
                </a:lnTo>
                <a:lnTo>
                  <a:pt x="49" y="22"/>
                </a:lnTo>
                <a:lnTo>
                  <a:pt x="50" y="21"/>
                </a:lnTo>
                <a:lnTo>
                  <a:pt x="50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50" y="21"/>
                </a:lnTo>
                <a:lnTo>
                  <a:pt x="50" y="21"/>
                </a:lnTo>
                <a:lnTo>
                  <a:pt x="50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3"/>
                </a:lnTo>
                <a:lnTo>
                  <a:pt x="49" y="22"/>
                </a:lnTo>
                <a:lnTo>
                  <a:pt x="49" y="22"/>
                </a:lnTo>
                <a:lnTo>
                  <a:pt x="48" y="22"/>
                </a:lnTo>
                <a:lnTo>
                  <a:pt x="47" y="22"/>
                </a:lnTo>
                <a:lnTo>
                  <a:pt x="47" y="22"/>
                </a:lnTo>
                <a:lnTo>
                  <a:pt x="47" y="22"/>
                </a:lnTo>
                <a:close/>
                <a:moveTo>
                  <a:pt x="47" y="23"/>
                </a:moveTo>
                <a:lnTo>
                  <a:pt x="47" y="23"/>
                </a:lnTo>
                <a:lnTo>
                  <a:pt x="47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3"/>
                </a:lnTo>
                <a:lnTo>
                  <a:pt x="48" y="24"/>
                </a:lnTo>
                <a:lnTo>
                  <a:pt x="47" y="23"/>
                </a:lnTo>
                <a:close/>
                <a:moveTo>
                  <a:pt x="62" y="93"/>
                </a:moveTo>
                <a:lnTo>
                  <a:pt x="61" y="93"/>
                </a:lnTo>
                <a:lnTo>
                  <a:pt x="61" y="93"/>
                </a:lnTo>
                <a:lnTo>
                  <a:pt x="59" y="93"/>
                </a:lnTo>
                <a:lnTo>
                  <a:pt x="58" y="93"/>
                </a:lnTo>
                <a:lnTo>
                  <a:pt x="57" y="93"/>
                </a:lnTo>
                <a:lnTo>
                  <a:pt x="57" y="93"/>
                </a:lnTo>
                <a:lnTo>
                  <a:pt x="58" y="93"/>
                </a:lnTo>
                <a:lnTo>
                  <a:pt x="58" y="93"/>
                </a:lnTo>
                <a:lnTo>
                  <a:pt x="59" y="93"/>
                </a:lnTo>
                <a:lnTo>
                  <a:pt x="58" y="93"/>
                </a:lnTo>
                <a:lnTo>
                  <a:pt x="58" y="93"/>
                </a:lnTo>
                <a:lnTo>
                  <a:pt x="60" y="92"/>
                </a:lnTo>
                <a:lnTo>
                  <a:pt x="60" y="92"/>
                </a:lnTo>
                <a:lnTo>
                  <a:pt x="60" y="93"/>
                </a:lnTo>
                <a:lnTo>
                  <a:pt x="61" y="93"/>
                </a:lnTo>
                <a:lnTo>
                  <a:pt x="62" y="93"/>
                </a:lnTo>
                <a:lnTo>
                  <a:pt x="62" y="93"/>
                </a:lnTo>
                <a:lnTo>
                  <a:pt x="63" y="93"/>
                </a:lnTo>
                <a:lnTo>
                  <a:pt x="62" y="93"/>
                </a:lnTo>
                <a:close/>
                <a:moveTo>
                  <a:pt x="44" y="86"/>
                </a:moveTo>
                <a:lnTo>
                  <a:pt x="43" y="86"/>
                </a:lnTo>
                <a:lnTo>
                  <a:pt x="42" y="87"/>
                </a:lnTo>
                <a:lnTo>
                  <a:pt x="43" y="86"/>
                </a:lnTo>
                <a:lnTo>
                  <a:pt x="42" y="86"/>
                </a:lnTo>
                <a:lnTo>
                  <a:pt x="41" y="86"/>
                </a:lnTo>
                <a:lnTo>
                  <a:pt x="42" y="86"/>
                </a:lnTo>
                <a:lnTo>
                  <a:pt x="42" y="86"/>
                </a:lnTo>
                <a:lnTo>
                  <a:pt x="43" y="85"/>
                </a:lnTo>
                <a:lnTo>
                  <a:pt x="43" y="85"/>
                </a:lnTo>
                <a:lnTo>
                  <a:pt x="43" y="86"/>
                </a:lnTo>
                <a:lnTo>
                  <a:pt x="44" y="86"/>
                </a:lnTo>
                <a:lnTo>
                  <a:pt x="44" y="86"/>
                </a:lnTo>
                <a:close/>
                <a:moveTo>
                  <a:pt x="28" y="82"/>
                </a:moveTo>
                <a:lnTo>
                  <a:pt x="28" y="82"/>
                </a:lnTo>
                <a:lnTo>
                  <a:pt x="28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29" y="83"/>
                </a:lnTo>
                <a:lnTo>
                  <a:pt x="28" y="83"/>
                </a:lnTo>
                <a:lnTo>
                  <a:pt x="28" y="83"/>
                </a:lnTo>
                <a:lnTo>
                  <a:pt x="28" y="83"/>
                </a:lnTo>
                <a:lnTo>
                  <a:pt x="27" y="83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7" y="82"/>
                </a:lnTo>
                <a:lnTo>
                  <a:pt x="28" y="82"/>
                </a:lnTo>
                <a:close/>
                <a:moveTo>
                  <a:pt x="27" y="74"/>
                </a:moveTo>
                <a:lnTo>
                  <a:pt x="27" y="75"/>
                </a:lnTo>
                <a:lnTo>
                  <a:pt x="27" y="75"/>
                </a:lnTo>
                <a:lnTo>
                  <a:pt x="27" y="75"/>
                </a:lnTo>
                <a:lnTo>
                  <a:pt x="27" y="76"/>
                </a:lnTo>
                <a:lnTo>
                  <a:pt x="26" y="76"/>
                </a:lnTo>
                <a:lnTo>
                  <a:pt x="26" y="75"/>
                </a:lnTo>
                <a:lnTo>
                  <a:pt x="26" y="76"/>
                </a:lnTo>
                <a:lnTo>
                  <a:pt x="25" y="76"/>
                </a:lnTo>
                <a:lnTo>
                  <a:pt x="25" y="75"/>
                </a:lnTo>
                <a:lnTo>
                  <a:pt x="25" y="75"/>
                </a:lnTo>
                <a:lnTo>
                  <a:pt x="26" y="75"/>
                </a:lnTo>
                <a:lnTo>
                  <a:pt x="26" y="75"/>
                </a:lnTo>
                <a:lnTo>
                  <a:pt x="26" y="75"/>
                </a:lnTo>
                <a:lnTo>
                  <a:pt x="26" y="75"/>
                </a:lnTo>
                <a:lnTo>
                  <a:pt x="27" y="75"/>
                </a:lnTo>
                <a:lnTo>
                  <a:pt x="27" y="75"/>
                </a:lnTo>
                <a:lnTo>
                  <a:pt x="26" y="74"/>
                </a:lnTo>
                <a:lnTo>
                  <a:pt x="26" y="74"/>
                </a:lnTo>
                <a:lnTo>
                  <a:pt x="27" y="74"/>
                </a:lnTo>
                <a:close/>
                <a:moveTo>
                  <a:pt x="1" y="87"/>
                </a:moveTo>
                <a:lnTo>
                  <a:pt x="2" y="88"/>
                </a:lnTo>
                <a:lnTo>
                  <a:pt x="2" y="88"/>
                </a:lnTo>
                <a:lnTo>
                  <a:pt x="2" y="89"/>
                </a:lnTo>
                <a:lnTo>
                  <a:pt x="2" y="89"/>
                </a:lnTo>
                <a:lnTo>
                  <a:pt x="2" y="89"/>
                </a:lnTo>
                <a:lnTo>
                  <a:pt x="1" y="88"/>
                </a:lnTo>
                <a:lnTo>
                  <a:pt x="1" y="88"/>
                </a:lnTo>
                <a:lnTo>
                  <a:pt x="1" y="89"/>
                </a:lnTo>
                <a:lnTo>
                  <a:pt x="1" y="89"/>
                </a:lnTo>
                <a:lnTo>
                  <a:pt x="0" y="89"/>
                </a:lnTo>
                <a:lnTo>
                  <a:pt x="0" y="89"/>
                </a:lnTo>
                <a:lnTo>
                  <a:pt x="0" y="88"/>
                </a:lnTo>
                <a:lnTo>
                  <a:pt x="0" y="88"/>
                </a:lnTo>
                <a:lnTo>
                  <a:pt x="1" y="87"/>
                </a:lnTo>
                <a:lnTo>
                  <a:pt x="1" y="87"/>
                </a:lnTo>
                <a:lnTo>
                  <a:pt x="1" y="87"/>
                </a:lnTo>
                <a:close/>
                <a:moveTo>
                  <a:pt x="43" y="91"/>
                </a:moveTo>
                <a:lnTo>
                  <a:pt x="43" y="91"/>
                </a:lnTo>
                <a:lnTo>
                  <a:pt x="43" y="91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3" y="92"/>
                </a:lnTo>
                <a:lnTo>
                  <a:pt x="42" y="92"/>
                </a:lnTo>
                <a:lnTo>
                  <a:pt x="42" y="91"/>
                </a:lnTo>
                <a:lnTo>
                  <a:pt x="42" y="90"/>
                </a:lnTo>
                <a:lnTo>
                  <a:pt x="42" y="90"/>
                </a:lnTo>
                <a:lnTo>
                  <a:pt x="43" y="90"/>
                </a:lnTo>
                <a:lnTo>
                  <a:pt x="42" y="91"/>
                </a:lnTo>
                <a:lnTo>
                  <a:pt x="43" y="91"/>
                </a:lnTo>
                <a:lnTo>
                  <a:pt x="43" y="91"/>
                </a:lnTo>
                <a:lnTo>
                  <a:pt x="43" y="90"/>
                </a:lnTo>
                <a:lnTo>
                  <a:pt x="43" y="90"/>
                </a:lnTo>
                <a:lnTo>
                  <a:pt x="43" y="91"/>
                </a:lnTo>
                <a:close/>
                <a:moveTo>
                  <a:pt x="35" y="88"/>
                </a:move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4" y="89"/>
                </a:lnTo>
                <a:lnTo>
                  <a:pt x="34" y="89"/>
                </a:lnTo>
                <a:lnTo>
                  <a:pt x="34" y="89"/>
                </a:lnTo>
                <a:lnTo>
                  <a:pt x="34" y="89"/>
                </a:lnTo>
                <a:lnTo>
                  <a:pt x="34" y="90"/>
                </a:lnTo>
                <a:lnTo>
                  <a:pt x="33" y="90"/>
                </a:lnTo>
                <a:lnTo>
                  <a:pt x="32" y="90"/>
                </a:lnTo>
                <a:lnTo>
                  <a:pt x="32" y="89"/>
                </a:lnTo>
                <a:lnTo>
                  <a:pt x="32" y="89"/>
                </a:lnTo>
                <a:lnTo>
                  <a:pt x="33" y="89"/>
                </a:lnTo>
                <a:lnTo>
                  <a:pt x="32" y="89"/>
                </a:lnTo>
                <a:lnTo>
                  <a:pt x="32" y="89"/>
                </a:lnTo>
                <a:lnTo>
                  <a:pt x="33" y="88"/>
                </a:lnTo>
                <a:lnTo>
                  <a:pt x="35" y="88"/>
                </a:lnTo>
                <a:close/>
                <a:moveTo>
                  <a:pt x="32" y="89"/>
                </a:moveTo>
                <a:lnTo>
                  <a:pt x="31" y="89"/>
                </a:lnTo>
                <a:lnTo>
                  <a:pt x="31" y="89"/>
                </a:lnTo>
                <a:lnTo>
                  <a:pt x="31" y="89"/>
                </a:lnTo>
                <a:lnTo>
                  <a:pt x="31" y="90"/>
                </a:lnTo>
                <a:lnTo>
                  <a:pt x="31" y="90"/>
                </a:lnTo>
                <a:lnTo>
                  <a:pt x="31" y="90"/>
                </a:lnTo>
                <a:lnTo>
                  <a:pt x="30" y="90"/>
                </a:lnTo>
                <a:lnTo>
                  <a:pt x="30" y="90"/>
                </a:lnTo>
                <a:lnTo>
                  <a:pt x="29" y="90"/>
                </a:lnTo>
                <a:lnTo>
                  <a:pt x="29" y="90"/>
                </a:lnTo>
                <a:lnTo>
                  <a:pt x="29" y="90"/>
                </a:lnTo>
                <a:lnTo>
                  <a:pt x="30" y="90"/>
                </a:lnTo>
                <a:lnTo>
                  <a:pt x="30" y="89"/>
                </a:lnTo>
                <a:lnTo>
                  <a:pt x="30" y="89"/>
                </a:lnTo>
                <a:lnTo>
                  <a:pt x="29" y="89"/>
                </a:lnTo>
                <a:lnTo>
                  <a:pt x="30" y="89"/>
                </a:lnTo>
                <a:lnTo>
                  <a:pt x="32" y="89"/>
                </a:lnTo>
                <a:close/>
                <a:moveTo>
                  <a:pt x="15" y="91"/>
                </a:moveTo>
                <a:lnTo>
                  <a:pt x="15" y="91"/>
                </a:lnTo>
                <a:lnTo>
                  <a:pt x="15" y="91"/>
                </a:lnTo>
                <a:lnTo>
                  <a:pt x="14" y="91"/>
                </a:lnTo>
                <a:lnTo>
                  <a:pt x="14" y="91"/>
                </a:lnTo>
                <a:lnTo>
                  <a:pt x="15" y="91"/>
                </a:lnTo>
                <a:close/>
                <a:moveTo>
                  <a:pt x="14" y="87"/>
                </a:move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3" y="88"/>
                </a:lnTo>
                <a:lnTo>
                  <a:pt x="12" y="88"/>
                </a:lnTo>
                <a:lnTo>
                  <a:pt x="12" y="87"/>
                </a:lnTo>
                <a:lnTo>
                  <a:pt x="12" y="87"/>
                </a:lnTo>
                <a:lnTo>
                  <a:pt x="13" y="87"/>
                </a:lnTo>
                <a:lnTo>
                  <a:pt x="13" y="87"/>
                </a:lnTo>
                <a:lnTo>
                  <a:pt x="13" y="87"/>
                </a:lnTo>
                <a:lnTo>
                  <a:pt x="13" y="87"/>
                </a:lnTo>
                <a:lnTo>
                  <a:pt x="14" y="87"/>
                </a:lnTo>
                <a:close/>
                <a:moveTo>
                  <a:pt x="53" y="93"/>
                </a:moveTo>
                <a:lnTo>
                  <a:pt x="53" y="93"/>
                </a:lnTo>
                <a:lnTo>
                  <a:pt x="52" y="93"/>
                </a:lnTo>
                <a:lnTo>
                  <a:pt x="52" y="93"/>
                </a:lnTo>
                <a:lnTo>
                  <a:pt x="52" y="94"/>
                </a:lnTo>
                <a:lnTo>
                  <a:pt x="52" y="94"/>
                </a:lnTo>
                <a:lnTo>
                  <a:pt x="52" y="93"/>
                </a:lnTo>
                <a:lnTo>
                  <a:pt x="52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1" y="93"/>
                </a:lnTo>
                <a:lnTo>
                  <a:pt x="50" y="94"/>
                </a:lnTo>
                <a:lnTo>
                  <a:pt x="50" y="93"/>
                </a:ln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9" y="92"/>
                </a:lnTo>
                <a:lnTo>
                  <a:pt x="49" y="92"/>
                </a:lnTo>
                <a:lnTo>
                  <a:pt x="49" y="92"/>
                </a:lnTo>
                <a:lnTo>
                  <a:pt x="49" y="93"/>
                </a:lnTo>
                <a:lnTo>
                  <a:pt x="50" y="92"/>
                </a:lnTo>
                <a:lnTo>
                  <a:pt x="50" y="92"/>
                </a:lnTo>
                <a:lnTo>
                  <a:pt x="51" y="93"/>
                </a:lnTo>
                <a:lnTo>
                  <a:pt x="52" y="92"/>
                </a:lnTo>
                <a:lnTo>
                  <a:pt x="53" y="93"/>
                </a:lnTo>
                <a:close/>
                <a:moveTo>
                  <a:pt x="38" y="88"/>
                </a:moveTo>
                <a:lnTo>
                  <a:pt x="38" y="88"/>
                </a:lnTo>
                <a:lnTo>
                  <a:pt x="38" y="88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6" y="89"/>
                </a:lnTo>
                <a:lnTo>
                  <a:pt x="37" y="88"/>
                </a:lnTo>
                <a:lnTo>
                  <a:pt x="37" y="88"/>
                </a:lnTo>
                <a:lnTo>
                  <a:pt x="38" y="88"/>
                </a:lnTo>
                <a:close/>
                <a:moveTo>
                  <a:pt x="31" y="87"/>
                </a:moveTo>
                <a:lnTo>
                  <a:pt x="31" y="88"/>
                </a:lnTo>
                <a:lnTo>
                  <a:pt x="31" y="88"/>
                </a:lnTo>
                <a:lnTo>
                  <a:pt x="31" y="88"/>
                </a:lnTo>
                <a:lnTo>
                  <a:pt x="30" y="88"/>
                </a:lnTo>
                <a:lnTo>
                  <a:pt x="30" y="87"/>
                </a:lnTo>
                <a:lnTo>
                  <a:pt x="31" y="87"/>
                </a:lnTo>
                <a:lnTo>
                  <a:pt x="31" y="87"/>
                </a:lnTo>
                <a:close/>
                <a:moveTo>
                  <a:pt x="27" y="88"/>
                </a:moveTo>
                <a:lnTo>
                  <a:pt x="27" y="88"/>
                </a:lnTo>
                <a:lnTo>
                  <a:pt x="29" y="88"/>
                </a:lnTo>
                <a:lnTo>
                  <a:pt x="28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8"/>
                </a:lnTo>
                <a:lnTo>
                  <a:pt x="26" y="88"/>
                </a:lnTo>
                <a:lnTo>
                  <a:pt x="26" y="88"/>
                </a:lnTo>
                <a:lnTo>
                  <a:pt x="27" y="88"/>
                </a:lnTo>
                <a:lnTo>
                  <a:pt x="27" y="88"/>
                </a:lnTo>
                <a:close/>
                <a:moveTo>
                  <a:pt x="37" y="86"/>
                </a:move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7" y="86"/>
                </a:lnTo>
                <a:close/>
                <a:moveTo>
                  <a:pt x="19" y="87"/>
                </a:moveTo>
                <a:lnTo>
                  <a:pt x="20" y="87"/>
                </a:lnTo>
                <a:lnTo>
                  <a:pt x="19" y="87"/>
                </a:lnTo>
                <a:lnTo>
                  <a:pt x="19" y="87"/>
                </a:lnTo>
                <a:lnTo>
                  <a:pt x="19" y="88"/>
                </a:lnTo>
                <a:lnTo>
                  <a:pt x="19" y="88"/>
                </a:lnTo>
                <a:lnTo>
                  <a:pt x="19" y="87"/>
                </a:lnTo>
                <a:lnTo>
                  <a:pt x="19" y="87"/>
                </a:lnTo>
                <a:lnTo>
                  <a:pt x="19" y="87"/>
                </a:lnTo>
                <a:lnTo>
                  <a:pt x="19" y="87"/>
                </a:lnTo>
                <a:close/>
                <a:moveTo>
                  <a:pt x="16" y="91"/>
                </a:moveTo>
                <a:lnTo>
                  <a:pt x="16" y="91"/>
                </a:lnTo>
                <a:lnTo>
                  <a:pt x="16" y="91"/>
                </a:lnTo>
                <a:lnTo>
                  <a:pt x="16" y="92"/>
                </a:lnTo>
                <a:lnTo>
                  <a:pt x="15" y="92"/>
                </a:lnTo>
                <a:lnTo>
                  <a:pt x="15" y="92"/>
                </a:lnTo>
                <a:lnTo>
                  <a:pt x="15" y="92"/>
                </a:lnTo>
                <a:lnTo>
                  <a:pt x="15" y="92"/>
                </a:lnTo>
                <a:lnTo>
                  <a:pt x="15" y="91"/>
                </a:lnTo>
                <a:lnTo>
                  <a:pt x="15" y="91"/>
                </a:lnTo>
                <a:lnTo>
                  <a:pt x="15" y="91"/>
                </a:lnTo>
                <a:lnTo>
                  <a:pt x="16" y="91"/>
                </a:lnTo>
                <a:close/>
                <a:moveTo>
                  <a:pt x="11" y="89"/>
                </a:move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91"/>
                </a:lnTo>
                <a:lnTo>
                  <a:pt x="11" y="91"/>
                </a:lnTo>
                <a:lnTo>
                  <a:pt x="11" y="90"/>
                </a:lnTo>
                <a:lnTo>
                  <a:pt x="10" y="90"/>
                </a:lnTo>
                <a:lnTo>
                  <a:pt x="10" y="90"/>
                </a:lnTo>
                <a:lnTo>
                  <a:pt x="10" y="89"/>
                </a:lnTo>
                <a:lnTo>
                  <a:pt x="10" y="89"/>
                </a:lnTo>
                <a:lnTo>
                  <a:pt x="11" y="89"/>
                </a:ln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90"/>
                </a:lnTo>
                <a:lnTo>
                  <a:pt x="11" y="89"/>
                </a:lnTo>
                <a:lnTo>
                  <a:pt x="11" y="89"/>
                </a:lnTo>
                <a:lnTo>
                  <a:pt x="11" y="89"/>
                </a:lnTo>
                <a:lnTo>
                  <a:pt x="11" y="89"/>
                </a:lnTo>
                <a:close/>
                <a:moveTo>
                  <a:pt x="9" y="90"/>
                </a:moveTo>
                <a:lnTo>
                  <a:pt x="9" y="90"/>
                </a:lnTo>
                <a:lnTo>
                  <a:pt x="9" y="90"/>
                </a:lnTo>
                <a:lnTo>
                  <a:pt x="10" y="91"/>
                </a:lnTo>
                <a:lnTo>
                  <a:pt x="10" y="91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10" y="92"/>
                </a:lnTo>
                <a:lnTo>
                  <a:pt x="9" y="92"/>
                </a:lnTo>
                <a:lnTo>
                  <a:pt x="9" y="92"/>
                </a:lnTo>
                <a:lnTo>
                  <a:pt x="9" y="92"/>
                </a:lnTo>
                <a:lnTo>
                  <a:pt x="8" y="91"/>
                </a:lnTo>
                <a:lnTo>
                  <a:pt x="8" y="91"/>
                </a:lnTo>
                <a:lnTo>
                  <a:pt x="7" y="91"/>
                </a:lnTo>
                <a:lnTo>
                  <a:pt x="7" y="91"/>
                </a:lnTo>
                <a:lnTo>
                  <a:pt x="7" y="90"/>
                </a:lnTo>
                <a:lnTo>
                  <a:pt x="7" y="90"/>
                </a:lnTo>
                <a:lnTo>
                  <a:pt x="8" y="91"/>
                </a:lnTo>
                <a:lnTo>
                  <a:pt x="8" y="91"/>
                </a:lnTo>
                <a:lnTo>
                  <a:pt x="8" y="90"/>
                </a:lnTo>
                <a:lnTo>
                  <a:pt x="9" y="90"/>
                </a:lnTo>
                <a:close/>
                <a:moveTo>
                  <a:pt x="41" y="87"/>
                </a:moveTo>
                <a:lnTo>
                  <a:pt x="41" y="88"/>
                </a:lnTo>
                <a:lnTo>
                  <a:pt x="41" y="88"/>
                </a:lnTo>
                <a:lnTo>
                  <a:pt x="41" y="88"/>
                </a:lnTo>
                <a:lnTo>
                  <a:pt x="40" y="89"/>
                </a:lnTo>
                <a:lnTo>
                  <a:pt x="40" y="88"/>
                </a:lnTo>
                <a:lnTo>
                  <a:pt x="40" y="88"/>
                </a:lnTo>
                <a:lnTo>
                  <a:pt x="40" y="88"/>
                </a:lnTo>
                <a:lnTo>
                  <a:pt x="41" y="87"/>
                </a:lnTo>
                <a:lnTo>
                  <a:pt x="41" y="87"/>
                </a:lnTo>
                <a:lnTo>
                  <a:pt x="41" y="87"/>
                </a:lnTo>
                <a:close/>
                <a:moveTo>
                  <a:pt x="42" y="87"/>
                </a:moveTo>
                <a:lnTo>
                  <a:pt x="42" y="87"/>
                </a:lnTo>
                <a:lnTo>
                  <a:pt x="41" y="87"/>
                </a:lnTo>
                <a:lnTo>
                  <a:pt x="40" y="87"/>
                </a:lnTo>
                <a:lnTo>
                  <a:pt x="40" y="87"/>
                </a:lnTo>
                <a:lnTo>
                  <a:pt x="40" y="87"/>
                </a:lnTo>
                <a:lnTo>
                  <a:pt x="40" y="87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38" y="87"/>
                </a:lnTo>
                <a:lnTo>
                  <a:pt x="38" y="87"/>
                </a:lnTo>
                <a:lnTo>
                  <a:pt x="38" y="87"/>
                </a:lnTo>
                <a:lnTo>
                  <a:pt x="38" y="86"/>
                </a:lnTo>
                <a:lnTo>
                  <a:pt x="38" y="86"/>
                </a:lnTo>
                <a:lnTo>
                  <a:pt x="40" y="86"/>
                </a:lnTo>
                <a:lnTo>
                  <a:pt x="42" y="86"/>
                </a:lnTo>
                <a:lnTo>
                  <a:pt x="42" y="87"/>
                </a:lnTo>
                <a:close/>
                <a:moveTo>
                  <a:pt x="26" y="82"/>
                </a:moveTo>
                <a:lnTo>
                  <a:pt x="26" y="82"/>
                </a:lnTo>
                <a:lnTo>
                  <a:pt x="26" y="82"/>
                </a:lnTo>
                <a:lnTo>
                  <a:pt x="26" y="83"/>
                </a:lnTo>
                <a:lnTo>
                  <a:pt x="27" y="83"/>
                </a:lnTo>
                <a:lnTo>
                  <a:pt x="27" y="83"/>
                </a:lnTo>
                <a:lnTo>
                  <a:pt x="26" y="83"/>
                </a:lnTo>
                <a:lnTo>
                  <a:pt x="26" y="83"/>
                </a:lnTo>
                <a:lnTo>
                  <a:pt x="26" y="82"/>
                </a:lnTo>
                <a:lnTo>
                  <a:pt x="25" y="82"/>
                </a:lnTo>
                <a:lnTo>
                  <a:pt x="26" y="82"/>
                </a:lnTo>
                <a:close/>
                <a:moveTo>
                  <a:pt x="26" y="80"/>
                </a:moveTo>
                <a:lnTo>
                  <a:pt x="26" y="80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6" y="81"/>
                </a:lnTo>
                <a:lnTo>
                  <a:pt x="25" y="81"/>
                </a:lnTo>
                <a:lnTo>
                  <a:pt x="25" y="81"/>
                </a:lnTo>
                <a:lnTo>
                  <a:pt x="25" y="80"/>
                </a:lnTo>
                <a:lnTo>
                  <a:pt x="26" y="80"/>
                </a:lnTo>
                <a:lnTo>
                  <a:pt x="26" y="80"/>
                </a:lnTo>
                <a:lnTo>
                  <a:pt x="26" y="80"/>
                </a:lnTo>
                <a:close/>
                <a:moveTo>
                  <a:pt x="53" y="91"/>
                </a:moveTo>
                <a:lnTo>
                  <a:pt x="53" y="92"/>
                </a:lnTo>
                <a:lnTo>
                  <a:pt x="53" y="92"/>
                </a:lnTo>
                <a:lnTo>
                  <a:pt x="53" y="92"/>
                </a:lnTo>
                <a:lnTo>
                  <a:pt x="53" y="92"/>
                </a:lnTo>
                <a:lnTo>
                  <a:pt x="52" y="92"/>
                </a:lnTo>
                <a:lnTo>
                  <a:pt x="52" y="92"/>
                </a:lnTo>
                <a:lnTo>
                  <a:pt x="52" y="92"/>
                </a:lnTo>
                <a:lnTo>
                  <a:pt x="51" y="92"/>
                </a:lnTo>
                <a:lnTo>
                  <a:pt x="52" y="91"/>
                </a:lnTo>
                <a:lnTo>
                  <a:pt x="53" y="91"/>
                </a:lnTo>
                <a:close/>
                <a:moveTo>
                  <a:pt x="51" y="90"/>
                </a:moveTo>
                <a:lnTo>
                  <a:pt x="51" y="90"/>
                </a:lnTo>
                <a:lnTo>
                  <a:pt x="51" y="90"/>
                </a:lnTo>
                <a:lnTo>
                  <a:pt x="50" y="90"/>
                </a:lnTo>
                <a:lnTo>
                  <a:pt x="50" y="90"/>
                </a:lnTo>
                <a:lnTo>
                  <a:pt x="50" y="90"/>
                </a:lnTo>
                <a:lnTo>
                  <a:pt x="50" y="90"/>
                </a:lnTo>
                <a:lnTo>
                  <a:pt x="51" y="90"/>
                </a:lnTo>
                <a:close/>
                <a:moveTo>
                  <a:pt x="43" y="87"/>
                </a:moveTo>
                <a:lnTo>
                  <a:pt x="43" y="87"/>
                </a:lnTo>
                <a:lnTo>
                  <a:pt x="43" y="88"/>
                </a:lnTo>
                <a:lnTo>
                  <a:pt x="42" y="88"/>
                </a:lnTo>
                <a:lnTo>
                  <a:pt x="41" y="87"/>
                </a:lnTo>
                <a:lnTo>
                  <a:pt x="42" y="87"/>
                </a:lnTo>
                <a:lnTo>
                  <a:pt x="42" y="87"/>
                </a:lnTo>
                <a:lnTo>
                  <a:pt x="42" y="87"/>
                </a:lnTo>
                <a:lnTo>
                  <a:pt x="43" y="87"/>
                </a:lnTo>
                <a:lnTo>
                  <a:pt x="43" y="87"/>
                </a:lnTo>
                <a:lnTo>
                  <a:pt x="43" y="87"/>
                </a:lnTo>
                <a:lnTo>
                  <a:pt x="43" y="87"/>
                </a:lnTo>
                <a:close/>
                <a:moveTo>
                  <a:pt x="36" y="83"/>
                </a:moveTo>
                <a:lnTo>
                  <a:pt x="38" y="84"/>
                </a:lnTo>
                <a:lnTo>
                  <a:pt x="37" y="84"/>
                </a:lnTo>
                <a:lnTo>
                  <a:pt x="35" y="84"/>
                </a:lnTo>
                <a:lnTo>
                  <a:pt x="35" y="83"/>
                </a:lnTo>
                <a:lnTo>
                  <a:pt x="36" y="83"/>
                </a:lnTo>
                <a:close/>
                <a:moveTo>
                  <a:pt x="34" y="83"/>
                </a:moveTo>
                <a:lnTo>
                  <a:pt x="35" y="84"/>
                </a:lnTo>
                <a:lnTo>
                  <a:pt x="35" y="84"/>
                </a:lnTo>
                <a:lnTo>
                  <a:pt x="36" y="84"/>
                </a:lnTo>
                <a:lnTo>
                  <a:pt x="36" y="85"/>
                </a:lnTo>
                <a:lnTo>
                  <a:pt x="35" y="84"/>
                </a:lnTo>
                <a:lnTo>
                  <a:pt x="35" y="85"/>
                </a:lnTo>
                <a:lnTo>
                  <a:pt x="36" y="85"/>
                </a:lnTo>
                <a:lnTo>
                  <a:pt x="36" y="85"/>
                </a:lnTo>
                <a:lnTo>
                  <a:pt x="37" y="85"/>
                </a:lnTo>
                <a:lnTo>
                  <a:pt x="37" y="85"/>
                </a:lnTo>
                <a:lnTo>
                  <a:pt x="36" y="86"/>
                </a:ln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6" y="86"/>
                </a:lnTo>
                <a:lnTo>
                  <a:pt x="35" y="86"/>
                </a:lnTo>
                <a:lnTo>
                  <a:pt x="35" y="85"/>
                </a:lnTo>
                <a:lnTo>
                  <a:pt x="34" y="85"/>
                </a:lnTo>
                <a:lnTo>
                  <a:pt x="34" y="85"/>
                </a:lnTo>
                <a:lnTo>
                  <a:pt x="34" y="85"/>
                </a:lnTo>
                <a:lnTo>
                  <a:pt x="34" y="84"/>
                </a:lnTo>
                <a:lnTo>
                  <a:pt x="35" y="84"/>
                </a:lnTo>
                <a:lnTo>
                  <a:pt x="34" y="84"/>
                </a:lnTo>
                <a:lnTo>
                  <a:pt x="34" y="84"/>
                </a:lnTo>
                <a:lnTo>
                  <a:pt x="34" y="83"/>
                </a:lnTo>
                <a:lnTo>
                  <a:pt x="34" y="83"/>
                </a:lnTo>
                <a:close/>
                <a:moveTo>
                  <a:pt x="33" y="82"/>
                </a:moveTo>
                <a:lnTo>
                  <a:pt x="33" y="82"/>
                </a:lnTo>
                <a:lnTo>
                  <a:pt x="33" y="83"/>
                </a:lnTo>
                <a:lnTo>
                  <a:pt x="32" y="84"/>
                </a:lnTo>
                <a:lnTo>
                  <a:pt x="32" y="83"/>
                </a:lnTo>
                <a:lnTo>
                  <a:pt x="32" y="83"/>
                </a:lnTo>
                <a:lnTo>
                  <a:pt x="33" y="83"/>
                </a:lnTo>
                <a:lnTo>
                  <a:pt x="33" y="82"/>
                </a:lnTo>
                <a:lnTo>
                  <a:pt x="33" y="82"/>
                </a:lnTo>
                <a:lnTo>
                  <a:pt x="33" y="82"/>
                </a:lnTo>
                <a:close/>
                <a:moveTo>
                  <a:pt x="6" y="84"/>
                </a:moveTo>
                <a:lnTo>
                  <a:pt x="6" y="85"/>
                </a:lnTo>
                <a:lnTo>
                  <a:pt x="6" y="85"/>
                </a:lnTo>
                <a:lnTo>
                  <a:pt x="6" y="85"/>
                </a:lnTo>
                <a:lnTo>
                  <a:pt x="6" y="85"/>
                </a:lnTo>
                <a:lnTo>
                  <a:pt x="7" y="85"/>
                </a:lnTo>
                <a:lnTo>
                  <a:pt x="7" y="86"/>
                </a:lnTo>
                <a:lnTo>
                  <a:pt x="7" y="85"/>
                </a:lnTo>
                <a:lnTo>
                  <a:pt x="8" y="85"/>
                </a:lnTo>
                <a:lnTo>
                  <a:pt x="9" y="85"/>
                </a:lnTo>
                <a:lnTo>
                  <a:pt x="9" y="86"/>
                </a:lnTo>
                <a:lnTo>
                  <a:pt x="9" y="86"/>
                </a:lnTo>
                <a:lnTo>
                  <a:pt x="9" y="86"/>
                </a:lnTo>
                <a:lnTo>
                  <a:pt x="10" y="86"/>
                </a:lnTo>
                <a:lnTo>
                  <a:pt x="10" y="86"/>
                </a:lnTo>
                <a:lnTo>
                  <a:pt x="10" y="86"/>
                </a:lnTo>
                <a:lnTo>
                  <a:pt x="10" y="87"/>
                </a:lnTo>
                <a:lnTo>
                  <a:pt x="10" y="87"/>
                </a:lnTo>
                <a:lnTo>
                  <a:pt x="11" y="87"/>
                </a:lnTo>
                <a:lnTo>
                  <a:pt x="11" y="87"/>
                </a:lnTo>
                <a:lnTo>
                  <a:pt x="11" y="88"/>
                </a:lnTo>
                <a:lnTo>
                  <a:pt x="10" y="88"/>
                </a:lnTo>
                <a:lnTo>
                  <a:pt x="10" y="88"/>
                </a:lnTo>
                <a:lnTo>
                  <a:pt x="10" y="88"/>
                </a:lnTo>
                <a:lnTo>
                  <a:pt x="10" y="89"/>
                </a:lnTo>
                <a:lnTo>
                  <a:pt x="9" y="89"/>
                </a:lnTo>
                <a:lnTo>
                  <a:pt x="9" y="89"/>
                </a:lnTo>
                <a:lnTo>
                  <a:pt x="8" y="89"/>
                </a:lnTo>
                <a:lnTo>
                  <a:pt x="8" y="89"/>
                </a:lnTo>
                <a:lnTo>
                  <a:pt x="9" y="88"/>
                </a:lnTo>
                <a:lnTo>
                  <a:pt x="10" y="88"/>
                </a:lnTo>
                <a:lnTo>
                  <a:pt x="10" y="87"/>
                </a:lnTo>
                <a:lnTo>
                  <a:pt x="9" y="87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8" y="88"/>
                </a:lnTo>
                <a:lnTo>
                  <a:pt x="7" y="88"/>
                </a:lnTo>
                <a:lnTo>
                  <a:pt x="7" y="87"/>
                </a:lnTo>
                <a:lnTo>
                  <a:pt x="8" y="86"/>
                </a:lnTo>
                <a:lnTo>
                  <a:pt x="7" y="86"/>
                </a:lnTo>
                <a:lnTo>
                  <a:pt x="7" y="86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7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7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6" y="88"/>
                </a:lnTo>
                <a:lnTo>
                  <a:pt x="7" y="89"/>
                </a:lnTo>
                <a:lnTo>
                  <a:pt x="7" y="89"/>
                </a:lnTo>
                <a:lnTo>
                  <a:pt x="7" y="89"/>
                </a:lnTo>
                <a:lnTo>
                  <a:pt x="8" y="89"/>
                </a:lnTo>
                <a:lnTo>
                  <a:pt x="7" y="89"/>
                </a:lnTo>
                <a:lnTo>
                  <a:pt x="7" y="89"/>
                </a:lnTo>
                <a:lnTo>
                  <a:pt x="7" y="90"/>
                </a:lnTo>
                <a:lnTo>
                  <a:pt x="8" y="90"/>
                </a:lnTo>
                <a:lnTo>
                  <a:pt x="8" y="90"/>
                </a:lnTo>
                <a:lnTo>
                  <a:pt x="7" y="90"/>
                </a:lnTo>
                <a:lnTo>
                  <a:pt x="6" y="90"/>
                </a:lnTo>
                <a:lnTo>
                  <a:pt x="6" y="90"/>
                </a:lnTo>
                <a:lnTo>
                  <a:pt x="6" y="91"/>
                </a:lnTo>
                <a:lnTo>
                  <a:pt x="6" y="91"/>
                </a:lnTo>
                <a:lnTo>
                  <a:pt x="6" y="91"/>
                </a:lnTo>
                <a:lnTo>
                  <a:pt x="6" y="91"/>
                </a:lnTo>
                <a:lnTo>
                  <a:pt x="6" y="90"/>
                </a:lnTo>
                <a:lnTo>
                  <a:pt x="5" y="90"/>
                </a:lnTo>
                <a:lnTo>
                  <a:pt x="5" y="90"/>
                </a:lnTo>
                <a:lnTo>
                  <a:pt x="5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4" y="90"/>
                </a:lnTo>
                <a:lnTo>
                  <a:pt x="3" y="90"/>
                </a:lnTo>
                <a:lnTo>
                  <a:pt x="3" y="90"/>
                </a:lnTo>
                <a:lnTo>
                  <a:pt x="3" y="89"/>
                </a:lnTo>
                <a:lnTo>
                  <a:pt x="2" y="88"/>
                </a:lnTo>
                <a:lnTo>
                  <a:pt x="2" y="88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2" y="87"/>
                </a:lnTo>
                <a:lnTo>
                  <a:pt x="3" y="87"/>
                </a:lnTo>
                <a:lnTo>
                  <a:pt x="3" y="87"/>
                </a:lnTo>
                <a:lnTo>
                  <a:pt x="3" y="86"/>
                </a:lnTo>
                <a:lnTo>
                  <a:pt x="4" y="86"/>
                </a:lnTo>
                <a:lnTo>
                  <a:pt x="3" y="87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4" y="88"/>
                </a:lnTo>
                <a:lnTo>
                  <a:pt x="5" y="88"/>
                </a:lnTo>
                <a:lnTo>
                  <a:pt x="5" y="87"/>
                </a:lnTo>
                <a:lnTo>
                  <a:pt x="5" y="87"/>
                </a:lnTo>
                <a:lnTo>
                  <a:pt x="5" y="86"/>
                </a:lnTo>
                <a:lnTo>
                  <a:pt x="6" y="87"/>
                </a:lnTo>
                <a:lnTo>
                  <a:pt x="6" y="87"/>
                </a:lnTo>
                <a:lnTo>
                  <a:pt x="6" y="86"/>
                </a:lnTo>
                <a:lnTo>
                  <a:pt x="6" y="86"/>
                </a:lnTo>
                <a:lnTo>
                  <a:pt x="5" y="86"/>
                </a:lnTo>
                <a:lnTo>
                  <a:pt x="5" y="86"/>
                </a:lnTo>
                <a:lnTo>
                  <a:pt x="5" y="86"/>
                </a:lnTo>
                <a:lnTo>
                  <a:pt x="5" y="86"/>
                </a:lnTo>
                <a:lnTo>
                  <a:pt x="4" y="86"/>
                </a:lnTo>
                <a:lnTo>
                  <a:pt x="4" y="85"/>
                </a:lnTo>
                <a:lnTo>
                  <a:pt x="4" y="85"/>
                </a:lnTo>
                <a:lnTo>
                  <a:pt x="4" y="85"/>
                </a:lnTo>
                <a:lnTo>
                  <a:pt x="4" y="85"/>
                </a:lnTo>
                <a:lnTo>
                  <a:pt x="5" y="85"/>
                </a:lnTo>
                <a:lnTo>
                  <a:pt x="5" y="84"/>
                </a:lnTo>
                <a:lnTo>
                  <a:pt x="6" y="84"/>
                </a:lnTo>
                <a:close/>
                <a:moveTo>
                  <a:pt x="51" y="86"/>
                </a:moveTo>
                <a:lnTo>
                  <a:pt x="51" y="87"/>
                </a:lnTo>
                <a:lnTo>
                  <a:pt x="51" y="87"/>
                </a:lnTo>
                <a:lnTo>
                  <a:pt x="50" y="88"/>
                </a:lnTo>
                <a:lnTo>
                  <a:pt x="50" y="88"/>
                </a:lnTo>
                <a:lnTo>
                  <a:pt x="49" y="88"/>
                </a:lnTo>
                <a:lnTo>
                  <a:pt x="49" y="88"/>
                </a:lnTo>
                <a:lnTo>
                  <a:pt x="49" y="89"/>
                </a:lnTo>
                <a:lnTo>
                  <a:pt x="49" y="89"/>
                </a:lnTo>
                <a:lnTo>
                  <a:pt x="49" y="89"/>
                </a:lnTo>
                <a:lnTo>
                  <a:pt x="49" y="89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1"/>
                </a:lnTo>
                <a:lnTo>
                  <a:pt x="48" y="92"/>
                </a:lnTo>
                <a:lnTo>
                  <a:pt x="47" y="92"/>
                </a:lnTo>
                <a:lnTo>
                  <a:pt x="47" y="92"/>
                </a:lnTo>
                <a:lnTo>
                  <a:pt x="47" y="91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6" y="92"/>
                </a:lnTo>
                <a:lnTo>
                  <a:pt x="45" y="92"/>
                </a:lnTo>
                <a:lnTo>
                  <a:pt x="46" y="91"/>
                </a:lnTo>
                <a:lnTo>
                  <a:pt x="46" y="91"/>
                </a:lnTo>
                <a:lnTo>
                  <a:pt x="44" y="92"/>
                </a:lnTo>
                <a:lnTo>
                  <a:pt x="44" y="92"/>
                </a:lnTo>
                <a:lnTo>
                  <a:pt x="44" y="92"/>
                </a:lnTo>
                <a:lnTo>
                  <a:pt x="44" y="90"/>
                </a:lnTo>
                <a:lnTo>
                  <a:pt x="43" y="90"/>
                </a:lnTo>
                <a:lnTo>
                  <a:pt x="44" y="89"/>
                </a:lnTo>
                <a:lnTo>
                  <a:pt x="46" y="89"/>
                </a:lnTo>
                <a:lnTo>
                  <a:pt x="45" y="89"/>
                </a:lnTo>
                <a:lnTo>
                  <a:pt x="44" y="89"/>
                </a:lnTo>
                <a:lnTo>
                  <a:pt x="43" y="89"/>
                </a:lnTo>
                <a:lnTo>
                  <a:pt x="43" y="89"/>
                </a:lnTo>
                <a:lnTo>
                  <a:pt x="43" y="89"/>
                </a:lnTo>
                <a:lnTo>
                  <a:pt x="43" y="88"/>
                </a:lnTo>
                <a:lnTo>
                  <a:pt x="43" y="88"/>
                </a:lnTo>
                <a:lnTo>
                  <a:pt x="44" y="88"/>
                </a:lnTo>
                <a:lnTo>
                  <a:pt x="44" y="88"/>
                </a:lnTo>
                <a:lnTo>
                  <a:pt x="43" y="88"/>
                </a:lnTo>
                <a:lnTo>
                  <a:pt x="44" y="89"/>
                </a:lnTo>
                <a:lnTo>
                  <a:pt x="45" y="88"/>
                </a:lnTo>
                <a:lnTo>
                  <a:pt x="46" y="88"/>
                </a:lnTo>
                <a:lnTo>
                  <a:pt x="46" y="88"/>
                </a:lnTo>
                <a:lnTo>
                  <a:pt x="49" y="88"/>
                </a:lnTo>
                <a:lnTo>
                  <a:pt x="49" y="88"/>
                </a:lnTo>
                <a:lnTo>
                  <a:pt x="50" y="87"/>
                </a:lnTo>
                <a:lnTo>
                  <a:pt x="50" y="86"/>
                </a:lnTo>
                <a:lnTo>
                  <a:pt x="51" y="8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155" name="Freeform 2595">
            <a:extLst>
              <a:ext uri="{FF2B5EF4-FFF2-40B4-BE49-F238E27FC236}">
                <a16:creationId xmlns:a16="http://schemas.microsoft.com/office/drawing/2014/main" id="{33B419CB-0232-4B5C-9FE4-2D52CD4B3924}"/>
              </a:ext>
            </a:extLst>
          </xdr:cNvPr>
          <xdr:cNvSpPr>
            <a:spLocks/>
          </xdr:cNvSpPr>
        </xdr:nvSpPr>
        <xdr:spPr bwMode="auto">
          <a:xfrm>
            <a:off x="990" y="538"/>
            <a:ext cx="156" cy="96"/>
          </a:xfrm>
          <a:custGeom>
            <a:avLst/>
            <a:gdLst>
              <a:gd name="T0" fmla="*/ 133 w 156"/>
              <a:gd name="T1" fmla="*/ 23 h 96"/>
              <a:gd name="T2" fmla="*/ 139 w 156"/>
              <a:gd name="T3" fmla="*/ 13 h 96"/>
              <a:gd name="T4" fmla="*/ 134 w 156"/>
              <a:gd name="T5" fmla="*/ 4 h 96"/>
              <a:gd name="T6" fmla="*/ 61 w 156"/>
              <a:gd name="T7" fmla="*/ 0 h 96"/>
              <a:gd name="T8" fmla="*/ 61 w 156"/>
              <a:gd name="T9" fmla="*/ 2 h 96"/>
              <a:gd name="T10" fmla="*/ 52 w 156"/>
              <a:gd name="T11" fmla="*/ 3 h 96"/>
              <a:gd name="T12" fmla="*/ 48 w 156"/>
              <a:gd name="T13" fmla="*/ 9 h 96"/>
              <a:gd name="T14" fmla="*/ 43 w 156"/>
              <a:gd name="T15" fmla="*/ 13 h 96"/>
              <a:gd name="T16" fmla="*/ 38 w 156"/>
              <a:gd name="T17" fmla="*/ 18 h 96"/>
              <a:gd name="T18" fmla="*/ 32 w 156"/>
              <a:gd name="T19" fmla="*/ 20 h 96"/>
              <a:gd name="T20" fmla="*/ 27 w 156"/>
              <a:gd name="T21" fmla="*/ 23 h 96"/>
              <a:gd name="T22" fmla="*/ 24 w 156"/>
              <a:gd name="T23" fmla="*/ 24 h 96"/>
              <a:gd name="T24" fmla="*/ 20 w 156"/>
              <a:gd name="T25" fmla="*/ 28 h 96"/>
              <a:gd name="T26" fmla="*/ 16 w 156"/>
              <a:gd name="T27" fmla="*/ 29 h 96"/>
              <a:gd name="T28" fmla="*/ 16 w 156"/>
              <a:gd name="T29" fmla="*/ 32 h 96"/>
              <a:gd name="T30" fmla="*/ 12 w 156"/>
              <a:gd name="T31" fmla="*/ 32 h 96"/>
              <a:gd name="T32" fmla="*/ 6 w 156"/>
              <a:gd name="T33" fmla="*/ 33 h 96"/>
              <a:gd name="T34" fmla="*/ 7 w 156"/>
              <a:gd name="T35" fmla="*/ 36 h 96"/>
              <a:gd name="T36" fmla="*/ 2 w 156"/>
              <a:gd name="T37" fmla="*/ 40 h 96"/>
              <a:gd name="T38" fmla="*/ 0 w 156"/>
              <a:gd name="T39" fmla="*/ 44 h 96"/>
              <a:gd name="T40" fmla="*/ 1 w 156"/>
              <a:gd name="T41" fmla="*/ 48 h 96"/>
              <a:gd name="T42" fmla="*/ 3 w 156"/>
              <a:gd name="T43" fmla="*/ 49 h 96"/>
              <a:gd name="T44" fmla="*/ 4 w 156"/>
              <a:gd name="T45" fmla="*/ 53 h 96"/>
              <a:gd name="T46" fmla="*/ 6 w 156"/>
              <a:gd name="T47" fmla="*/ 59 h 96"/>
              <a:gd name="T48" fmla="*/ 6 w 156"/>
              <a:gd name="T49" fmla="*/ 63 h 96"/>
              <a:gd name="T50" fmla="*/ 6 w 156"/>
              <a:gd name="T51" fmla="*/ 66 h 96"/>
              <a:gd name="T52" fmla="*/ 6 w 156"/>
              <a:gd name="T53" fmla="*/ 70 h 96"/>
              <a:gd name="T54" fmla="*/ 3 w 156"/>
              <a:gd name="T55" fmla="*/ 72 h 96"/>
              <a:gd name="T56" fmla="*/ 4 w 156"/>
              <a:gd name="T57" fmla="*/ 76 h 96"/>
              <a:gd name="T58" fmla="*/ 5 w 156"/>
              <a:gd name="T59" fmla="*/ 79 h 96"/>
              <a:gd name="T60" fmla="*/ 8 w 156"/>
              <a:gd name="T61" fmla="*/ 82 h 96"/>
              <a:gd name="T62" fmla="*/ 11 w 156"/>
              <a:gd name="T63" fmla="*/ 82 h 96"/>
              <a:gd name="T64" fmla="*/ 15 w 156"/>
              <a:gd name="T65" fmla="*/ 84 h 96"/>
              <a:gd name="T66" fmla="*/ 21 w 156"/>
              <a:gd name="T67" fmla="*/ 87 h 96"/>
              <a:gd name="T68" fmla="*/ 26 w 156"/>
              <a:gd name="T69" fmla="*/ 87 h 96"/>
              <a:gd name="T70" fmla="*/ 28 w 156"/>
              <a:gd name="T71" fmla="*/ 90 h 96"/>
              <a:gd name="T72" fmla="*/ 30 w 156"/>
              <a:gd name="T73" fmla="*/ 93 h 96"/>
              <a:gd name="T74" fmla="*/ 32 w 156"/>
              <a:gd name="T75" fmla="*/ 93 h 96"/>
              <a:gd name="T76" fmla="*/ 34 w 156"/>
              <a:gd name="T77" fmla="*/ 93 h 96"/>
              <a:gd name="T78" fmla="*/ 37 w 156"/>
              <a:gd name="T79" fmla="*/ 92 h 96"/>
              <a:gd name="T80" fmla="*/ 45 w 156"/>
              <a:gd name="T81" fmla="*/ 91 h 96"/>
              <a:gd name="T82" fmla="*/ 48 w 156"/>
              <a:gd name="T83" fmla="*/ 92 h 96"/>
              <a:gd name="T84" fmla="*/ 52 w 156"/>
              <a:gd name="T85" fmla="*/ 90 h 96"/>
              <a:gd name="T86" fmla="*/ 56 w 156"/>
              <a:gd name="T87" fmla="*/ 88 h 96"/>
              <a:gd name="T88" fmla="*/ 59 w 156"/>
              <a:gd name="T89" fmla="*/ 88 h 96"/>
              <a:gd name="T90" fmla="*/ 63 w 156"/>
              <a:gd name="T91" fmla="*/ 87 h 96"/>
              <a:gd name="T92" fmla="*/ 68 w 156"/>
              <a:gd name="T93" fmla="*/ 86 h 96"/>
              <a:gd name="T94" fmla="*/ 70 w 156"/>
              <a:gd name="T95" fmla="*/ 87 h 96"/>
              <a:gd name="T96" fmla="*/ 74 w 156"/>
              <a:gd name="T97" fmla="*/ 86 h 96"/>
              <a:gd name="T98" fmla="*/ 74 w 156"/>
              <a:gd name="T99" fmla="*/ 84 h 96"/>
              <a:gd name="T100" fmla="*/ 79 w 156"/>
              <a:gd name="T101" fmla="*/ 85 h 96"/>
              <a:gd name="T102" fmla="*/ 82 w 156"/>
              <a:gd name="T103" fmla="*/ 81 h 96"/>
              <a:gd name="T104" fmla="*/ 85 w 156"/>
              <a:gd name="T105" fmla="*/ 83 h 96"/>
              <a:gd name="T106" fmla="*/ 90 w 156"/>
              <a:gd name="T107" fmla="*/ 82 h 96"/>
              <a:gd name="T108" fmla="*/ 93 w 156"/>
              <a:gd name="T109" fmla="*/ 83 h 96"/>
              <a:gd name="T110" fmla="*/ 98 w 156"/>
              <a:gd name="T111" fmla="*/ 82 h 96"/>
              <a:gd name="T112" fmla="*/ 100 w 156"/>
              <a:gd name="T113" fmla="*/ 82 h 96"/>
              <a:gd name="T114" fmla="*/ 111 w 156"/>
              <a:gd name="T115" fmla="*/ 74 h 96"/>
              <a:gd name="T116" fmla="*/ 130 w 156"/>
              <a:gd name="T117" fmla="*/ 61 h 96"/>
              <a:gd name="T118" fmla="*/ 149 w 156"/>
              <a:gd name="T119" fmla="*/ 47 h 9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56" h="96">
                <a:moveTo>
                  <a:pt x="156" y="38"/>
                </a:moveTo>
                <a:lnTo>
                  <a:pt x="156" y="37"/>
                </a:lnTo>
                <a:lnTo>
                  <a:pt x="155" y="37"/>
                </a:lnTo>
                <a:lnTo>
                  <a:pt x="155" y="36"/>
                </a:lnTo>
                <a:lnTo>
                  <a:pt x="153" y="35"/>
                </a:lnTo>
                <a:lnTo>
                  <a:pt x="152" y="35"/>
                </a:lnTo>
                <a:lnTo>
                  <a:pt x="152" y="34"/>
                </a:lnTo>
                <a:lnTo>
                  <a:pt x="151" y="33"/>
                </a:lnTo>
                <a:lnTo>
                  <a:pt x="151" y="32"/>
                </a:lnTo>
                <a:lnTo>
                  <a:pt x="147" y="31"/>
                </a:lnTo>
                <a:lnTo>
                  <a:pt x="146" y="30"/>
                </a:lnTo>
                <a:lnTo>
                  <a:pt x="146" y="30"/>
                </a:lnTo>
                <a:lnTo>
                  <a:pt x="144" y="29"/>
                </a:lnTo>
                <a:lnTo>
                  <a:pt x="140" y="28"/>
                </a:lnTo>
                <a:lnTo>
                  <a:pt x="139" y="27"/>
                </a:lnTo>
                <a:lnTo>
                  <a:pt x="136" y="26"/>
                </a:lnTo>
                <a:lnTo>
                  <a:pt x="133" y="23"/>
                </a:lnTo>
                <a:lnTo>
                  <a:pt x="133" y="23"/>
                </a:lnTo>
                <a:lnTo>
                  <a:pt x="133" y="23"/>
                </a:lnTo>
                <a:lnTo>
                  <a:pt x="135" y="22"/>
                </a:lnTo>
                <a:lnTo>
                  <a:pt x="137" y="22"/>
                </a:lnTo>
                <a:lnTo>
                  <a:pt x="138" y="20"/>
                </a:lnTo>
                <a:lnTo>
                  <a:pt x="141" y="18"/>
                </a:lnTo>
                <a:lnTo>
                  <a:pt x="142" y="18"/>
                </a:lnTo>
                <a:lnTo>
                  <a:pt x="142" y="17"/>
                </a:lnTo>
                <a:lnTo>
                  <a:pt x="142" y="16"/>
                </a:lnTo>
                <a:lnTo>
                  <a:pt x="141" y="15"/>
                </a:lnTo>
                <a:lnTo>
                  <a:pt x="141" y="15"/>
                </a:lnTo>
                <a:lnTo>
                  <a:pt x="141" y="14"/>
                </a:lnTo>
                <a:lnTo>
                  <a:pt x="141" y="14"/>
                </a:lnTo>
                <a:lnTo>
                  <a:pt x="141" y="14"/>
                </a:lnTo>
                <a:lnTo>
                  <a:pt x="141" y="14"/>
                </a:lnTo>
                <a:lnTo>
                  <a:pt x="139" y="13"/>
                </a:lnTo>
                <a:lnTo>
                  <a:pt x="139" y="13"/>
                </a:lnTo>
                <a:lnTo>
                  <a:pt x="139" y="13"/>
                </a:lnTo>
                <a:lnTo>
                  <a:pt x="138" y="12"/>
                </a:lnTo>
                <a:lnTo>
                  <a:pt x="135" y="12"/>
                </a:lnTo>
                <a:lnTo>
                  <a:pt x="134" y="11"/>
                </a:lnTo>
                <a:lnTo>
                  <a:pt x="134" y="10"/>
                </a:lnTo>
                <a:lnTo>
                  <a:pt x="134" y="9"/>
                </a:lnTo>
                <a:lnTo>
                  <a:pt x="134" y="9"/>
                </a:lnTo>
                <a:lnTo>
                  <a:pt x="134" y="8"/>
                </a:lnTo>
                <a:lnTo>
                  <a:pt x="134" y="8"/>
                </a:lnTo>
                <a:lnTo>
                  <a:pt x="136" y="7"/>
                </a:lnTo>
                <a:lnTo>
                  <a:pt x="136" y="6"/>
                </a:lnTo>
                <a:lnTo>
                  <a:pt x="136" y="6"/>
                </a:lnTo>
                <a:lnTo>
                  <a:pt x="135" y="5"/>
                </a:lnTo>
                <a:lnTo>
                  <a:pt x="135" y="5"/>
                </a:lnTo>
                <a:lnTo>
                  <a:pt x="135" y="4"/>
                </a:lnTo>
                <a:lnTo>
                  <a:pt x="135" y="4"/>
                </a:lnTo>
                <a:lnTo>
                  <a:pt x="134" y="4"/>
                </a:lnTo>
                <a:lnTo>
                  <a:pt x="134" y="4"/>
                </a:lnTo>
                <a:lnTo>
                  <a:pt x="130" y="4"/>
                </a:lnTo>
                <a:lnTo>
                  <a:pt x="128" y="3"/>
                </a:lnTo>
                <a:lnTo>
                  <a:pt x="128" y="1"/>
                </a:lnTo>
                <a:lnTo>
                  <a:pt x="128" y="1"/>
                </a:lnTo>
                <a:lnTo>
                  <a:pt x="127" y="1"/>
                </a:lnTo>
                <a:lnTo>
                  <a:pt x="127" y="0"/>
                </a:lnTo>
                <a:lnTo>
                  <a:pt x="127" y="0"/>
                </a:lnTo>
                <a:lnTo>
                  <a:pt x="65" y="0"/>
                </a:lnTo>
                <a:lnTo>
                  <a:pt x="65" y="0"/>
                </a:lnTo>
                <a:lnTo>
                  <a:pt x="65" y="0"/>
                </a:lnTo>
                <a:lnTo>
                  <a:pt x="65" y="1"/>
                </a:lnTo>
                <a:lnTo>
                  <a:pt x="64" y="1"/>
                </a:lnTo>
                <a:lnTo>
                  <a:pt x="63" y="0"/>
                </a:lnTo>
                <a:lnTo>
                  <a:pt x="63" y="0"/>
                </a:lnTo>
                <a:lnTo>
                  <a:pt x="62" y="0"/>
                </a:lnTo>
                <a:lnTo>
                  <a:pt x="61" y="0"/>
                </a:lnTo>
                <a:lnTo>
                  <a:pt x="61" y="0"/>
                </a:lnTo>
                <a:lnTo>
                  <a:pt x="61" y="0"/>
                </a:lnTo>
                <a:lnTo>
                  <a:pt x="61" y="1"/>
                </a:lnTo>
                <a:lnTo>
                  <a:pt x="62" y="1"/>
                </a:lnTo>
                <a:lnTo>
                  <a:pt x="62" y="1"/>
                </a:lnTo>
                <a:lnTo>
                  <a:pt x="62" y="1"/>
                </a:lnTo>
                <a:lnTo>
                  <a:pt x="63" y="2"/>
                </a:lnTo>
                <a:lnTo>
                  <a:pt x="64" y="1"/>
                </a:lnTo>
                <a:lnTo>
                  <a:pt x="64" y="2"/>
                </a:lnTo>
                <a:lnTo>
                  <a:pt x="64" y="3"/>
                </a:lnTo>
                <a:lnTo>
                  <a:pt x="64" y="3"/>
                </a:lnTo>
                <a:lnTo>
                  <a:pt x="63" y="3"/>
                </a:lnTo>
                <a:lnTo>
                  <a:pt x="62" y="3"/>
                </a:lnTo>
                <a:lnTo>
                  <a:pt x="62" y="3"/>
                </a:lnTo>
                <a:lnTo>
                  <a:pt x="61" y="3"/>
                </a:lnTo>
                <a:lnTo>
                  <a:pt x="61" y="3"/>
                </a:lnTo>
                <a:lnTo>
                  <a:pt x="61" y="2"/>
                </a:lnTo>
                <a:lnTo>
                  <a:pt x="60" y="2"/>
                </a:lnTo>
                <a:lnTo>
                  <a:pt x="60" y="2"/>
                </a:lnTo>
                <a:lnTo>
                  <a:pt x="60" y="2"/>
                </a:lnTo>
                <a:lnTo>
                  <a:pt x="60" y="1"/>
                </a:lnTo>
                <a:lnTo>
                  <a:pt x="58" y="2"/>
                </a:lnTo>
                <a:lnTo>
                  <a:pt x="57" y="2"/>
                </a:lnTo>
                <a:lnTo>
                  <a:pt x="55" y="2"/>
                </a:lnTo>
                <a:lnTo>
                  <a:pt x="55" y="3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3" y="3"/>
                </a:lnTo>
                <a:lnTo>
                  <a:pt x="53" y="3"/>
                </a:lnTo>
                <a:lnTo>
                  <a:pt x="54" y="4"/>
                </a:lnTo>
                <a:lnTo>
                  <a:pt x="53" y="4"/>
                </a:lnTo>
                <a:lnTo>
                  <a:pt x="52" y="3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1" y="5"/>
                </a:lnTo>
                <a:lnTo>
                  <a:pt x="50" y="6"/>
                </a:lnTo>
                <a:lnTo>
                  <a:pt x="50" y="6"/>
                </a:lnTo>
                <a:lnTo>
                  <a:pt x="49" y="7"/>
                </a:lnTo>
                <a:lnTo>
                  <a:pt x="49" y="7"/>
                </a:lnTo>
                <a:lnTo>
                  <a:pt x="49" y="8"/>
                </a:lnTo>
                <a:lnTo>
                  <a:pt x="49" y="8"/>
                </a:lnTo>
                <a:lnTo>
                  <a:pt x="49" y="8"/>
                </a:lnTo>
                <a:lnTo>
                  <a:pt x="49" y="9"/>
                </a:lnTo>
                <a:lnTo>
                  <a:pt x="48" y="9"/>
                </a:lnTo>
                <a:lnTo>
                  <a:pt x="48" y="9"/>
                </a:lnTo>
                <a:lnTo>
                  <a:pt x="47" y="9"/>
                </a:lnTo>
                <a:lnTo>
                  <a:pt x="47" y="9"/>
                </a:lnTo>
                <a:lnTo>
                  <a:pt x="47" y="10"/>
                </a:lnTo>
                <a:lnTo>
                  <a:pt x="47" y="10"/>
                </a:lnTo>
                <a:lnTo>
                  <a:pt x="46" y="10"/>
                </a:lnTo>
                <a:lnTo>
                  <a:pt x="46" y="10"/>
                </a:lnTo>
                <a:lnTo>
                  <a:pt x="45" y="10"/>
                </a:lnTo>
                <a:lnTo>
                  <a:pt x="45" y="10"/>
                </a:lnTo>
                <a:lnTo>
                  <a:pt x="45" y="11"/>
                </a:lnTo>
                <a:lnTo>
                  <a:pt x="44" y="11"/>
                </a:lnTo>
                <a:lnTo>
                  <a:pt x="44" y="11"/>
                </a:lnTo>
                <a:lnTo>
                  <a:pt x="43" y="11"/>
                </a:lnTo>
                <a:lnTo>
                  <a:pt x="43" y="12"/>
                </a:lnTo>
                <a:lnTo>
                  <a:pt x="43" y="12"/>
                </a:lnTo>
                <a:lnTo>
                  <a:pt x="42" y="13"/>
                </a:lnTo>
                <a:lnTo>
                  <a:pt x="43" y="13"/>
                </a:lnTo>
                <a:lnTo>
                  <a:pt x="43" y="14"/>
                </a:lnTo>
                <a:lnTo>
                  <a:pt x="42" y="13"/>
                </a:lnTo>
                <a:lnTo>
                  <a:pt x="41" y="13"/>
                </a:lnTo>
                <a:lnTo>
                  <a:pt x="41" y="14"/>
                </a:lnTo>
                <a:lnTo>
                  <a:pt x="41" y="14"/>
                </a:lnTo>
                <a:lnTo>
                  <a:pt x="40" y="15"/>
                </a:lnTo>
                <a:lnTo>
                  <a:pt x="39" y="15"/>
                </a:lnTo>
                <a:lnTo>
                  <a:pt x="39" y="15"/>
                </a:lnTo>
                <a:lnTo>
                  <a:pt x="39" y="15"/>
                </a:lnTo>
                <a:lnTo>
                  <a:pt x="38" y="16"/>
                </a:lnTo>
                <a:lnTo>
                  <a:pt x="38" y="16"/>
                </a:lnTo>
                <a:lnTo>
                  <a:pt x="38" y="16"/>
                </a:lnTo>
                <a:lnTo>
                  <a:pt x="37" y="16"/>
                </a:lnTo>
                <a:lnTo>
                  <a:pt x="37" y="16"/>
                </a:lnTo>
                <a:lnTo>
                  <a:pt x="37" y="17"/>
                </a:lnTo>
                <a:lnTo>
                  <a:pt x="38" y="18"/>
                </a:lnTo>
                <a:lnTo>
                  <a:pt x="38" y="18"/>
                </a:lnTo>
                <a:lnTo>
                  <a:pt x="37" y="18"/>
                </a:lnTo>
                <a:lnTo>
                  <a:pt x="36" y="18"/>
                </a:lnTo>
                <a:lnTo>
                  <a:pt x="36" y="18"/>
                </a:lnTo>
                <a:lnTo>
                  <a:pt x="35" y="18"/>
                </a:lnTo>
                <a:lnTo>
                  <a:pt x="34" y="18"/>
                </a:lnTo>
                <a:lnTo>
                  <a:pt x="34" y="18"/>
                </a:lnTo>
                <a:lnTo>
                  <a:pt x="34" y="19"/>
                </a:lnTo>
                <a:lnTo>
                  <a:pt x="34" y="19"/>
                </a:lnTo>
                <a:lnTo>
                  <a:pt x="34" y="19"/>
                </a:lnTo>
                <a:lnTo>
                  <a:pt x="35" y="20"/>
                </a:lnTo>
                <a:lnTo>
                  <a:pt x="35" y="20"/>
                </a:lnTo>
                <a:lnTo>
                  <a:pt x="35" y="20"/>
                </a:lnTo>
                <a:lnTo>
                  <a:pt x="34" y="20"/>
                </a:lnTo>
                <a:lnTo>
                  <a:pt x="34" y="20"/>
                </a:lnTo>
                <a:lnTo>
                  <a:pt x="33" y="20"/>
                </a:lnTo>
                <a:lnTo>
                  <a:pt x="33" y="20"/>
                </a:lnTo>
                <a:lnTo>
                  <a:pt x="32" y="20"/>
                </a:lnTo>
                <a:lnTo>
                  <a:pt x="31" y="20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0" y="21"/>
                </a:lnTo>
                <a:lnTo>
                  <a:pt x="28" y="22"/>
                </a:lnTo>
                <a:lnTo>
                  <a:pt x="29" y="22"/>
                </a:lnTo>
                <a:lnTo>
                  <a:pt x="28" y="22"/>
                </a:lnTo>
                <a:lnTo>
                  <a:pt x="29" y="23"/>
                </a:lnTo>
                <a:lnTo>
                  <a:pt x="29" y="23"/>
                </a:lnTo>
                <a:lnTo>
                  <a:pt x="28" y="23"/>
                </a:lnTo>
                <a:lnTo>
                  <a:pt x="28" y="22"/>
                </a:lnTo>
                <a:lnTo>
                  <a:pt x="27" y="22"/>
                </a:lnTo>
                <a:lnTo>
                  <a:pt x="27" y="22"/>
                </a:lnTo>
                <a:lnTo>
                  <a:pt x="27" y="22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7" y="23"/>
                </a:lnTo>
                <a:lnTo>
                  <a:pt x="26" y="23"/>
                </a:lnTo>
                <a:lnTo>
                  <a:pt x="27" y="24"/>
                </a:lnTo>
                <a:lnTo>
                  <a:pt x="27" y="24"/>
                </a:lnTo>
                <a:lnTo>
                  <a:pt x="26" y="24"/>
                </a:lnTo>
                <a:lnTo>
                  <a:pt x="26" y="25"/>
                </a:lnTo>
                <a:lnTo>
                  <a:pt x="25" y="25"/>
                </a:lnTo>
                <a:lnTo>
                  <a:pt x="25" y="25"/>
                </a:lnTo>
                <a:lnTo>
                  <a:pt x="25" y="25"/>
                </a:lnTo>
                <a:lnTo>
                  <a:pt x="25" y="25"/>
                </a:lnTo>
                <a:lnTo>
                  <a:pt x="24" y="25"/>
                </a:lnTo>
                <a:lnTo>
                  <a:pt x="24" y="24"/>
                </a:lnTo>
                <a:lnTo>
                  <a:pt x="24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3" y="24"/>
                </a:lnTo>
                <a:lnTo>
                  <a:pt x="22" y="25"/>
                </a:lnTo>
                <a:lnTo>
                  <a:pt x="22" y="25"/>
                </a:lnTo>
                <a:lnTo>
                  <a:pt x="22" y="25"/>
                </a:lnTo>
                <a:lnTo>
                  <a:pt x="21" y="25"/>
                </a:lnTo>
                <a:lnTo>
                  <a:pt x="21" y="26"/>
                </a:lnTo>
                <a:lnTo>
                  <a:pt x="22" y="26"/>
                </a:lnTo>
                <a:lnTo>
                  <a:pt x="21" y="26"/>
                </a:lnTo>
                <a:lnTo>
                  <a:pt x="21" y="26"/>
                </a:lnTo>
                <a:lnTo>
                  <a:pt x="20" y="27"/>
                </a:lnTo>
                <a:lnTo>
                  <a:pt x="20" y="27"/>
                </a:lnTo>
                <a:lnTo>
                  <a:pt x="20" y="27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20" y="28"/>
                </a:lnTo>
                <a:lnTo>
                  <a:pt x="19" y="28"/>
                </a:lnTo>
                <a:lnTo>
                  <a:pt x="19" y="28"/>
                </a:lnTo>
                <a:lnTo>
                  <a:pt x="19" y="28"/>
                </a:lnTo>
                <a:lnTo>
                  <a:pt x="19" y="27"/>
                </a:lnTo>
                <a:lnTo>
                  <a:pt x="19" y="27"/>
                </a:lnTo>
                <a:lnTo>
                  <a:pt x="18" y="27"/>
                </a:lnTo>
                <a:lnTo>
                  <a:pt x="18" y="27"/>
                </a:lnTo>
                <a:lnTo>
                  <a:pt x="18" y="28"/>
                </a:lnTo>
                <a:lnTo>
                  <a:pt x="20" y="29"/>
                </a:lnTo>
                <a:lnTo>
                  <a:pt x="19" y="29"/>
                </a:lnTo>
                <a:lnTo>
                  <a:pt x="19" y="29"/>
                </a:lnTo>
                <a:lnTo>
                  <a:pt x="18" y="28"/>
                </a:lnTo>
                <a:lnTo>
                  <a:pt x="16" y="28"/>
                </a:lnTo>
                <a:lnTo>
                  <a:pt x="16" y="29"/>
                </a:lnTo>
                <a:lnTo>
                  <a:pt x="17" y="29"/>
                </a:lnTo>
                <a:lnTo>
                  <a:pt x="18" y="29"/>
                </a:lnTo>
                <a:lnTo>
                  <a:pt x="18" y="30"/>
                </a:lnTo>
                <a:lnTo>
                  <a:pt x="19" y="30"/>
                </a:lnTo>
                <a:lnTo>
                  <a:pt x="19" y="30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1"/>
                </a:lnTo>
                <a:lnTo>
                  <a:pt x="19" y="32"/>
                </a:lnTo>
                <a:lnTo>
                  <a:pt x="18" y="32"/>
                </a:lnTo>
                <a:lnTo>
                  <a:pt x="18" y="31"/>
                </a:lnTo>
                <a:lnTo>
                  <a:pt x="18" y="31"/>
                </a:lnTo>
                <a:lnTo>
                  <a:pt x="17" y="32"/>
                </a:lnTo>
                <a:lnTo>
                  <a:pt x="17" y="32"/>
                </a:lnTo>
                <a:lnTo>
                  <a:pt x="17" y="32"/>
                </a:lnTo>
                <a:lnTo>
                  <a:pt x="16" y="32"/>
                </a:lnTo>
                <a:lnTo>
                  <a:pt x="16" y="33"/>
                </a:lnTo>
                <a:lnTo>
                  <a:pt x="16" y="32"/>
                </a:lnTo>
                <a:lnTo>
                  <a:pt x="16" y="32"/>
                </a:lnTo>
                <a:lnTo>
                  <a:pt x="15" y="33"/>
                </a:lnTo>
                <a:lnTo>
                  <a:pt x="15" y="32"/>
                </a:lnTo>
                <a:lnTo>
                  <a:pt x="15" y="32"/>
                </a:lnTo>
                <a:lnTo>
                  <a:pt x="14" y="32"/>
                </a:lnTo>
                <a:lnTo>
                  <a:pt x="14" y="32"/>
                </a:lnTo>
                <a:lnTo>
                  <a:pt x="14" y="33"/>
                </a:lnTo>
                <a:lnTo>
                  <a:pt x="14" y="33"/>
                </a:lnTo>
                <a:lnTo>
                  <a:pt x="13" y="33"/>
                </a:lnTo>
                <a:lnTo>
                  <a:pt x="14" y="34"/>
                </a:lnTo>
                <a:lnTo>
                  <a:pt x="13" y="34"/>
                </a:lnTo>
                <a:lnTo>
                  <a:pt x="12" y="34"/>
                </a:lnTo>
                <a:lnTo>
                  <a:pt x="12" y="33"/>
                </a:lnTo>
                <a:lnTo>
                  <a:pt x="12" y="33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2" y="32"/>
                </a:lnTo>
                <a:lnTo>
                  <a:pt x="11" y="32"/>
                </a:lnTo>
                <a:lnTo>
                  <a:pt x="10" y="32"/>
                </a:lnTo>
                <a:lnTo>
                  <a:pt x="9" y="33"/>
                </a:lnTo>
                <a:lnTo>
                  <a:pt x="10" y="33"/>
                </a:lnTo>
                <a:lnTo>
                  <a:pt x="10" y="33"/>
                </a:lnTo>
                <a:lnTo>
                  <a:pt x="10" y="33"/>
                </a:lnTo>
                <a:lnTo>
                  <a:pt x="9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7" y="33"/>
                </a:lnTo>
                <a:lnTo>
                  <a:pt x="7" y="32"/>
                </a:lnTo>
                <a:lnTo>
                  <a:pt x="7" y="33"/>
                </a:lnTo>
                <a:lnTo>
                  <a:pt x="6" y="33"/>
                </a:lnTo>
                <a:lnTo>
                  <a:pt x="6" y="33"/>
                </a:lnTo>
                <a:lnTo>
                  <a:pt x="6" y="33"/>
                </a:lnTo>
                <a:lnTo>
                  <a:pt x="7" y="34"/>
                </a:lnTo>
                <a:lnTo>
                  <a:pt x="6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5"/>
                </a:lnTo>
                <a:lnTo>
                  <a:pt x="7" y="34"/>
                </a:lnTo>
                <a:lnTo>
                  <a:pt x="7" y="35"/>
                </a:lnTo>
                <a:lnTo>
                  <a:pt x="7" y="35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8" y="36"/>
                </a:lnTo>
                <a:lnTo>
                  <a:pt x="7" y="36"/>
                </a:lnTo>
                <a:lnTo>
                  <a:pt x="7" y="36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6"/>
                </a:lnTo>
                <a:lnTo>
                  <a:pt x="5" y="36"/>
                </a:lnTo>
                <a:lnTo>
                  <a:pt x="6" y="36"/>
                </a:lnTo>
                <a:lnTo>
                  <a:pt x="5" y="37"/>
                </a:lnTo>
                <a:lnTo>
                  <a:pt x="5" y="37"/>
                </a:lnTo>
                <a:lnTo>
                  <a:pt x="5" y="37"/>
                </a:lnTo>
                <a:lnTo>
                  <a:pt x="6" y="38"/>
                </a:lnTo>
                <a:lnTo>
                  <a:pt x="5" y="38"/>
                </a:lnTo>
                <a:lnTo>
                  <a:pt x="4" y="39"/>
                </a:lnTo>
                <a:lnTo>
                  <a:pt x="4" y="39"/>
                </a:lnTo>
                <a:lnTo>
                  <a:pt x="4" y="39"/>
                </a:lnTo>
                <a:lnTo>
                  <a:pt x="3" y="39"/>
                </a:lnTo>
                <a:lnTo>
                  <a:pt x="2" y="39"/>
                </a:lnTo>
                <a:lnTo>
                  <a:pt x="2" y="40"/>
                </a:lnTo>
                <a:lnTo>
                  <a:pt x="2" y="40"/>
                </a:lnTo>
                <a:lnTo>
                  <a:pt x="1" y="41"/>
                </a:lnTo>
                <a:lnTo>
                  <a:pt x="1" y="41"/>
                </a:lnTo>
                <a:lnTo>
                  <a:pt x="0" y="41"/>
                </a:lnTo>
                <a:lnTo>
                  <a:pt x="1" y="42"/>
                </a:lnTo>
                <a:lnTo>
                  <a:pt x="1" y="42"/>
                </a:lnTo>
                <a:lnTo>
                  <a:pt x="1" y="42"/>
                </a:lnTo>
                <a:lnTo>
                  <a:pt x="1" y="42"/>
                </a:lnTo>
                <a:lnTo>
                  <a:pt x="0" y="43"/>
                </a:lnTo>
                <a:lnTo>
                  <a:pt x="0" y="43"/>
                </a:lnTo>
                <a:lnTo>
                  <a:pt x="0" y="43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2" y="44"/>
                </a:lnTo>
                <a:lnTo>
                  <a:pt x="2" y="44"/>
                </a:lnTo>
                <a:lnTo>
                  <a:pt x="1" y="44"/>
                </a:lnTo>
                <a:lnTo>
                  <a:pt x="1" y="45"/>
                </a:lnTo>
                <a:lnTo>
                  <a:pt x="1" y="45"/>
                </a:lnTo>
                <a:lnTo>
                  <a:pt x="1" y="46"/>
                </a:lnTo>
                <a:lnTo>
                  <a:pt x="1" y="46"/>
                </a:lnTo>
                <a:lnTo>
                  <a:pt x="0" y="46"/>
                </a:lnTo>
                <a:lnTo>
                  <a:pt x="0" y="47"/>
                </a:lnTo>
                <a:lnTo>
                  <a:pt x="1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2" y="47"/>
                </a:lnTo>
                <a:lnTo>
                  <a:pt x="1" y="48"/>
                </a:lnTo>
                <a:lnTo>
                  <a:pt x="1" y="48"/>
                </a:lnTo>
                <a:lnTo>
                  <a:pt x="2" y="48"/>
                </a:lnTo>
                <a:lnTo>
                  <a:pt x="2" y="48"/>
                </a:lnTo>
                <a:lnTo>
                  <a:pt x="2" y="48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9"/>
                </a:lnTo>
                <a:lnTo>
                  <a:pt x="2" y="48"/>
                </a:lnTo>
                <a:lnTo>
                  <a:pt x="2" y="48"/>
                </a:lnTo>
                <a:lnTo>
                  <a:pt x="2" y="48"/>
                </a:lnTo>
                <a:lnTo>
                  <a:pt x="3" y="48"/>
                </a:lnTo>
                <a:lnTo>
                  <a:pt x="3" y="48"/>
                </a:lnTo>
                <a:lnTo>
                  <a:pt x="3" y="48"/>
                </a:lnTo>
                <a:lnTo>
                  <a:pt x="3" y="48"/>
                </a:lnTo>
                <a:lnTo>
                  <a:pt x="3" y="49"/>
                </a:lnTo>
                <a:lnTo>
                  <a:pt x="3" y="49"/>
                </a:lnTo>
                <a:lnTo>
                  <a:pt x="4" y="49"/>
                </a:lnTo>
                <a:lnTo>
                  <a:pt x="4" y="49"/>
                </a:lnTo>
                <a:lnTo>
                  <a:pt x="4" y="49"/>
                </a:lnTo>
                <a:lnTo>
                  <a:pt x="4" y="50"/>
                </a:lnTo>
                <a:lnTo>
                  <a:pt x="4" y="51"/>
                </a:lnTo>
                <a:lnTo>
                  <a:pt x="4" y="51"/>
                </a:lnTo>
                <a:lnTo>
                  <a:pt x="4" y="50"/>
                </a:lnTo>
                <a:lnTo>
                  <a:pt x="4" y="50"/>
                </a:lnTo>
                <a:lnTo>
                  <a:pt x="4" y="50"/>
                </a:lnTo>
                <a:lnTo>
                  <a:pt x="4" y="51"/>
                </a:lnTo>
                <a:lnTo>
                  <a:pt x="5" y="51"/>
                </a:lnTo>
                <a:lnTo>
                  <a:pt x="4" y="52"/>
                </a:lnTo>
                <a:lnTo>
                  <a:pt x="4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3" y="53"/>
                </a:lnTo>
                <a:lnTo>
                  <a:pt x="3" y="53"/>
                </a:lnTo>
                <a:lnTo>
                  <a:pt x="3" y="54"/>
                </a:lnTo>
                <a:lnTo>
                  <a:pt x="2" y="55"/>
                </a:lnTo>
                <a:lnTo>
                  <a:pt x="3" y="55"/>
                </a:lnTo>
                <a:lnTo>
                  <a:pt x="3" y="56"/>
                </a:lnTo>
                <a:lnTo>
                  <a:pt x="3" y="56"/>
                </a:lnTo>
                <a:lnTo>
                  <a:pt x="4" y="56"/>
                </a:lnTo>
                <a:lnTo>
                  <a:pt x="4" y="56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7"/>
                </a:lnTo>
                <a:lnTo>
                  <a:pt x="5" y="58"/>
                </a:lnTo>
                <a:lnTo>
                  <a:pt x="5" y="58"/>
                </a:lnTo>
                <a:lnTo>
                  <a:pt x="6" y="59"/>
                </a:lnTo>
                <a:lnTo>
                  <a:pt x="6" y="59"/>
                </a:lnTo>
                <a:lnTo>
                  <a:pt x="6" y="60"/>
                </a:lnTo>
                <a:lnTo>
                  <a:pt x="6" y="60"/>
                </a:lnTo>
                <a:lnTo>
                  <a:pt x="7" y="60"/>
                </a:lnTo>
                <a:lnTo>
                  <a:pt x="8" y="61"/>
                </a:lnTo>
                <a:lnTo>
                  <a:pt x="8" y="61"/>
                </a:lnTo>
                <a:lnTo>
                  <a:pt x="7" y="61"/>
                </a:lnTo>
                <a:lnTo>
                  <a:pt x="7" y="61"/>
                </a:lnTo>
                <a:lnTo>
                  <a:pt x="7" y="61"/>
                </a:lnTo>
                <a:lnTo>
                  <a:pt x="8" y="62"/>
                </a:lnTo>
                <a:lnTo>
                  <a:pt x="8" y="63"/>
                </a:lnTo>
                <a:lnTo>
                  <a:pt x="10" y="64"/>
                </a:lnTo>
                <a:lnTo>
                  <a:pt x="9" y="64"/>
                </a:lnTo>
                <a:lnTo>
                  <a:pt x="9" y="64"/>
                </a:lnTo>
                <a:lnTo>
                  <a:pt x="7" y="63"/>
                </a:lnTo>
                <a:lnTo>
                  <a:pt x="6" y="63"/>
                </a:lnTo>
                <a:lnTo>
                  <a:pt x="6" y="63"/>
                </a:lnTo>
                <a:lnTo>
                  <a:pt x="6" y="63"/>
                </a:lnTo>
                <a:lnTo>
                  <a:pt x="6" y="64"/>
                </a:lnTo>
                <a:lnTo>
                  <a:pt x="6" y="64"/>
                </a:lnTo>
                <a:lnTo>
                  <a:pt x="7" y="64"/>
                </a:lnTo>
                <a:lnTo>
                  <a:pt x="7" y="64"/>
                </a:lnTo>
                <a:lnTo>
                  <a:pt x="8" y="64"/>
                </a:lnTo>
                <a:lnTo>
                  <a:pt x="8" y="65"/>
                </a:lnTo>
                <a:lnTo>
                  <a:pt x="7" y="65"/>
                </a:lnTo>
                <a:lnTo>
                  <a:pt x="6" y="65"/>
                </a:lnTo>
                <a:lnTo>
                  <a:pt x="5" y="65"/>
                </a:lnTo>
                <a:lnTo>
                  <a:pt x="7" y="65"/>
                </a:lnTo>
                <a:lnTo>
                  <a:pt x="7" y="66"/>
                </a:lnTo>
                <a:lnTo>
                  <a:pt x="7" y="66"/>
                </a:lnTo>
                <a:lnTo>
                  <a:pt x="7" y="66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5" y="66"/>
                </a:lnTo>
                <a:lnTo>
                  <a:pt x="7" y="66"/>
                </a:lnTo>
                <a:lnTo>
                  <a:pt x="7" y="67"/>
                </a:lnTo>
                <a:lnTo>
                  <a:pt x="7" y="68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lnTo>
                  <a:pt x="6" y="70"/>
                </a:lnTo>
                <a:lnTo>
                  <a:pt x="6" y="70"/>
                </a:lnTo>
                <a:lnTo>
                  <a:pt x="6" y="70"/>
                </a:lnTo>
                <a:lnTo>
                  <a:pt x="5" y="70"/>
                </a:lnTo>
                <a:lnTo>
                  <a:pt x="6" y="70"/>
                </a:lnTo>
                <a:lnTo>
                  <a:pt x="5" y="71"/>
                </a:lnTo>
                <a:lnTo>
                  <a:pt x="6" y="71"/>
                </a:lnTo>
                <a:lnTo>
                  <a:pt x="5" y="71"/>
                </a:lnTo>
                <a:lnTo>
                  <a:pt x="6" y="71"/>
                </a:lnTo>
                <a:lnTo>
                  <a:pt x="6" y="72"/>
                </a:lnTo>
                <a:lnTo>
                  <a:pt x="6" y="72"/>
                </a:lnTo>
                <a:lnTo>
                  <a:pt x="5" y="72"/>
                </a:lnTo>
                <a:lnTo>
                  <a:pt x="6" y="73"/>
                </a:lnTo>
                <a:lnTo>
                  <a:pt x="6" y="73"/>
                </a:lnTo>
                <a:lnTo>
                  <a:pt x="5" y="72"/>
                </a:lnTo>
                <a:lnTo>
                  <a:pt x="4" y="72"/>
                </a:lnTo>
                <a:lnTo>
                  <a:pt x="4" y="72"/>
                </a:lnTo>
                <a:lnTo>
                  <a:pt x="4" y="73"/>
                </a:lnTo>
                <a:lnTo>
                  <a:pt x="5" y="73"/>
                </a:lnTo>
                <a:lnTo>
                  <a:pt x="5" y="73"/>
                </a:lnTo>
                <a:lnTo>
                  <a:pt x="5" y="73"/>
                </a:lnTo>
                <a:lnTo>
                  <a:pt x="3" y="72"/>
                </a:lnTo>
                <a:lnTo>
                  <a:pt x="4" y="73"/>
                </a:lnTo>
                <a:lnTo>
                  <a:pt x="4" y="73"/>
                </a:lnTo>
                <a:lnTo>
                  <a:pt x="4" y="73"/>
                </a:lnTo>
                <a:lnTo>
                  <a:pt x="4" y="73"/>
                </a:lnTo>
                <a:lnTo>
                  <a:pt x="4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4" y="75"/>
                </a:lnTo>
                <a:lnTo>
                  <a:pt x="4" y="76"/>
                </a:lnTo>
                <a:lnTo>
                  <a:pt x="5" y="76"/>
                </a:lnTo>
                <a:lnTo>
                  <a:pt x="5" y="76"/>
                </a:lnTo>
                <a:lnTo>
                  <a:pt x="5" y="76"/>
                </a:lnTo>
                <a:lnTo>
                  <a:pt x="4" y="76"/>
                </a:lnTo>
                <a:lnTo>
                  <a:pt x="4" y="76"/>
                </a:lnTo>
                <a:lnTo>
                  <a:pt x="4" y="76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lnTo>
                  <a:pt x="4" y="77"/>
                </a:lnTo>
                <a:lnTo>
                  <a:pt x="5" y="77"/>
                </a:lnTo>
                <a:lnTo>
                  <a:pt x="4" y="77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5" y="78"/>
                </a:lnTo>
                <a:lnTo>
                  <a:pt x="6" y="78"/>
                </a:lnTo>
                <a:lnTo>
                  <a:pt x="6" y="78"/>
                </a:lnTo>
                <a:lnTo>
                  <a:pt x="5" y="78"/>
                </a:lnTo>
                <a:lnTo>
                  <a:pt x="5" y="79"/>
                </a:lnTo>
                <a:lnTo>
                  <a:pt x="5" y="79"/>
                </a:lnTo>
                <a:lnTo>
                  <a:pt x="5" y="79"/>
                </a:lnTo>
                <a:lnTo>
                  <a:pt x="4" y="79"/>
                </a:lnTo>
                <a:lnTo>
                  <a:pt x="4" y="80"/>
                </a:lnTo>
                <a:lnTo>
                  <a:pt x="5" y="80"/>
                </a:lnTo>
                <a:lnTo>
                  <a:pt x="5" y="80"/>
                </a:lnTo>
                <a:lnTo>
                  <a:pt x="5" y="81"/>
                </a:lnTo>
                <a:lnTo>
                  <a:pt x="6" y="81"/>
                </a:lnTo>
                <a:lnTo>
                  <a:pt x="6" y="81"/>
                </a:lnTo>
                <a:lnTo>
                  <a:pt x="5" y="81"/>
                </a:lnTo>
                <a:lnTo>
                  <a:pt x="5" y="81"/>
                </a:lnTo>
                <a:lnTo>
                  <a:pt x="5" y="81"/>
                </a:lnTo>
                <a:lnTo>
                  <a:pt x="6" y="81"/>
                </a:lnTo>
                <a:lnTo>
                  <a:pt x="7" y="81"/>
                </a:lnTo>
                <a:lnTo>
                  <a:pt x="8" y="81"/>
                </a:lnTo>
                <a:lnTo>
                  <a:pt x="8" y="82"/>
                </a:lnTo>
                <a:lnTo>
                  <a:pt x="7" y="81"/>
                </a:lnTo>
                <a:lnTo>
                  <a:pt x="8" y="82"/>
                </a:lnTo>
                <a:lnTo>
                  <a:pt x="8" y="83"/>
                </a:lnTo>
                <a:lnTo>
                  <a:pt x="7" y="83"/>
                </a:lnTo>
                <a:lnTo>
                  <a:pt x="8" y="83"/>
                </a:lnTo>
                <a:lnTo>
                  <a:pt x="8" y="83"/>
                </a:lnTo>
                <a:lnTo>
                  <a:pt x="9" y="82"/>
                </a:lnTo>
                <a:lnTo>
                  <a:pt x="9" y="82"/>
                </a:lnTo>
                <a:lnTo>
                  <a:pt x="9" y="81"/>
                </a:lnTo>
                <a:lnTo>
                  <a:pt x="9" y="81"/>
                </a:lnTo>
                <a:lnTo>
                  <a:pt x="10" y="81"/>
                </a:lnTo>
                <a:lnTo>
                  <a:pt x="10" y="81"/>
                </a:lnTo>
                <a:lnTo>
                  <a:pt x="11" y="80"/>
                </a:lnTo>
                <a:lnTo>
                  <a:pt x="11" y="81"/>
                </a:lnTo>
                <a:lnTo>
                  <a:pt x="12" y="81"/>
                </a:lnTo>
                <a:lnTo>
                  <a:pt x="11" y="81"/>
                </a:lnTo>
                <a:lnTo>
                  <a:pt x="11" y="81"/>
                </a:lnTo>
                <a:lnTo>
                  <a:pt x="11" y="82"/>
                </a:lnTo>
                <a:lnTo>
                  <a:pt x="11" y="82"/>
                </a:lnTo>
                <a:lnTo>
                  <a:pt x="11" y="83"/>
                </a:lnTo>
                <a:lnTo>
                  <a:pt x="11" y="83"/>
                </a:lnTo>
                <a:lnTo>
                  <a:pt x="11" y="83"/>
                </a:lnTo>
                <a:lnTo>
                  <a:pt x="12" y="83"/>
                </a:lnTo>
                <a:lnTo>
                  <a:pt x="12" y="82"/>
                </a:lnTo>
                <a:lnTo>
                  <a:pt x="11" y="82"/>
                </a:lnTo>
                <a:lnTo>
                  <a:pt x="13" y="82"/>
                </a:lnTo>
                <a:lnTo>
                  <a:pt x="13" y="82"/>
                </a:lnTo>
                <a:lnTo>
                  <a:pt x="13" y="83"/>
                </a:lnTo>
                <a:lnTo>
                  <a:pt x="14" y="83"/>
                </a:lnTo>
                <a:lnTo>
                  <a:pt x="14" y="83"/>
                </a:lnTo>
                <a:lnTo>
                  <a:pt x="14" y="83"/>
                </a:lnTo>
                <a:lnTo>
                  <a:pt x="14" y="84"/>
                </a:lnTo>
                <a:lnTo>
                  <a:pt x="15" y="84"/>
                </a:lnTo>
                <a:lnTo>
                  <a:pt x="15" y="83"/>
                </a:lnTo>
                <a:lnTo>
                  <a:pt x="16" y="84"/>
                </a:lnTo>
                <a:lnTo>
                  <a:pt x="15" y="84"/>
                </a:lnTo>
                <a:lnTo>
                  <a:pt x="16" y="84"/>
                </a:lnTo>
                <a:lnTo>
                  <a:pt x="18" y="84"/>
                </a:lnTo>
                <a:lnTo>
                  <a:pt x="18" y="85"/>
                </a:lnTo>
                <a:lnTo>
                  <a:pt x="21" y="84"/>
                </a:lnTo>
                <a:lnTo>
                  <a:pt x="21" y="84"/>
                </a:lnTo>
                <a:lnTo>
                  <a:pt x="21" y="85"/>
                </a:lnTo>
                <a:lnTo>
                  <a:pt x="21" y="85"/>
                </a:lnTo>
                <a:lnTo>
                  <a:pt x="21" y="85"/>
                </a:lnTo>
                <a:lnTo>
                  <a:pt x="22" y="85"/>
                </a:lnTo>
                <a:lnTo>
                  <a:pt x="23" y="85"/>
                </a:lnTo>
                <a:lnTo>
                  <a:pt x="23" y="85"/>
                </a:lnTo>
                <a:lnTo>
                  <a:pt x="23" y="85"/>
                </a:lnTo>
                <a:lnTo>
                  <a:pt x="23" y="85"/>
                </a:lnTo>
                <a:lnTo>
                  <a:pt x="22" y="86"/>
                </a:lnTo>
                <a:lnTo>
                  <a:pt x="22" y="86"/>
                </a:lnTo>
                <a:lnTo>
                  <a:pt x="21" y="87"/>
                </a:lnTo>
                <a:lnTo>
                  <a:pt x="21" y="87"/>
                </a:lnTo>
                <a:lnTo>
                  <a:pt x="21" y="87"/>
                </a:lnTo>
                <a:lnTo>
                  <a:pt x="20" y="87"/>
                </a:lnTo>
                <a:lnTo>
                  <a:pt x="22" y="87"/>
                </a:lnTo>
                <a:lnTo>
                  <a:pt x="22" y="87"/>
                </a:lnTo>
                <a:lnTo>
                  <a:pt x="23" y="87"/>
                </a:lnTo>
                <a:lnTo>
                  <a:pt x="23" y="87"/>
                </a:lnTo>
                <a:lnTo>
                  <a:pt x="23" y="87"/>
                </a:lnTo>
                <a:lnTo>
                  <a:pt x="22" y="87"/>
                </a:lnTo>
                <a:lnTo>
                  <a:pt x="22" y="88"/>
                </a:lnTo>
                <a:lnTo>
                  <a:pt x="23" y="88"/>
                </a:lnTo>
                <a:lnTo>
                  <a:pt x="22" y="88"/>
                </a:lnTo>
                <a:lnTo>
                  <a:pt x="22" y="88"/>
                </a:lnTo>
                <a:lnTo>
                  <a:pt x="23" y="88"/>
                </a:lnTo>
                <a:lnTo>
                  <a:pt x="24" y="88"/>
                </a:lnTo>
                <a:lnTo>
                  <a:pt x="25" y="87"/>
                </a:lnTo>
                <a:lnTo>
                  <a:pt x="26" y="87"/>
                </a:lnTo>
                <a:lnTo>
                  <a:pt x="26" y="87"/>
                </a:lnTo>
                <a:lnTo>
                  <a:pt x="27" y="86"/>
                </a:lnTo>
                <a:lnTo>
                  <a:pt x="28" y="86"/>
                </a:lnTo>
                <a:lnTo>
                  <a:pt x="28" y="86"/>
                </a:lnTo>
                <a:lnTo>
                  <a:pt x="29" y="85"/>
                </a:lnTo>
                <a:lnTo>
                  <a:pt x="30" y="85"/>
                </a:lnTo>
                <a:lnTo>
                  <a:pt x="30" y="86"/>
                </a:lnTo>
                <a:lnTo>
                  <a:pt x="29" y="86"/>
                </a:lnTo>
                <a:lnTo>
                  <a:pt x="29" y="86"/>
                </a:lnTo>
                <a:lnTo>
                  <a:pt x="29" y="87"/>
                </a:lnTo>
                <a:lnTo>
                  <a:pt x="27" y="88"/>
                </a:lnTo>
                <a:lnTo>
                  <a:pt x="27" y="88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7" y="89"/>
                </a:lnTo>
                <a:lnTo>
                  <a:pt x="28" y="90"/>
                </a:lnTo>
                <a:lnTo>
                  <a:pt x="28" y="90"/>
                </a:lnTo>
                <a:lnTo>
                  <a:pt x="28" y="90"/>
                </a:lnTo>
                <a:lnTo>
                  <a:pt x="28" y="90"/>
                </a:lnTo>
                <a:lnTo>
                  <a:pt x="29" y="89"/>
                </a:lnTo>
                <a:lnTo>
                  <a:pt x="29" y="90"/>
                </a:lnTo>
                <a:lnTo>
                  <a:pt x="28" y="90"/>
                </a:lnTo>
                <a:lnTo>
                  <a:pt x="28" y="91"/>
                </a:lnTo>
                <a:lnTo>
                  <a:pt x="29" y="91"/>
                </a:lnTo>
                <a:lnTo>
                  <a:pt x="30" y="91"/>
                </a:lnTo>
                <a:lnTo>
                  <a:pt x="31" y="91"/>
                </a:lnTo>
                <a:lnTo>
                  <a:pt x="32" y="91"/>
                </a:lnTo>
                <a:lnTo>
                  <a:pt x="32" y="91"/>
                </a:lnTo>
                <a:lnTo>
                  <a:pt x="32" y="92"/>
                </a:lnTo>
                <a:lnTo>
                  <a:pt x="32" y="92"/>
                </a:lnTo>
                <a:lnTo>
                  <a:pt x="30" y="92"/>
                </a:lnTo>
                <a:lnTo>
                  <a:pt x="30" y="92"/>
                </a:lnTo>
                <a:lnTo>
                  <a:pt x="30" y="93"/>
                </a:lnTo>
                <a:lnTo>
                  <a:pt x="30" y="93"/>
                </a:lnTo>
                <a:lnTo>
                  <a:pt x="30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1" y="93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2"/>
                </a:lnTo>
                <a:lnTo>
                  <a:pt x="33" y="91"/>
                </a:lnTo>
                <a:lnTo>
                  <a:pt x="33" y="91"/>
                </a:lnTo>
                <a:lnTo>
                  <a:pt x="33" y="91"/>
                </a:lnTo>
                <a:lnTo>
                  <a:pt x="33" y="92"/>
                </a:lnTo>
                <a:lnTo>
                  <a:pt x="32" y="93"/>
                </a:lnTo>
                <a:lnTo>
                  <a:pt x="32" y="93"/>
                </a:lnTo>
                <a:lnTo>
                  <a:pt x="31" y="94"/>
                </a:lnTo>
                <a:lnTo>
                  <a:pt x="30" y="94"/>
                </a:lnTo>
                <a:lnTo>
                  <a:pt x="29" y="94"/>
                </a:lnTo>
                <a:lnTo>
                  <a:pt x="29" y="94"/>
                </a:lnTo>
                <a:lnTo>
                  <a:pt x="28" y="95"/>
                </a:lnTo>
                <a:lnTo>
                  <a:pt x="27" y="95"/>
                </a:lnTo>
                <a:lnTo>
                  <a:pt x="27" y="96"/>
                </a:lnTo>
                <a:lnTo>
                  <a:pt x="27" y="95"/>
                </a:lnTo>
                <a:lnTo>
                  <a:pt x="29" y="96"/>
                </a:lnTo>
                <a:lnTo>
                  <a:pt x="29" y="95"/>
                </a:lnTo>
                <a:lnTo>
                  <a:pt x="30" y="95"/>
                </a:lnTo>
                <a:lnTo>
                  <a:pt x="31" y="95"/>
                </a:lnTo>
                <a:lnTo>
                  <a:pt x="31" y="95"/>
                </a:lnTo>
                <a:lnTo>
                  <a:pt x="32" y="95"/>
                </a:lnTo>
                <a:lnTo>
                  <a:pt x="32" y="94"/>
                </a:lnTo>
                <a:lnTo>
                  <a:pt x="32" y="94"/>
                </a:lnTo>
                <a:lnTo>
                  <a:pt x="34" y="93"/>
                </a:lnTo>
                <a:lnTo>
                  <a:pt x="34" y="92"/>
                </a:lnTo>
                <a:lnTo>
                  <a:pt x="35" y="92"/>
                </a:lnTo>
                <a:lnTo>
                  <a:pt x="35" y="92"/>
                </a:lnTo>
                <a:lnTo>
                  <a:pt x="35" y="91"/>
                </a:lnTo>
                <a:lnTo>
                  <a:pt x="36" y="91"/>
                </a:lnTo>
                <a:lnTo>
                  <a:pt x="36" y="91"/>
                </a:lnTo>
                <a:lnTo>
                  <a:pt x="37" y="90"/>
                </a:lnTo>
                <a:lnTo>
                  <a:pt x="37" y="91"/>
                </a:lnTo>
                <a:lnTo>
                  <a:pt x="37" y="91"/>
                </a:lnTo>
                <a:lnTo>
                  <a:pt x="36" y="92"/>
                </a:lnTo>
                <a:lnTo>
                  <a:pt x="36" y="92"/>
                </a:lnTo>
                <a:lnTo>
                  <a:pt x="35" y="92"/>
                </a:lnTo>
                <a:lnTo>
                  <a:pt x="35" y="93"/>
                </a:lnTo>
                <a:lnTo>
                  <a:pt x="35" y="93"/>
                </a:lnTo>
                <a:lnTo>
                  <a:pt x="36" y="92"/>
                </a:lnTo>
                <a:lnTo>
                  <a:pt x="37" y="92"/>
                </a:lnTo>
                <a:lnTo>
                  <a:pt x="37" y="92"/>
                </a:lnTo>
                <a:lnTo>
                  <a:pt x="38" y="93"/>
                </a:lnTo>
                <a:lnTo>
                  <a:pt x="38" y="92"/>
                </a:lnTo>
                <a:lnTo>
                  <a:pt x="39" y="93"/>
                </a:lnTo>
                <a:lnTo>
                  <a:pt x="40" y="92"/>
                </a:lnTo>
                <a:lnTo>
                  <a:pt x="40" y="93"/>
                </a:lnTo>
                <a:lnTo>
                  <a:pt x="41" y="92"/>
                </a:lnTo>
                <a:lnTo>
                  <a:pt x="42" y="92"/>
                </a:lnTo>
                <a:lnTo>
                  <a:pt x="43" y="92"/>
                </a:lnTo>
                <a:lnTo>
                  <a:pt x="43" y="92"/>
                </a:lnTo>
                <a:lnTo>
                  <a:pt x="44" y="91"/>
                </a:lnTo>
                <a:lnTo>
                  <a:pt x="44" y="91"/>
                </a:lnTo>
                <a:lnTo>
                  <a:pt x="44" y="92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5" y="91"/>
                </a:lnTo>
                <a:lnTo>
                  <a:pt x="45" y="91"/>
                </a:lnTo>
                <a:lnTo>
                  <a:pt x="45" y="91"/>
                </a:lnTo>
                <a:lnTo>
                  <a:pt x="45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6" y="91"/>
                </a:lnTo>
                <a:lnTo>
                  <a:pt x="47" y="91"/>
                </a:lnTo>
                <a:lnTo>
                  <a:pt x="47" y="91"/>
                </a:lnTo>
                <a:lnTo>
                  <a:pt x="48" y="91"/>
                </a:lnTo>
                <a:lnTo>
                  <a:pt x="48" y="91"/>
                </a:lnTo>
                <a:lnTo>
                  <a:pt x="48" y="90"/>
                </a:lnTo>
                <a:lnTo>
                  <a:pt x="48" y="90"/>
                </a:lnTo>
                <a:lnTo>
                  <a:pt x="49" y="91"/>
                </a:lnTo>
                <a:lnTo>
                  <a:pt x="49" y="91"/>
                </a:lnTo>
                <a:lnTo>
                  <a:pt x="49" y="91"/>
                </a:lnTo>
                <a:lnTo>
                  <a:pt x="48" y="91"/>
                </a:lnTo>
                <a:lnTo>
                  <a:pt x="48" y="92"/>
                </a:lnTo>
                <a:lnTo>
                  <a:pt x="48" y="92"/>
                </a:lnTo>
                <a:lnTo>
                  <a:pt x="49" y="91"/>
                </a:lnTo>
                <a:lnTo>
                  <a:pt x="49" y="92"/>
                </a:lnTo>
                <a:lnTo>
                  <a:pt x="49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1"/>
                </a:lnTo>
                <a:lnTo>
                  <a:pt x="50" y="92"/>
                </a:lnTo>
                <a:lnTo>
                  <a:pt x="50" y="92"/>
                </a:lnTo>
                <a:lnTo>
                  <a:pt x="51" y="92"/>
                </a:lnTo>
                <a:lnTo>
                  <a:pt x="51" y="92"/>
                </a:lnTo>
                <a:lnTo>
                  <a:pt x="51" y="91"/>
                </a:lnTo>
                <a:lnTo>
                  <a:pt x="52" y="91"/>
                </a:lnTo>
                <a:lnTo>
                  <a:pt x="52" y="90"/>
                </a:lnTo>
                <a:lnTo>
                  <a:pt x="52" y="90"/>
                </a:lnTo>
                <a:lnTo>
                  <a:pt x="53" y="90"/>
                </a:lnTo>
                <a:lnTo>
                  <a:pt x="52" y="90"/>
                </a:lnTo>
                <a:lnTo>
                  <a:pt x="52" y="90"/>
                </a:lnTo>
                <a:lnTo>
                  <a:pt x="52" y="90"/>
                </a:lnTo>
                <a:lnTo>
                  <a:pt x="52" y="89"/>
                </a:lnTo>
                <a:lnTo>
                  <a:pt x="52" y="89"/>
                </a:lnTo>
                <a:lnTo>
                  <a:pt x="52" y="89"/>
                </a:lnTo>
                <a:lnTo>
                  <a:pt x="53" y="89"/>
                </a:lnTo>
                <a:lnTo>
                  <a:pt x="53" y="90"/>
                </a:lnTo>
                <a:lnTo>
                  <a:pt x="53" y="90"/>
                </a:lnTo>
                <a:lnTo>
                  <a:pt x="53" y="90"/>
                </a:lnTo>
                <a:lnTo>
                  <a:pt x="54" y="89"/>
                </a:lnTo>
                <a:lnTo>
                  <a:pt x="55" y="89"/>
                </a:lnTo>
                <a:lnTo>
                  <a:pt x="56" y="89"/>
                </a:lnTo>
                <a:lnTo>
                  <a:pt x="56" y="89"/>
                </a:lnTo>
                <a:lnTo>
                  <a:pt x="55" y="89"/>
                </a:lnTo>
                <a:lnTo>
                  <a:pt x="56" y="88"/>
                </a:lnTo>
                <a:lnTo>
                  <a:pt x="56" y="88"/>
                </a:lnTo>
                <a:lnTo>
                  <a:pt x="57" y="89"/>
                </a:lnTo>
                <a:lnTo>
                  <a:pt x="56" y="89"/>
                </a:lnTo>
                <a:lnTo>
                  <a:pt x="56" y="89"/>
                </a:lnTo>
                <a:lnTo>
                  <a:pt x="56" y="89"/>
                </a:lnTo>
                <a:lnTo>
                  <a:pt x="58" y="89"/>
                </a:lnTo>
                <a:lnTo>
                  <a:pt x="58" y="89"/>
                </a:lnTo>
                <a:lnTo>
                  <a:pt x="58" y="88"/>
                </a:lnTo>
                <a:lnTo>
                  <a:pt x="58" y="88"/>
                </a:lnTo>
                <a:lnTo>
                  <a:pt x="58" y="88"/>
                </a:lnTo>
                <a:lnTo>
                  <a:pt x="59" y="88"/>
                </a:lnTo>
                <a:lnTo>
                  <a:pt x="59" y="88"/>
                </a:lnTo>
                <a:lnTo>
                  <a:pt x="58" y="89"/>
                </a:lnTo>
                <a:lnTo>
                  <a:pt x="59" y="89"/>
                </a:lnTo>
                <a:lnTo>
                  <a:pt x="59" y="89"/>
                </a:lnTo>
                <a:lnTo>
                  <a:pt x="59" y="89"/>
                </a:lnTo>
                <a:lnTo>
                  <a:pt x="59" y="88"/>
                </a:lnTo>
                <a:lnTo>
                  <a:pt x="60" y="88"/>
                </a:lnTo>
                <a:lnTo>
                  <a:pt x="60" y="89"/>
                </a:lnTo>
                <a:lnTo>
                  <a:pt x="60" y="89"/>
                </a:lnTo>
                <a:lnTo>
                  <a:pt x="60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8"/>
                </a:lnTo>
                <a:lnTo>
                  <a:pt x="61" y="87"/>
                </a:lnTo>
                <a:lnTo>
                  <a:pt x="61" y="87"/>
                </a:lnTo>
                <a:lnTo>
                  <a:pt x="63" y="87"/>
                </a:lnTo>
                <a:lnTo>
                  <a:pt x="63" y="87"/>
                </a:lnTo>
                <a:lnTo>
                  <a:pt x="63" y="87"/>
                </a:lnTo>
                <a:lnTo>
                  <a:pt x="64" y="87"/>
                </a:lnTo>
                <a:lnTo>
                  <a:pt x="64" y="87"/>
                </a:lnTo>
                <a:lnTo>
                  <a:pt x="64" y="87"/>
                </a:lnTo>
                <a:lnTo>
                  <a:pt x="65" y="87"/>
                </a:lnTo>
                <a:lnTo>
                  <a:pt x="66" y="87"/>
                </a:lnTo>
                <a:lnTo>
                  <a:pt x="66" y="87"/>
                </a:lnTo>
                <a:lnTo>
                  <a:pt x="66" y="87"/>
                </a:lnTo>
                <a:lnTo>
                  <a:pt x="67" y="86"/>
                </a:lnTo>
                <a:lnTo>
                  <a:pt x="67" y="86"/>
                </a:lnTo>
                <a:lnTo>
                  <a:pt x="66" y="86"/>
                </a:lnTo>
                <a:lnTo>
                  <a:pt x="66" y="86"/>
                </a:lnTo>
                <a:lnTo>
                  <a:pt x="68" y="86"/>
                </a:lnTo>
                <a:lnTo>
                  <a:pt x="68" y="85"/>
                </a:lnTo>
                <a:lnTo>
                  <a:pt x="69" y="85"/>
                </a:lnTo>
                <a:lnTo>
                  <a:pt x="69" y="86"/>
                </a:lnTo>
                <a:lnTo>
                  <a:pt x="68" y="86"/>
                </a:lnTo>
                <a:lnTo>
                  <a:pt x="69" y="86"/>
                </a:lnTo>
                <a:lnTo>
                  <a:pt x="68" y="86"/>
                </a:lnTo>
                <a:lnTo>
                  <a:pt x="68" y="86"/>
                </a:lnTo>
                <a:lnTo>
                  <a:pt x="68" y="87"/>
                </a:lnTo>
                <a:lnTo>
                  <a:pt x="69" y="87"/>
                </a:lnTo>
                <a:lnTo>
                  <a:pt x="69" y="87"/>
                </a:lnTo>
                <a:lnTo>
                  <a:pt x="70" y="88"/>
                </a:lnTo>
                <a:lnTo>
                  <a:pt x="70" y="87"/>
                </a:lnTo>
                <a:lnTo>
                  <a:pt x="70" y="87"/>
                </a:lnTo>
                <a:lnTo>
                  <a:pt x="71" y="87"/>
                </a:lnTo>
                <a:lnTo>
                  <a:pt x="71" y="87"/>
                </a:lnTo>
                <a:lnTo>
                  <a:pt x="70" y="87"/>
                </a:lnTo>
                <a:lnTo>
                  <a:pt x="70" y="87"/>
                </a:lnTo>
                <a:lnTo>
                  <a:pt x="69" y="87"/>
                </a:lnTo>
                <a:lnTo>
                  <a:pt x="69" y="86"/>
                </a:lnTo>
                <a:lnTo>
                  <a:pt x="70" y="86"/>
                </a:lnTo>
                <a:lnTo>
                  <a:pt x="70" y="87"/>
                </a:lnTo>
                <a:lnTo>
                  <a:pt x="71" y="87"/>
                </a:lnTo>
                <a:lnTo>
                  <a:pt x="72" y="87"/>
                </a:lnTo>
                <a:lnTo>
                  <a:pt x="72" y="87"/>
                </a:lnTo>
                <a:lnTo>
                  <a:pt x="72" y="87"/>
                </a:lnTo>
                <a:lnTo>
                  <a:pt x="72" y="87"/>
                </a:lnTo>
                <a:lnTo>
                  <a:pt x="71" y="86"/>
                </a:lnTo>
                <a:lnTo>
                  <a:pt x="72" y="86"/>
                </a:lnTo>
                <a:lnTo>
                  <a:pt x="72" y="86"/>
                </a:lnTo>
                <a:lnTo>
                  <a:pt x="72" y="85"/>
                </a:lnTo>
                <a:lnTo>
                  <a:pt x="71" y="84"/>
                </a:lnTo>
                <a:lnTo>
                  <a:pt x="72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6"/>
                </a:lnTo>
                <a:lnTo>
                  <a:pt x="74" y="86"/>
                </a:lnTo>
                <a:lnTo>
                  <a:pt x="74" y="86"/>
                </a:lnTo>
                <a:lnTo>
                  <a:pt x="75" y="86"/>
                </a:lnTo>
                <a:lnTo>
                  <a:pt x="75" y="86"/>
                </a:lnTo>
                <a:lnTo>
                  <a:pt x="75" y="86"/>
                </a:lnTo>
                <a:lnTo>
                  <a:pt x="74" y="85"/>
                </a:lnTo>
                <a:lnTo>
                  <a:pt x="74" y="85"/>
                </a:lnTo>
                <a:lnTo>
                  <a:pt x="73" y="85"/>
                </a:lnTo>
                <a:lnTo>
                  <a:pt x="73" y="84"/>
                </a:lnTo>
                <a:lnTo>
                  <a:pt x="74" y="84"/>
                </a:lnTo>
                <a:lnTo>
                  <a:pt x="74" y="84"/>
                </a:lnTo>
                <a:lnTo>
                  <a:pt x="73" y="83"/>
                </a:lnTo>
                <a:lnTo>
                  <a:pt x="72" y="83"/>
                </a:lnTo>
                <a:lnTo>
                  <a:pt x="72" y="83"/>
                </a:lnTo>
                <a:lnTo>
                  <a:pt x="73" y="83"/>
                </a:lnTo>
                <a:lnTo>
                  <a:pt x="74" y="83"/>
                </a:lnTo>
                <a:lnTo>
                  <a:pt x="74" y="84"/>
                </a:lnTo>
                <a:lnTo>
                  <a:pt x="75" y="84"/>
                </a:lnTo>
                <a:lnTo>
                  <a:pt x="75" y="85"/>
                </a:lnTo>
                <a:lnTo>
                  <a:pt x="76" y="84"/>
                </a:lnTo>
                <a:lnTo>
                  <a:pt x="76" y="84"/>
                </a:lnTo>
                <a:lnTo>
                  <a:pt x="76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7" y="84"/>
                </a:lnTo>
                <a:lnTo>
                  <a:pt x="78" y="84"/>
                </a:lnTo>
                <a:lnTo>
                  <a:pt x="78" y="84"/>
                </a:lnTo>
                <a:lnTo>
                  <a:pt x="78" y="84"/>
                </a:lnTo>
                <a:lnTo>
                  <a:pt x="78" y="85"/>
                </a:lnTo>
                <a:lnTo>
                  <a:pt x="78" y="85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79" y="84"/>
                </a:lnTo>
                <a:lnTo>
                  <a:pt x="79" y="85"/>
                </a:lnTo>
                <a:lnTo>
                  <a:pt x="80" y="85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4"/>
                </a:lnTo>
                <a:lnTo>
                  <a:pt x="80" y="83"/>
                </a:lnTo>
                <a:lnTo>
                  <a:pt x="80" y="83"/>
                </a:lnTo>
                <a:lnTo>
                  <a:pt x="81" y="82"/>
                </a:lnTo>
                <a:lnTo>
                  <a:pt x="81" y="82"/>
                </a:lnTo>
                <a:lnTo>
                  <a:pt x="82" y="81"/>
                </a:lnTo>
                <a:lnTo>
                  <a:pt x="82" y="81"/>
                </a:lnTo>
                <a:lnTo>
                  <a:pt x="82" y="81"/>
                </a:lnTo>
                <a:lnTo>
                  <a:pt x="82" y="82"/>
                </a:lnTo>
                <a:lnTo>
                  <a:pt x="81" y="82"/>
                </a:lnTo>
                <a:lnTo>
                  <a:pt x="81" y="82"/>
                </a:lnTo>
                <a:lnTo>
                  <a:pt x="80" y="83"/>
                </a:lnTo>
                <a:lnTo>
                  <a:pt x="80" y="83"/>
                </a:lnTo>
                <a:lnTo>
                  <a:pt x="81" y="84"/>
                </a:lnTo>
                <a:lnTo>
                  <a:pt x="81" y="84"/>
                </a:lnTo>
                <a:lnTo>
                  <a:pt x="82" y="84"/>
                </a:lnTo>
                <a:lnTo>
                  <a:pt x="82" y="84"/>
                </a:lnTo>
                <a:lnTo>
                  <a:pt x="83" y="84"/>
                </a:lnTo>
                <a:lnTo>
                  <a:pt x="83" y="84"/>
                </a:lnTo>
                <a:lnTo>
                  <a:pt x="84" y="84"/>
                </a:lnTo>
                <a:lnTo>
                  <a:pt x="84" y="84"/>
                </a:lnTo>
                <a:lnTo>
                  <a:pt x="84" y="83"/>
                </a:lnTo>
                <a:lnTo>
                  <a:pt x="84" y="83"/>
                </a:lnTo>
                <a:lnTo>
                  <a:pt x="85" y="83"/>
                </a:lnTo>
                <a:lnTo>
                  <a:pt x="85" y="83"/>
                </a:lnTo>
                <a:lnTo>
                  <a:pt x="85" y="83"/>
                </a:lnTo>
                <a:lnTo>
                  <a:pt x="85" y="84"/>
                </a:lnTo>
                <a:lnTo>
                  <a:pt x="86" y="84"/>
                </a:lnTo>
                <a:lnTo>
                  <a:pt x="86" y="83"/>
                </a:lnTo>
                <a:lnTo>
                  <a:pt x="87" y="83"/>
                </a:lnTo>
                <a:lnTo>
                  <a:pt x="87" y="83"/>
                </a:lnTo>
                <a:lnTo>
                  <a:pt x="88" y="84"/>
                </a:lnTo>
                <a:lnTo>
                  <a:pt x="88" y="84"/>
                </a:lnTo>
                <a:lnTo>
                  <a:pt x="87" y="83"/>
                </a:lnTo>
                <a:lnTo>
                  <a:pt x="88" y="83"/>
                </a:lnTo>
                <a:lnTo>
                  <a:pt x="88" y="83"/>
                </a:lnTo>
                <a:lnTo>
                  <a:pt x="88" y="82"/>
                </a:lnTo>
                <a:lnTo>
                  <a:pt x="88" y="82"/>
                </a:lnTo>
                <a:lnTo>
                  <a:pt x="89" y="82"/>
                </a:lnTo>
                <a:lnTo>
                  <a:pt x="90" y="82"/>
                </a:lnTo>
                <a:lnTo>
                  <a:pt x="90" y="82"/>
                </a:lnTo>
                <a:lnTo>
                  <a:pt x="90" y="82"/>
                </a:lnTo>
                <a:lnTo>
                  <a:pt x="90" y="82"/>
                </a:lnTo>
                <a:lnTo>
                  <a:pt x="91" y="82"/>
                </a:lnTo>
                <a:lnTo>
                  <a:pt x="91" y="82"/>
                </a:lnTo>
                <a:lnTo>
                  <a:pt x="91" y="82"/>
                </a:lnTo>
                <a:lnTo>
                  <a:pt x="91" y="81"/>
                </a:lnTo>
                <a:lnTo>
                  <a:pt x="91" y="81"/>
                </a:lnTo>
                <a:lnTo>
                  <a:pt x="92" y="81"/>
                </a:lnTo>
                <a:lnTo>
                  <a:pt x="91" y="82"/>
                </a:lnTo>
                <a:lnTo>
                  <a:pt x="92" y="82"/>
                </a:lnTo>
                <a:lnTo>
                  <a:pt x="93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2" y="82"/>
                </a:lnTo>
                <a:lnTo>
                  <a:pt x="93" y="82"/>
                </a:lnTo>
                <a:lnTo>
                  <a:pt x="93" y="83"/>
                </a:lnTo>
                <a:lnTo>
                  <a:pt x="94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6" y="83"/>
                </a:lnTo>
                <a:lnTo>
                  <a:pt x="95" y="83"/>
                </a:lnTo>
                <a:lnTo>
                  <a:pt x="95" y="82"/>
                </a:lnTo>
                <a:lnTo>
                  <a:pt x="96" y="83"/>
                </a:lnTo>
                <a:lnTo>
                  <a:pt x="97" y="83"/>
                </a:lnTo>
                <a:lnTo>
                  <a:pt x="97" y="83"/>
                </a:lnTo>
                <a:lnTo>
                  <a:pt x="97" y="83"/>
                </a:lnTo>
                <a:lnTo>
                  <a:pt x="97" y="83"/>
                </a:lnTo>
                <a:lnTo>
                  <a:pt x="97" y="82"/>
                </a:lnTo>
                <a:lnTo>
                  <a:pt x="98" y="82"/>
                </a:lnTo>
                <a:lnTo>
                  <a:pt x="98" y="82"/>
                </a:lnTo>
                <a:lnTo>
                  <a:pt x="99" y="82"/>
                </a:lnTo>
                <a:lnTo>
                  <a:pt x="98" y="82"/>
                </a:lnTo>
                <a:lnTo>
                  <a:pt x="98" y="83"/>
                </a:lnTo>
                <a:lnTo>
                  <a:pt x="98" y="83"/>
                </a:lnTo>
                <a:lnTo>
                  <a:pt x="98" y="83"/>
                </a:lnTo>
                <a:lnTo>
                  <a:pt x="99" y="83"/>
                </a:lnTo>
                <a:lnTo>
                  <a:pt x="100" y="83"/>
                </a:lnTo>
                <a:lnTo>
                  <a:pt x="99" y="82"/>
                </a:lnTo>
                <a:lnTo>
                  <a:pt x="100" y="82"/>
                </a:lnTo>
                <a:lnTo>
                  <a:pt x="99" y="82"/>
                </a:lnTo>
                <a:lnTo>
                  <a:pt x="99" y="82"/>
                </a:lnTo>
                <a:lnTo>
                  <a:pt x="100" y="82"/>
                </a:lnTo>
                <a:lnTo>
                  <a:pt x="99" y="81"/>
                </a:lnTo>
                <a:lnTo>
                  <a:pt x="99" y="81"/>
                </a:lnTo>
                <a:lnTo>
                  <a:pt x="100" y="81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0" y="82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1" y="81"/>
                </a:lnTo>
                <a:lnTo>
                  <a:pt x="102" y="80"/>
                </a:lnTo>
                <a:lnTo>
                  <a:pt x="103" y="80"/>
                </a:lnTo>
                <a:lnTo>
                  <a:pt x="104" y="79"/>
                </a:lnTo>
                <a:lnTo>
                  <a:pt x="105" y="78"/>
                </a:lnTo>
                <a:lnTo>
                  <a:pt x="105" y="78"/>
                </a:lnTo>
                <a:lnTo>
                  <a:pt x="107" y="77"/>
                </a:lnTo>
                <a:lnTo>
                  <a:pt x="107" y="77"/>
                </a:lnTo>
                <a:lnTo>
                  <a:pt x="108" y="76"/>
                </a:lnTo>
                <a:lnTo>
                  <a:pt x="108" y="76"/>
                </a:lnTo>
                <a:lnTo>
                  <a:pt x="110" y="75"/>
                </a:lnTo>
                <a:lnTo>
                  <a:pt x="111" y="74"/>
                </a:lnTo>
                <a:lnTo>
                  <a:pt x="112" y="74"/>
                </a:lnTo>
                <a:lnTo>
                  <a:pt x="113" y="74"/>
                </a:lnTo>
                <a:lnTo>
                  <a:pt x="114" y="73"/>
                </a:lnTo>
                <a:lnTo>
                  <a:pt x="115" y="72"/>
                </a:lnTo>
                <a:lnTo>
                  <a:pt x="115" y="72"/>
                </a:lnTo>
                <a:lnTo>
                  <a:pt x="116" y="71"/>
                </a:lnTo>
                <a:lnTo>
                  <a:pt x="117" y="71"/>
                </a:lnTo>
                <a:lnTo>
                  <a:pt x="118" y="70"/>
                </a:lnTo>
                <a:lnTo>
                  <a:pt x="121" y="69"/>
                </a:lnTo>
                <a:lnTo>
                  <a:pt x="122" y="68"/>
                </a:lnTo>
                <a:lnTo>
                  <a:pt x="123" y="67"/>
                </a:lnTo>
                <a:lnTo>
                  <a:pt x="125" y="66"/>
                </a:lnTo>
                <a:lnTo>
                  <a:pt x="126" y="65"/>
                </a:lnTo>
                <a:lnTo>
                  <a:pt x="128" y="64"/>
                </a:lnTo>
                <a:lnTo>
                  <a:pt x="130" y="62"/>
                </a:lnTo>
                <a:lnTo>
                  <a:pt x="130" y="62"/>
                </a:lnTo>
                <a:lnTo>
                  <a:pt x="130" y="61"/>
                </a:lnTo>
                <a:lnTo>
                  <a:pt x="133" y="60"/>
                </a:lnTo>
                <a:lnTo>
                  <a:pt x="134" y="59"/>
                </a:lnTo>
                <a:lnTo>
                  <a:pt x="137" y="57"/>
                </a:lnTo>
                <a:lnTo>
                  <a:pt x="138" y="55"/>
                </a:lnTo>
                <a:lnTo>
                  <a:pt x="140" y="54"/>
                </a:lnTo>
                <a:lnTo>
                  <a:pt x="142" y="52"/>
                </a:lnTo>
                <a:lnTo>
                  <a:pt x="143" y="51"/>
                </a:lnTo>
                <a:lnTo>
                  <a:pt x="143" y="51"/>
                </a:lnTo>
                <a:lnTo>
                  <a:pt x="145" y="50"/>
                </a:lnTo>
                <a:lnTo>
                  <a:pt x="147" y="49"/>
                </a:lnTo>
                <a:lnTo>
                  <a:pt x="147" y="49"/>
                </a:lnTo>
                <a:lnTo>
                  <a:pt x="147" y="49"/>
                </a:lnTo>
                <a:lnTo>
                  <a:pt x="148" y="49"/>
                </a:lnTo>
                <a:lnTo>
                  <a:pt x="148" y="48"/>
                </a:lnTo>
                <a:lnTo>
                  <a:pt x="148" y="48"/>
                </a:lnTo>
                <a:lnTo>
                  <a:pt x="148" y="48"/>
                </a:lnTo>
                <a:lnTo>
                  <a:pt x="149" y="47"/>
                </a:lnTo>
                <a:lnTo>
                  <a:pt x="150" y="47"/>
                </a:lnTo>
                <a:lnTo>
                  <a:pt x="150" y="47"/>
                </a:lnTo>
                <a:lnTo>
                  <a:pt x="150" y="46"/>
                </a:lnTo>
                <a:lnTo>
                  <a:pt x="150" y="46"/>
                </a:lnTo>
                <a:lnTo>
                  <a:pt x="152" y="46"/>
                </a:lnTo>
                <a:lnTo>
                  <a:pt x="153" y="44"/>
                </a:lnTo>
                <a:lnTo>
                  <a:pt x="153" y="43"/>
                </a:lnTo>
                <a:lnTo>
                  <a:pt x="153" y="43"/>
                </a:lnTo>
                <a:lnTo>
                  <a:pt x="154" y="41"/>
                </a:lnTo>
                <a:lnTo>
                  <a:pt x="155" y="40"/>
                </a:lnTo>
                <a:lnTo>
                  <a:pt x="156" y="38"/>
                </a:lnTo>
                <a:lnTo>
                  <a:pt x="156" y="38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6" name="Freeform 2596">
            <a:extLst>
              <a:ext uri="{FF2B5EF4-FFF2-40B4-BE49-F238E27FC236}">
                <a16:creationId xmlns:a16="http://schemas.microsoft.com/office/drawing/2014/main" id="{C8C6A6B0-86BD-4A7A-AF1F-443EFEF93982}"/>
              </a:ext>
            </a:extLst>
          </xdr:cNvPr>
          <xdr:cNvSpPr>
            <a:spLocks/>
          </xdr:cNvSpPr>
        </xdr:nvSpPr>
        <xdr:spPr bwMode="auto">
          <a:xfrm>
            <a:off x="1072" y="62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7" name="Freeform 2597">
            <a:extLst>
              <a:ext uri="{FF2B5EF4-FFF2-40B4-BE49-F238E27FC236}">
                <a16:creationId xmlns:a16="http://schemas.microsoft.com/office/drawing/2014/main" id="{9D9DEF31-0395-46BA-AC81-27807060F4C1}"/>
              </a:ext>
            </a:extLst>
          </xdr:cNvPr>
          <xdr:cNvSpPr>
            <a:spLocks/>
          </xdr:cNvSpPr>
        </xdr:nvSpPr>
        <xdr:spPr bwMode="auto">
          <a:xfrm>
            <a:off x="1066" y="623"/>
            <a:ext cx="1" cy="1"/>
          </a:xfrm>
          <a:custGeom>
            <a:avLst/>
            <a:gdLst>
              <a:gd name="T0" fmla="*/ 0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8" name="Freeform 2598">
            <a:extLst>
              <a:ext uri="{FF2B5EF4-FFF2-40B4-BE49-F238E27FC236}">
                <a16:creationId xmlns:a16="http://schemas.microsoft.com/office/drawing/2014/main" id="{3FB152BD-6DE8-474C-9F32-A2E878945F7F}"/>
              </a:ext>
            </a:extLst>
          </xdr:cNvPr>
          <xdr:cNvSpPr>
            <a:spLocks/>
          </xdr:cNvSpPr>
        </xdr:nvSpPr>
        <xdr:spPr bwMode="auto">
          <a:xfrm>
            <a:off x="1062" y="624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0 w 2"/>
              <a:gd name="T13" fmla="*/ 0 h 1"/>
              <a:gd name="T14" fmla="*/ 1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59" name="Freeform 2599">
            <a:extLst>
              <a:ext uri="{FF2B5EF4-FFF2-40B4-BE49-F238E27FC236}">
                <a16:creationId xmlns:a16="http://schemas.microsoft.com/office/drawing/2014/main" id="{B54EEDF8-1DFE-4F28-90E1-318F25284DEE}"/>
              </a:ext>
            </a:extLst>
          </xdr:cNvPr>
          <xdr:cNvSpPr>
            <a:spLocks/>
          </xdr:cNvSpPr>
        </xdr:nvSpPr>
        <xdr:spPr bwMode="auto">
          <a:xfrm>
            <a:off x="1057" y="624"/>
            <a:ext cx="1" cy="2"/>
          </a:xfrm>
          <a:custGeom>
            <a:avLst/>
            <a:gdLst>
              <a:gd name="T0" fmla="*/ 1 w 1"/>
              <a:gd name="T1" fmla="*/ 2 h 2"/>
              <a:gd name="T2" fmla="*/ 1 w 1"/>
              <a:gd name="T3" fmla="*/ 2 h 2"/>
              <a:gd name="T4" fmla="*/ 1 w 1"/>
              <a:gd name="T5" fmla="*/ 2 h 2"/>
              <a:gd name="T6" fmla="*/ 0 w 1"/>
              <a:gd name="T7" fmla="*/ 2 h 2"/>
              <a:gd name="T8" fmla="*/ 0 w 1"/>
              <a:gd name="T9" fmla="*/ 2 h 2"/>
              <a:gd name="T10" fmla="*/ 0 w 1"/>
              <a:gd name="T11" fmla="*/ 2 h 2"/>
              <a:gd name="T12" fmla="*/ 1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1 h 2"/>
              <a:gd name="T24" fmla="*/ 1 w 1"/>
              <a:gd name="T25" fmla="*/ 1 h 2"/>
              <a:gd name="T26" fmla="*/ 1 w 1"/>
              <a:gd name="T27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0" name="Rectangle 2600">
            <a:extLst>
              <a:ext uri="{FF2B5EF4-FFF2-40B4-BE49-F238E27FC236}">
                <a16:creationId xmlns:a16="http://schemas.microsoft.com/office/drawing/2014/main" id="{D49BD3F0-BC9D-4132-86C4-00788D74EEB5}"/>
              </a:ext>
            </a:extLst>
          </xdr:cNvPr>
          <xdr:cNvSpPr>
            <a:spLocks noChangeArrowheads="1"/>
          </xdr:cNvSpPr>
        </xdr:nvSpPr>
        <xdr:spPr bwMode="auto">
          <a:xfrm>
            <a:off x="1208" y="538"/>
            <a:ext cx="2" cy="1"/>
          </a:xfrm>
          <a:prstGeom prst="rect">
            <a:avLst/>
          </a:prstGeom>
          <a:noFill/>
          <a:ln w="9525" cap="rnd">
            <a:solidFill>
              <a:srgbClr val="80808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1" name="Freeform 2601">
            <a:extLst>
              <a:ext uri="{FF2B5EF4-FFF2-40B4-BE49-F238E27FC236}">
                <a16:creationId xmlns:a16="http://schemas.microsoft.com/office/drawing/2014/main" id="{2557616A-71C6-46E2-907F-518DDE01AD58}"/>
              </a:ext>
            </a:extLst>
          </xdr:cNvPr>
          <xdr:cNvSpPr>
            <a:spLocks/>
          </xdr:cNvSpPr>
        </xdr:nvSpPr>
        <xdr:spPr bwMode="auto">
          <a:xfrm>
            <a:off x="1042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1 w 2"/>
              <a:gd name="T7" fmla="*/ 0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2" name="Freeform 2602">
            <a:extLst>
              <a:ext uri="{FF2B5EF4-FFF2-40B4-BE49-F238E27FC236}">
                <a16:creationId xmlns:a16="http://schemas.microsoft.com/office/drawing/2014/main" id="{AD06111C-8D0A-48AB-A0C7-6B6B344DCFA7}"/>
              </a:ext>
            </a:extLst>
          </xdr:cNvPr>
          <xdr:cNvSpPr>
            <a:spLocks/>
          </xdr:cNvSpPr>
        </xdr:nvSpPr>
        <xdr:spPr bwMode="auto">
          <a:xfrm>
            <a:off x="1044" y="538"/>
            <a:ext cx="2" cy="1"/>
          </a:xfrm>
          <a:custGeom>
            <a:avLst/>
            <a:gdLst>
              <a:gd name="T0" fmla="*/ 0 w 2"/>
              <a:gd name="T1" fmla="*/ 0 h 1"/>
              <a:gd name="T2" fmla="*/ 0 w 2"/>
              <a:gd name="T3" fmla="*/ 0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  <a:gd name="T16" fmla="*/ 2 w 2"/>
              <a:gd name="T17" fmla="*/ 0 h 1"/>
              <a:gd name="T18" fmla="*/ 1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3" name="Freeform 2603">
            <a:extLst>
              <a:ext uri="{FF2B5EF4-FFF2-40B4-BE49-F238E27FC236}">
                <a16:creationId xmlns:a16="http://schemas.microsoft.com/office/drawing/2014/main" id="{6946CFD6-9E27-4D62-8955-4387B356271E}"/>
              </a:ext>
            </a:extLst>
          </xdr:cNvPr>
          <xdr:cNvSpPr>
            <a:spLocks/>
          </xdr:cNvSpPr>
        </xdr:nvSpPr>
        <xdr:spPr bwMode="auto">
          <a:xfrm>
            <a:off x="1004" y="569"/>
            <a:ext cx="3" cy="1"/>
          </a:xfrm>
          <a:custGeom>
            <a:avLst/>
            <a:gdLst>
              <a:gd name="T0" fmla="*/ 1 w 3"/>
              <a:gd name="T1" fmla="*/ 0 h 1"/>
              <a:gd name="T2" fmla="*/ 0 w 3"/>
              <a:gd name="T3" fmla="*/ 0 h 1"/>
              <a:gd name="T4" fmla="*/ 1 w 3"/>
              <a:gd name="T5" fmla="*/ 0 h 1"/>
              <a:gd name="T6" fmla="*/ 1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2 w 3"/>
              <a:gd name="T13" fmla="*/ 0 h 1"/>
              <a:gd name="T14" fmla="*/ 3 w 3"/>
              <a:gd name="T15" fmla="*/ 0 h 1"/>
              <a:gd name="T16" fmla="*/ 3 w 3"/>
              <a:gd name="T17" fmla="*/ 0 h 1"/>
              <a:gd name="T18" fmla="*/ 2 w 3"/>
              <a:gd name="T19" fmla="*/ 1 h 1"/>
              <a:gd name="T20" fmla="*/ 2 w 3"/>
              <a:gd name="T21" fmla="*/ 1 h 1"/>
              <a:gd name="T22" fmla="*/ 2 w 3"/>
              <a:gd name="T23" fmla="*/ 1 h 1"/>
              <a:gd name="T24" fmla="*/ 1 w 3"/>
              <a:gd name="T25" fmla="*/ 1 h 1"/>
              <a:gd name="T26" fmla="*/ 1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4" name="Freeform 2604">
            <a:extLst>
              <a:ext uri="{FF2B5EF4-FFF2-40B4-BE49-F238E27FC236}">
                <a16:creationId xmlns:a16="http://schemas.microsoft.com/office/drawing/2014/main" id="{7F64FB70-6D55-4319-AEA1-79579506EDFF}"/>
              </a:ext>
            </a:extLst>
          </xdr:cNvPr>
          <xdr:cNvSpPr>
            <a:spLocks/>
          </xdr:cNvSpPr>
        </xdr:nvSpPr>
        <xdr:spPr bwMode="auto">
          <a:xfrm>
            <a:off x="990" y="570"/>
            <a:ext cx="5" cy="2"/>
          </a:xfrm>
          <a:custGeom>
            <a:avLst/>
            <a:gdLst>
              <a:gd name="T0" fmla="*/ 5 w 5"/>
              <a:gd name="T1" fmla="*/ 0 h 2"/>
              <a:gd name="T2" fmla="*/ 5 w 5"/>
              <a:gd name="T3" fmla="*/ 1 h 2"/>
              <a:gd name="T4" fmla="*/ 5 w 5"/>
              <a:gd name="T5" fmla="*/ 1 h 2"/>
              <a:gd name="T6" fmla="*/ 5 w 5"/>
              <a:gd name="T7" fmla="*/ 1 h 2"/>
              <a:gd name="T8" fmla="*/ 4 w 5"/>
              <a:gd name="T9" fmla="*/ 1 h 2"/>
              <a:gd name="T10" fmla="*/ 4 w 5"/>
              <a:gd name="T11" fmla="*/ 1 h 2"/>
              <a:gd name="T12" fmla="*/ 4 w 5"/>
              <a:gd name="T13" fmla="*/ 1 h 2"/>
              <a:gd name="T14" fmla="*/ 4 w 5"/>
              <a:gd name="T15" fmla="*/ 1 h 2"/>
              <a:gd name="T16" fmla="*/ 3 w 5"/>
              <a:gd name="T17" fmla="*/ 2 h 2"/>
              <a:gd name="T18" fmla="*/ 3 w 5"/>
              <a:gd name="T19" fmla="*/ 2 h 2"/>
              <a:gd name="T20" fmla="*/ 4 w 5"/>
              <a:gd name="T21" fmla="*/ 2 h 2"/>
              <a:gd name="T22" fmla="*/ 4 w 5"/>
              <a:gd name="T23" fmla="*/ 2 h 2"/>
              <a:gd name="T24" fmla="*/ 3 w 5"/>
              <a:gd name="T25" fmla="*/ 2 h 2"/>
              <a:gd name="T26" fmla="*/ 2 w 5"/>
              <a:gd name="T27" fmla="*/ 2 h 2"/>
              <a:gd name="T28" fmla="*/ 2 w 5"/>
              <a:gd name="T29" fmla="*/ 2 h 2"/>
              <a:gd name="T30" fmla="*/ 2 w 5"/>
              <a:gd name="T31" fmla="*/ 1 h 2"/>
              <a:gd name="T32" fmla="*/ 1 w 5"/>
              <a:gd name="T33" fmla="*/ 1 h 2"/>
              <a:gd name="T34" fmla="*/ 1 w 5"/>
              <a:gd name="T35" fmla="*/ 1 h 2"/>
              <a:gd name="T36" fmla="*/ 1 w 5"/>
              <a:gd name="T37" fmla="*/ 1 h 2"/>
              <a:gd name="T38" fmla="*/ 1 w 5"/>
              <a:gd name="T39" fmla="*/ 1 h 2"/>
              <a:gd name="T40" fmla="*/ 0 w 5"/>
              <a:gd name="T41" fmla="*/ 0 h 2"/>
              <a:gd name="T42" fmla="*/ 0 w 5"/>
              <a:gd name="T43" fmla="*/ 0 h 2"/>
              <a:gd name="T44" fmla="*/ 0 w 5"/>
              <a:gd name="T45" fmla="*/ 0 h 2"/>
              <a:gd name="T46" fmla="*/ 0 w 5"/>
              <a:gd name="T47" fmla="*/ 0 h 2"/>
              <a:gd name="T48" fmla="*/ 1 w 5"/>
              <a:gd name="T49" fmla="*/ 0 h 2"/>
              <a:gd name="T50" fmla="*/ 3 w 5"/>
              <a:gd name="T51" fmla="*/ 0 h 2"/>
              <a:gd name="T52" fmla="*/ 2 w 5"/>
              <a:gd name="T53" fmla="*/ 0 h 2"/>
              <a:gd name="T54" fmla="*/ 2 w 5"/>
              <a:gd name="T55" fmla="*/ 1 h 2"/>
              <a:gd name="T56" fmla="*/ 2 w 5"/>
              <a:gd name="T57" fmla="*/ 1 h 2"/>
              <a:gd name="T58" fmla="*/ 3 w 5"/>
              <a:gd name="T59" fmla="*/ 1 h 2"/>
              <a:gd name="T60" fmla="*/ 3 w 5"/>
              <a:gd name="T61" fmla="*/ 1 h 2"/>
              <a:gd name="T62" fmla="*/ 3 w 5"/>
              <a:gd name="T63" fmla="*/ 1 h 2"/>
              <a:gd name="T64" fmla="*/ 3 w 5"/>
              <a:gd name="T65" fmla="*/ 0 h 2"/>
              <a:gd name="T66" fmla="*/ 3 w 5"/>
              <a:gd name="T67" fmla="*/ 0 h 2"/>
              <a:gd name="T68" fmla="*/ 4 w 5"/>
              <a:gd name="T69" fmla="*/ 0 h 2"/>
              <a:gd name="T70" fmla="*/ 5 w 5"/>
              <a:gd name="T71" fmla="*/ 0 h 2"/>
              <a:gd name="T72" fmla="*/ 5 w 5"/>
              <a:gd name="T7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" h="2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5" name="Freeform 2605">
            <a:extLst>
              <a:ext uri="{FF2B5EF4-FFF2-40B4-BE49-F238E27FC236}">
                <a16:creationId xmlns:a16="http://schemas.microsoft.com/office/drawing/2014/main" id="{32ED97A5-F5E3-4069-9F72-ABC634EF1783}"/>
              </a:ext>
            </a:extLst>
          </xdr:cNvPr>
          <xdr:cNvSpPr>
            <a:spLocks/>
          </xdr:cNvSpPr>
        </xdr:nvSpPr>
        <xdr:spPr bwMode="auto">
          <a:xfrm>
            <a:off x="990" y="57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6" name="Freeform 2606">
            <a:extLst>
              <a:ext uri="{FF2B5EF4-FFF2-40B4-BE49-F238E27FC236}">
                <a16:creationId xmlns:a16="http://schemas.microsoft.com/office/drawing/2014/main" id="{8B13147B-2B05-4A0B-BC6F-A970AD7B321A}"/>
              </a:ext>
            </a:extLst>
          </xdr:cNvPr>
          <xdr:cNvSpPr>
            <a:spLocks/>
          </xdr:cNvSpPr>
        </xdr:nvSpPr>
        <xdr:spPr bwMode="auto">
          <a:xfrm>
            <a:off x="990" y="575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1 w 2"/>
              <a:gd name="T15" fmla="*/ 1 h 1"/>
              <a:gd name="T16" fmla="*/ 0 w 2"/>
              <a:gd name="T17" fmla="*/ 0 h 1"/>
              <a:gd name="T18" fmla="*/ 0 w 2"/>
              <a:gd name="T19" fmla="*/ 0 h 1"/>
              <a:gd name="T20" fmla="*/ 0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7" name="Freeform 2607">
            <a:extLst>
              <a:ext uri="{FF2B5EF4-FFF2-40B4-BE49-F238E27FC236}">
                <a16:creationId xmlns:a16="http://schemas.microsoft.com/office/drawing/2014/main" id="{8D87D7F5-E172-4A62-AC62-8BC9046555A6}"/>
              </a:ext>
            </a:extLst>
          </xdr:cNvPr>
          <xdr:cNvSpPr>
            <a:spLocks/>
          </xdr:cNvSpPr>
        </xdr:nvSpPr>
        <xdr:spPr bwMode="auto">
          <a:xfrm>
            <a:off x="992" y="568"/>
            <a:ext cx="2" cy="1"/>
          </a:xfrm>
          <a:custGeom>
            <a:avLst/>
            <a:gdLst>
              <a:gd name="T0" fmla="*/ 1 w 2"/>
              <a:gd name="T1" fmla="*/ 1 h 1"/>
              <a:gd name="T2" fmla="*/ 1 w 2"/>
              <a:gd name="T3" fmla="*/ 1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1 h 1"/>
              <a:gd name="T14" fmla="*/ 2 w 2"/>
              <a:gd name="T15" fmla="*/ 1 h 1"/>
              <a:gd name="T16" fmla="*/ 2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1 w 2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8" name="Freeform 2608">
            <a:extLst>
              <a:ext uri="{FF2B5EF4-FFF2-40B4-BE49-F238E27FC236}">
                <a16:creationId xmlns:a16="http://schemas.microsoft.com/office/drawing/2014/main" id="{63E476EA-F89A-488F-A521-E519CD04653A}"/>
              </a:ext>
            </a:extLst>
          </xdr:cNvPr>
          <xdr:cNvSpPr>
            <a:spLocks/>
          </xdr:cNvSpPr>
        </xdr:nvSpPr>
        <xdr:spPr bwMode="auto">
          <a:xfrm>
            <a:off x="998" y="569"/>
            <a:ext cx="1" cy="1"/>
          </a:xfrm>
          <a:custGeom>
            <a:avLst/>
            <a:gdLst>
              <a:gd name="T0" fmla="*/ 1 h 1"/>
              <a:gd name="T1" fmla="*/ 0 h 1"/>
              <a:gd name="T2" fmla="*/ 0 h 1"/>
              <a:gd name="T3" fmla="*/ 0 h 1"/>
              <a:gd name="T4" fmla="*/ 0 h 1"/>
              <a:gd name="T5" fmla="*/ 1 h 1"/>
              <a:gd name="T6" fmla="*/ 1 h 1"/>
              <a:gd name="T7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69" name="Freeform 2609">
            <a:extLst>
              <a:ext uri="{FF2B5EF4-FFF2-40B4-BE49-F238E27FC236}">
                <a16:creationId xmlns:a16="http://schemas.microsoft.com/office/drawing/2014/main" id="{DA05D245-E126-4914-AECB-5A640FCC23BA}"/>
              </a:ext>
            </a:extLst>
          </xdr:cNvPr>
          <xdr:cNvSpPr>
            <a:spLocks/>
          </xdr:cNvSpPr>
        </xdr:nvSpPr>
        <xdr:spPr bwMode="auto">
          <a:xfrm>
            <a:off x="999" y="569"/>
            <a:ext cx="1" cy="1"/>
          </a:xfrm>
          <a:custGeom>
            <a:avLst/>
            <a:gdLst>
              <a:gd name="T0" fmla="*/ 1 h 1"/>
              <a:gd name="T1" fmla="*/ 1 h 1"/>
              <a:gd name="T2" fmla="*/ 0 h 1"/>
              <a:gd name="T3" fmla="*/ 0 h 1"/>
              <a:gd name="T4" fmla="*/ 0 h 1"/>
              <a:gd name="T5" fmla="*/ 1 h 1"/>
              <a:gd name="T6" fmla="*/ 1 h 1"/>
              <a:gd name="T7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  <a:cxn ang="0">
                <a:pos x="0" y="T6"/>
              </a:cxn>
              <a:cxn ang="0">
                <a:pos x="0" y="T7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0" name="Freeform 2610">
            <a:extLst>
              <a:ext uri="{FF2B5EF4-FFF2-40B4-BE49-F238E27FC236}">
                <a16:creationId xmlns:a16="http://schemas.microsoft.com/office/drawing/2014/main" id="{D775A95A-2E51-467C-853B-B4ACB880D4EC}"/>
              </a:ext>
            </a:extLst>
          </xdr:cNvPr>
          <xdr:cNvSpPr>
            <a:spLocks/>
          </xdr:cNvSpPr>
        </xdr:nvSpPr>
        <xdr:spPr bwMode="auto">
          <a:xfrm>
            <a:off x="1002" y="568"/>
            <a:ext cx="3" cy="1"/>
          </a:xfrm>
          <a:custGeom>
            <a:avLst/>
            <a:gdLst>
              <a:gd name="T0" fmla="*/ 0 w 3"/>
              <a:gd name="T1" fmla="*/ 1 h 1"/>
              <a:gd name="T2" fmla="*/ 2 w 3"/>
              <a:gd name="T3" fmla="*/ 0 h 1"/>
              <a:gd name="T4" fmla="*/ 2 w 3"/>
              <a:gd name="T5" fmla="*/ 0 h 1"/>
              <a:gd name="T6" fmla="*/ 3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1 w 3"/>
              <a:gd name="T13" fmla="*/ 1 h 1"/>
              <a:gd name="T14" fmla="*/ 0 w 3"/>
              <a:gd name="T15" fmla="*/ 1 h 1"/>
              <a:gd name="T16" fmla="*/ 0 w 3"/>
              <a:gd name="T1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1" name="Freeform 2611">
            <a:extLst>
              <a:ext uri="{FF2B5EF4-FFF2-40B4-BE49-F238E27FC236}">
                <a16:creationId xmlns:a16="http://schemas.microsoft.com/office/drawing/2014/main" id="{49F4FE8D-44CB-4178-AEE6-A2A3A02E8E7D}"/>
              </a:ext>
            </a:extLst>
          </xdr:cNvPr>
          <xdr:cNvSpPr>
            <a:spLocks/>
          </xdr:cNvSpPr>
        </xdr:nvSpPr>
        <xdr:spPr bwMode="auto">
          <a:xfrm>
            <a:off x="1002" y="570"/>
            <a:ext cx="1" cy="1"/>
          </a:xfrm>
          <a:custGeom>
            <a:avLst/>
            <a:gdLst>
              <a:gd name="T0" fmla="*/ 0 w 1"/>
              <a:gd name="T1" fmla="*/ 1 h 1"/>
              <a:gd name="T2" fmla="*/ 0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0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2" name="Freeform 2612">
            <a:extLst>
              <a:ext uri="{FF2B5EF4-FFF2-40B4-BE49-F238E27FC236}">
                <a16:creationId xmlns:a16="http://schemas.microsoft.com/office/drawing/2014/main" id="{2DE66E58-17CE-42FA-A4FD-FBBCB7C4061F}"/>
              </a:ext>
            </a:extLst>
          </xdr:cNvPr>
          <xdr:cNvSpPr>
            <a:spLocks/>
          </xdr:cNvSpPr>
        </xdr:nvSpPr>
        <xdr:spPr bwMode="auto">
          <a:xfrm>
            <a:off x="1004" y="570"/>
            <a:ext cx="2" cy="1"/>
          </a:xfrm>
          <a:custGeom>
            <a:avLst/>
            <a:gdLst>
              <a:gd name="T0" fmla="*/ 1 w 2"/>
              <a:gd name="T1" fmla="*/ 0 w 2"/>
              <a:gd name="T2" fmla="*/ 0 w 2"/>
              <a:gd name="T3" fmla="*/ 0 w 2"/>
              <a:gd name="T4" fmla="*/ 1 w 2"/>
              <a:gd name="T5" fmla="*/ 2 w 2"/>
              <a:gd name="T6" fmla="*/ 2 w 2"/>
              <a:gd name="T7" fmla="*/ 1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3" name="Freeform 2613">
            <a:extLst>
              <a:ext uri="{FF2B5EF4-FFF2-40B4-BE49-F238E27FC236}">
                <a16:creationId xmlns:a16="http://schemas.microsoft.com/office/drawing/2014/main" id="{4DC956DA-4A6D-4886-8913-A63E1A0B14FE}"/>
              </a:ext>
            </a:extLst>
          </xdr:cNvPr>
          <xdr:cNvSpPr>
            <a:spLocks/>
          </xdr:cNvSpPr>
        </xdr:nvSpPr>
        <xdr:spPr bwMode="auto">
          <a:xfrm>
            <a:off x="1014" y="559"/>
            <a:ext cx="3" cy="2"/>
          </a:xfrm>
          <a:custGeom>
            <a:avLst/>
            <a:gdLst>
              <a:gd name="T0" fmla="*/ 0 w 3"/>
              <a:gd name="T1" fmla="*/ 1 h 2"/>
              <a:gd name="T2" fmla="*/ 0 w 3"/>
              <a:gd name="T3" fmla="*/ 1 h 2"/>
              <a:gd name="T4" fmla="*/ 0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2 w 3"/>
              <a:gd name="T11" fmla="*/ 1 h 2"/>
              <a:gd name="T12" fmla="*/ 3 w 3"/>
              <a:gd name="T13" fmla="*/ 0 h 2"/>
              <a:gd name="T14" fmla="*/ 3 w 3"/>
              <a:gd name="T15" fmla="*/ 0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0 h 2"/>
              <a:gd name="T26" fmla="*/ 2 w 3"/>
              <a:gd name="T27" fmla="*/ 0 h 2"/>
              <a:gd name="T28" fmla="*/ 3 w 3"/>
              <a:gd name="T29" fmla="*/ 0 h 2"/>
              <a:gd name="T30" fmla="*/ 3 w 3"/>
              <a:gd name="T31" fmla="*/ 0 h 2"/>
              <a:gd name="T32" fmla="*/ 3 w 3"/>
              <a:gd name="T33" fmla="*/ 0 h 2"/>
              <a:gd name="T34" fmla="*/ 3 w 3"/>
              <a:gd name="T35" fmla="*/ 1 h 2"/>
              <a:gd name="T36" fmla="*/ 3 w 3"/>
              <a:gd name="T37" fmla="*/ 1 h 2"/>
              <a:gd name="T38" fmla="*/ 3 w 3"/>
              <a:gd name="T39" fmla="*/ 1 h 2"/>
              <a:gd name="T40" fmla="*/ 3 w 3"/>
              <a:gd name="T41" fmla="*/ 1 h 2"/>
              <a:gd name="T42" fmla="*/ 3 w 3"/>
              <a:gd name="T43" fmla="*/ 1 h 2"/>
              <a:gd name="T44" fmla="*/ 3 w 3"/>
              <a:gd name="T45" fmla="*/ 2 h 2"/>
              <a:gd name="T46" fmla="*/ 2 w 3"/>
              <a:gd name="T47" fmla="*/ 1 h 2"/>
              <a:gd name="T48" fmla="*/ 2 w 3"/>
              <a:gd name="T49" fmla="*/ 1 h 2"/>
              <a:gd name="T50" fmla="*/ 1 w 3"/>
              <a:gd name="T51" fmla="*/ 1 h 2"/>
              <a:gd name="T52" fmla="*/ 0 w 3"/>
              <a:gd name="T53" fmla="*/ 1 h 2"/>
              <a:gd name="T54" fmla="*/ 0 w 3"/>
              <a:gd name="T55" fmla="*/ 1 h 2"/>
              <a:gd name="T56" fmla="*/ 0 w 3"/>
              <a:gd name="T57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3" h="2">
                <a:moveTo>
                  <a:pt x="0" y="1"/>
                </a:moveTo>
                <a:lnTo>
                  <a:pt x="0" y="1"/>
                </a:lnTo>
                <a:lnTo>
                  <a:pt x="0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4" name="Freeform 2614">
            <a:extLst>
              <a:ext uri="{FF2B5EF4-FFF2-40B4-BE49-F238E27FC236}">
                <a16:creationId xmlns:a16="http://schemas.microsoft.com/office/drawing/2014/main" id="{65847C13-347B-4A18-A217-0292CF5157C1}"/>
              </a:ext>
            </a:extLst>
          </xdr:cNvPr>
          <xdr:cNvSpPr>
            <a:spLocks/>
          </xdr:cNvSpPr>
        </xdr:nvSpPr>
        <xdr:spPr bwMode="auto">
          <a:xfrm>
            <a:off x="1014" y="561"/>
            <a:ext cx="1" cy="1"/>
          </a:xfrm>
          <a:custGeom>
            <a:avLst/>
            <a:gdLst>
              <a:gd name="T0" fmla="*/ 0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1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5" name="Freeform 2615">
            <a:extLst>
              <a:ext uri="{FF2B5EF4-FFF2-40B4-BE49-F238E27FC236}">
                <a16:creationId xmlns:a16="http://schemas.microsoft.com/office/drawing/2014/main" id="{FD8AEB6D-CED5-46DC-81E2-4F9723909A41}"/>
              </a:ext>
            </a:extLst>
          </xdr:cNvPr>
          <xdr:cNvSpPr>
            <a:spLocks/>
          </xdr:cNvSpPr>
        </xdr:nvSpPr>
        <xdr:spPr bwMode="auto">
          <a:xfrm>
            <a:off x="1024" y="630"/>
            <a:ext cx="6" cy="1"/>
          </a:xfrm>
          <a:custGeom>
            <a:avLst/>
            <a:gdLst>
              <a:gd name="T0" fmla="*/ 5 w 6"/>
              <a:gd name="T1" fmla="*/ 1 h 1"/>
              <a:gd name="T2" fmla="*/ 4 w 6"/>
              <a:gd name="T3" fmla="*/ 1 h 1"/>
              <a:gd name="T4" fmla="*/ 4 w 6"/>
              <a:gd name="T5" fmla="*/ 1 h 1"/>
              <a:gd name="T6" fmla="*/ 2 w 6"/>
              <a:gd name="T7" fmla="*/ 1 h 1"/>
              <a:gd name="T8" fmla="*/ 1 w 6"/>
              <a:gd name="T9" fmla="*/ 1 h 1"/>
              <a:gd name="T10" fmla="*/ 0 w 6"/>
              <a:gd name="T11" fmla="*/ 1 h 1"/>
              <a:gd name="T12" fmla="*/ 0 w 6"/>
              <a:gd name="T13" fmla="*/ 1 h 1"/>
              <a:gd name="T14" fmla="*/ 1 w 6"/>
              <a:gd name="T15" fmla="*/ 1 h 1"/>
              <a:gd name="T16" fmla="*/ 1 w 6"/>
              <a:gd name="T17" fmla="*/ 1 h 1"/>
              <a:gd name="T18" fmla="*/ 2 w 6"/>
              <a:gd name="T19" fmla="*/ 1 h 1"/>
              <a:gd name="T20" fmla="*/ 1 w 6"/>
              <a:gd name="T21" fmla="*/ 1 h 1"/>
              <a:gd name="T22" fmla="*/ 1 w 6"/>
              <a:gd name="T23" fmla="*/ 1 h 1"/>
              <a:gd name="T24" fmla="*/ 3 w 6"/>
              <a:gd name="T25" fmla="*/ 0 h 1"/>
              <a:gd name="T26" fmla="*/ 3 w 6"/>
              <a:gd name="T27" fmla="*/ 0 h 1"/>
              <a:gd name="T28" fmla="*/ 3 w 6"/>
              <a:gd name="T29" fmla="*/ 1 h 1"/>
              <a:gd name="T30" fmla="*/ 4 w 6"/>
              <a:gd name="T31" fmla="*/ 1 h 1"/>
              <a:gd name="T32" fmla="*/ 5 w 6"/>
              <a:gd name="T33" fmla="*/ 1 h 1"/>
              <a:gd name="T34" fmla="*/ 5 w 6"/>
              <a:gd name="T35" fmla="*/ 1 h 1"/>
              <a:gd name="T36" fmla="*/ 6 w 6"/>
              <a:gd name="T37" fmla="*/ 1 h 1"/>
              <a:gd name="T38" fmla="*/ 5 w 6"/>
              <a:gd name="T3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6" h="1">
                <a:moveTo>
                  <a:pt x="5" y="1"/>
                </a:moveTo>
                <a:lnTo>
                  <a:pt x="4" y="1"/>
                </a:lnTo>
                <a:lnTo>
                  <a:pt x="4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6" name="Freeform 2616">
            <a:extLst>
              <a:ext uri="{FF2B5EF4-FFF2-40B4-BE49-F238E27FC236}">
                <a16:creationId xmlns:a16="http://schemas.microsoft.com/office/drawing/2014/main" id="{753A90F8-BC43-4618-A110-D5AC8BDC119A}"/>
              </a:ext>
            </a:extLst>
          </xdr:cNvPr>
          <xdr:cNvSpPr>
            <a:spLocks/>
          </xdr:cNvSpPr>
        </xdr:nvSpPr>
        <xdr:spPr bwMode="auto">
          <a:xfrm>
            <a:off x="1008" y="623"/>
            <a:ext cx="3" cy="2"/>
          </a:xfrm>
          <a:custGeom>
            <a:avLst/>
            <a:gdLst>
              <a:gd name="T0" fmla="*/ 3 w 3"/>
              <a:gd name="T1" fmla="*/ 1 h 2"/>
              <a:gd name="T2" fmla="*/ 2 w 3"/>
              <a:gd name="T3" fmla="*/ 1 h 2"/>
              <a:gd name="T4" fmla="*/ 1 w 3"/>
              <a:gd name="T5" fmla="*/ 2 h 2"/>
              <a:gd name="T6" fmla="*/ 2 w 3"/>
              <a:gd name="T7" fmla="*/ 1 h 2"/>
              <a:gd name="T8" fmla="*/ 1 w 3"/>
              <a:gd name="T9" fmla="*/ 1 h 2"/>
              <a:gd name="T10" fmla="*/ 0 w 3"/>
              <a:gd name="T11" fmla="*/ 1 h 2"/>
              <a:gd name="T12" fmla="*/ 1 w 3"/>
              <a:gd name="T13" fmla="*/ 1 h 2"/>
              <a:gd name="T14" fmla="*/ 1 w 3"/>
              <a:gd name="T15" fmla="*/ 1 h 2"/>
              <a:gd name="T16" fmla="*/ 2 w 3"/>
              <a:gd name="T17" fmla="*/ 0 h 2"/>
              <a:gd name="T18" fmla="*/ 2 w 3"/>
              <a:gd name="T19" fmla="*/ 0 h 2"/>
              <a:gd name="T20" fmla="*/ 2 w 3"/>
              <a:gd name="T21" fmla="*/ 1 h 2"/>
              <a:gd name="T22" fmla="*/ 3 w 3"/>
              <a:gd name="T23" fmla="*/ 1 h 2"/>
              <a:gd name="T24" fmla="*/ 3 w 3"/>
              <a:gd name="T25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2" y="1"/>
                </a:lnTo>
                <a:lnTo>
                  <a:pt x="1" y="2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7" name="Freeform 2617">
            <a:extLst>
              <a:ext uri="{FF2B5EF4-FFF2-40B4-BE49-F238E27FC236}">
                <a16:creationId xmlns:a16="http://schemas.microsoft.com/office/drawing/2014/main" id="{DD915E24-F479-4DF8-BC70-549245C55A47}"/>
              </a:ext>
            </a:extLst>
          </xdr:cNvPr>
          <xdr:cNvSpPr>
            <a:spLocks/>
          </xdr:cNvSpPr>
        </xdr:nvSpPr>
        <xdr:spPr bwMode="auto">
          <a:xfrm>
            <a:off x="994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2 w 2"/>
              <a:gd name="T7" fmla="*/ 0 h 1"/>
              <a:gd name="T8" fmla="*/ 2 w 2"/>
              <a:gd name="T9" fmla="*/ 0 h 1"/>
              <a:gd name="T10" fmla="*/ 2 w 2"/>
              <a:gd name="T11" fmla="*/ 0 h 1"/>
              <a:gd name="T12" fmla="*/ 2 w 2"/>
              <a:gd name="T13" fmla="*/ 0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1 w 2"/>
              <a:gd name="T21" fmla="*/ 1 h 1"/>
              <a:gd name="T22" fmla="*/ 0 w 2"/>
              <a:gd name="T23" fmla="*/ 1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  <a:gd name="T30" fmla="*/ 0 w 2"/>
              <a:gd name="T31" fmla="*/ 0 h 1"/>
              <a:gd name="T32" fmla="*/ 0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1 w 2"/>
              <a:gd name="T3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8" name="Freeform 2618">
            <a:extLst>
              <a:ext uri="{FF2B5EF4-FFF2-40B4-BE49-F238E27FC236}">
                <a16:creationId xmlns:a16="http://schemas.microsoft.com/office/drawing/2014/main" id="{FCE0A4F3-B21D-4AD2-8275-6C1196E8DF03}"/>
              </a:ext>
            </a:extLst>
          </xdr:cNvPr>
          <xdr:cNvSpPr>
            <a:spLocks/>
          </xdr:cNvSpPr>
        </xdr:nvSpPr>
        <xdr:spPr bwMode="auto">
          <a:xfrm>
            <a:off x="992" y="612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1 h 2"/>
              <a:gd name="T8" fmla="*/ 2 w 2"/>
              <a:gd name="T9" fmla="*/ 2 h 2"/>
              <a:gd name="T10" fmla="*/ 1 w 2"/>
              <a:gd name="T11" fmla="*/ 2 h 2"/>
              <a:gd name="T12" fmla="*/ 1 w 2"/>
              <a:gd name="T13" fmla="*/ 1 h 2"/>
              <a:gd name="T14" fmla="*/ 1 w 2"/>
              <a:gd name="T15" fmla="*/ 2 h 2"/>
              <a:gd name="T16" fmla="*/ 0 w 2"/>
              <a:gd name="T17" fmla="*/ 2 h 2"/>
              <a:gd name="T18" fmla="*/ 0 w 2"/>
              <a:gd name="T19" fmla="*/ 1 h 2"/>
              <a:gd name="T20" fmla="*/ 0 w 2"/>
              <a:gd name="T21" fmla="*/ 1 h 2"/>
              <a:gd name="T22" fmla="*/ 1 w 2"/>
              <a:gd name="T23" fmla="*/ 1 h 2"/>
              <a:gd name="T24" fmla="*/ 1 w 2"/>
              <a:gd name="T25" fmla="*/ 1 h 2"/>
              <a:gd name="T26" fmla="*/ 1 w 2"/>
              <a:gd name="T27" fmla="*/ 1 h 2"/>
              <a:gd name="T28" fmla="*/ 1 w 2"/>
              <a:gd name="T29" fmla="*/ 1 h 2"/>
              <a:gd name="T30" fmla="*/ 2 w 2"/>
              <a:gd name="T31" fmla="*/ 1 h 2"/>
              <a:gd name="T32" fmla="*/ 2 w 2"/>
              <a:gd name="T33" fmla="*/ 1 h 2"/>
              <a:gd name="T34" fmla="*/ 1 w 2"/>
              <a:gd name="T35" fmla="*/ 0 h 2"/>
              <a:gd name="T36" fmla="*/ 1 w 2"/>
              <a:gd name="T37" fmla="*/ 0 h 2"/>
              <a:gd name="T38" fmla="*/ 2 w 2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79" name="Freeform 2619">
            <a:extLst>
              <a:ext uri="{FF2B5EF4-FFF2-40B4-BE49-F238E27FC236}">
                <a16:creationId xmlns:a16="http://schemas.microsoft.com/office/drawing/2014/main" id="{749B3DA9-9460-443D-8727-F08EEAA37131}"/>
              </a:ext>
            </a:extLst>
          </xdr:cNvPr>
          <xdr:cNvSpPr>
            <a:spLocks/>
          </xdr:cNvSpPr>
        </xdr:nvSpPr>
        <xdr:spPr bwMode="auto">
          <a:xfrm>
            <a:off x="967" y="625"/>
            <a:ext cx="2" cy="2"/>
          </a:xfrm>
          <a:custGeom>
            <a:avLst/>
            <a:gdLst>
              <a:gd name="T0" fmla="*/ 1 w 2"/>
              <a:gd name="T1" fmla="*/ 0 h 2"/>
              <a:gd name="T2" fmla="*/ 2 w 2"/>
              <a:gd name="T3" fmla="*/ 1 h 2"/>
              <a:gd name="T4" fmla="*/ 2 w 2"/>
              <a:gd name="T5" fmla="*/ 1 h 2"/>
              <a:gd name="T6" fmla="*/ 2 w 2"/>
              <a:gd name="T7" fmla="*/ 2 h 2"/>
              <a:gd name="T8" fmla="*/ 2 w 2"/>
              <a:gd name="T9" fmla="*/ 2 h 2"/>
              <a:gd name="T10" fmla="*/ 2 w 2"/>
              <a:gd name="T11" fmla="*/ 2 h 2"/>
              <a:gd name="T12" fmla="*/ 1 w 2"/>
              <a:gd name="T13" fmla="*/ 1 h 2"/>
              <a:gd name="T14" fmla="*/ 1 w 2"/>
              <a:gd name="T15" fmla="*/ 1 h 2"/>
              <a:gd name="T16" fmla="*/ 1 w 2"/>
              <a:gd name="T17" fmla="*/ 2 h 2"/>
              <a:gd name="T18" fmla="*/ 1 w 2"/>
              <a:gd name="T19" fmla="*/ 2 h 2"/>
              <a:gd name="T20" fmla="*/ 0 w 2"/>
              <a:gd name="T21" fmla="*/ 2 h 2"/>
              <a:gd name="T22" fmla="*/ 0 w 2"/>
              <a:gd name="T23" fmla="*/ 2 h 2"/>
              <a:gd name="T24" fmla="*/ 0 w 2"/>
              <a:gd name="T25" fmla="*/ 1 h 2"/>
              <a:gd name="T26" fmla="*/ 0 w 2"/>
              <a:gd name="T27" fmla="*/ 1 h 2"/>
              <a:gd name="T28" fmla="*/ 1 w 2"/>
              <a:gd name="T29" fmla="*/ 0 h 2"/>
              <a:gd name="T30" fmla="*/ 1 w 2"/>
              <a:gd name="T31" fmla="*/ 0 h 2"/>
              <a:gd name="T32" fmla="*/ 1 w 2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2" h="2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0" name="Freeform 2620">
            <a:extLst>
              <a:ext uri="{FF2B5EF4-FFF2-40B4-BE49-F238E27FC236}">
                <a16:creationId xmlns:a16="http://schemas.microsoft.com/office/drawing/2014/main" id="{A7D8412F-3C66-430C-880D-CA002FE6BA1F}"/>
              </a:ext>
            </a:extLst>
          </xdr:cNvPr>
          <xdr:cNvSpPr>
            <a:spLocks/>
          </xdr:cNvSpPr>
        </xdr:nvSpPr>
        <xdr:spPr bwMode="auto">
          <a:xfrm>
            <a:off x="1009" y="628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2 h 2"/>
              <a:gd name="T14" fmla="*/ 1 w 1"/>
              <a:gd name="T15" fmla="*/ 2 h 2"/>
              <a:gd name="T16" fmla="*/ 1 w 1"/>
              <a:gd name="T17" fmla="*/ 2 h 2"/>
              <a:gd name="T18" fmla="*/ 0 w 1"/>
              <a:gd name="T19" fmla="*/ 2 h 2"/>
              <a:gd name="T20" fmla="*/ 0 w 1"/>
              <a:gd name="T21" fmla="*/ 1 h 2"/>
              <a:gd name="T22" fmla="*/ 0 w 1"/>
              <a:gd name="T23" fmla="*/ 0 h 2"/>
              <a:gd name="T24" fmla="*/ 0 w 1"/>
              <a:gd name="T25" fmla="*/ 0 h 2"/>
              <a:gd name="T26" fmla="*/ 1 w 1"/>
              <a:gd name="T27" fmla="*/ 0 h 2"/>
              <a:gd name="T28" fmla="*/ 0 w 1"/>
              <a:gd name="T29" fmla="*/ 1 h 2"/>
              <a:gd name="T30" fmla="*/ 1 w 1"/>
              <a:gd name="T31" fmla="*/ 1 h 2"/>
              <a:gd name="T32" fmla="*/ 1 w 1"/>
              <a:gd name="T33" fmla="*/ 1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1" name="Freeform 2621">
            <a:extLst>
              <a:ext uri="{FF2B5EF4-FFF2-40B4-BE49-F238E27FC236}">
                <a16:creationId xmlns:a16="http://schemas.microsoft.com/office/drawing/2014/main" id="{282AC5CA-4810-44BA-8F91-F8E92CD5B052}"/>
              </a:ext>
            </a:extLst>
          </xdr:cNvPr>
          <xdr:cNvSpPr>
            <a:spLocks/>
          </xdr:cNvSpPr>
        </xdr:nvSpPr>
        <xdr:spPr bwMode="auto">
          <a:xfrm>
            <a:off x="999" y="626"/>
            <a:ext cx="3" cy="2"/>
          </a:xfrm>
          <a:custGeom>
            <a:avLst/>
            <a:gdLst>
              <a:gd name="T0" fmla="*/ 3 w 3"/>
              <a:gd name="T1" fmla="*/ 0 h 2"/>
              <a:gd name="T2" fmla="*/ 3 w 3"/>
              <a:gd name="T3" fmla="*/ 1 h 2"/>
              <a:gd name="T4" fmla="*/ 3 w 3"/>
              <a:gd name="T5" fmla="*/ 1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1 h 2"/>
              <a:gd name="T12" fmla="*/ 2 w 3"/>
              <a:gd name="T13" fmla="*/ 1 h 2"/>
              <a:gd name="T14" fmla="*/ 2 w 3"/>
              <a:gd name="T15" fmla="*/ 1 h 2"/>
              <a:gd name="T16" fmla="*/ 2 w 3"/>
              <a:gd name="T17" fmla="*/ 1 h 2"/>
              <a:gd name="T18" fmla="*/ 2 w 3"/>
              <a:gd name="T19" fmla="*/ 1 h 2"/>
              <a:gd name="T20" fmla="*/ 2 w 3"/>
              <a:gd name="T21" fmla="*/ 2 h 2"/>
              <a:gd name="T22" fmla="*/ 1 w 3"/>
              <a:gd name="T23" fmla="*/ 2 h 2"/>
              <a:gd name="T24" fmla="*/ 0 w 3"/>
              <a:gd name="T25" fmla="*/ 2 h 2"/>
              <a:gd name="T26" fmla="*/ 0 w 3"/>
              <a:gd name="T27" fmla="*/ 1 h 2"/>
              <a:gd name="T28" fmla="*/ 0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1 w 3"/>
              <a:gd name="T37" fmla="*/ 0 h 2"/>
              <a:gd name="T38" fmla="*/ 3 w 3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3" h="2">
                <a:moveTo>
                  <a:pt x="3" y="0"/>
                </a:move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2" name="Freeform 2622">
            <a:extLst>
              <a:ext uri="{FF2B5EF4-FFF2-40B4-BE49-F238E27FC236}">
                <a16:creationId xmlns:a16="http://schemas.microsoft.com/office/drawing/2014/main" id="{46DA5E93-0784-4F62-BE0B-84CF11F6BBF8}"/>
              </a:ext>
            </a:extLst>
          </xdr:cNvPr>
          <xdr:cNvSpPr>
            <a:spLocks/>
          </xdr:cNvSpPr>
        </xdr:nvSpPr>
        <xdr:spPr bwMode="auto">
          <a:xfrm>
            <a:off x="996" y="627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1 h 1"/>
              <a:gd name="T10" fmla="*/ 2 w 3"/>
              <a:gd name="T11" fmla="*/ 1 h 1"/>
              <a:gd name="T12" fmla="*/ 2 w 3"/>
              <a:gd name="T13" fmla="*/ 1 h 1"/>
              <a:gd name="T14" fmla="*/ 1 w 3"/>
              <a:gd name="T15" fmla="*/ 1 h 1"/>
              <a:gd name="T16" fmla="*/ 1 w 3"/>
              <a:gd name="T17" fmla="*/ 1 h 1"/>
              <a:gd name="T18" fmla="*/ 0 w 3"/>
              <a:gd name="T19" fmla="*/ 1 h 1"/>
              <a:gd name="T20" fmla="*/ 0 w 3"/>
              <a:gd name="T21" fmla="*/ 1 h 1"/>
              <a:gd name="T22" fmla="*/ 0 w 3"/>
              <a:gd name="T23" fmla="*/ 1 h 1"/>
              <a:gd name="T24" fmla="*/ 1 w 3"/>
              <a:gd name="T25" fmla="*/ 1 h 1"/>
              <a:gd name="T26" fmla="*/ 1 w 3"/>
              <a:gd name="T27" fmla="*/ 0 h 1"/>
              <a:gd name="T28" fmla="*/ 1 w 3"/>
              <a:gd name="T29" fmla="*/ 0 h 1"/>
              <a:gd name="T30" fmla="*/ 0 w 3"/>
              <a:gd name="T31" fmla="*/ 0 h 1"/>
              <a:gd name="T32" fmla="*/ 1 w 3"/>
              <a:gd name="T33" fmla="*/ 0 h 1"/>
              <a:gd name="T34" fmla="*/ 3 w 3"/>
              <a:gd name="T3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3" name="Freeform 2623">
            <a:extLst>
              <a:ext uri="{FF2B5EF4-FFF2-40B4-BE49-F238E27FC236}">
                <a16:creationId xmlns:a16="http://schemas.microsoft.com/office/drawing/2014/main" id="{322A2E61-990B-4696-AAD9-D6E8C30C7DE7}"/>
              </a:ext>
            </a:extLst>
          </xdr:cNvPr>
          <xdr:cNvSpPr>
            <a:spLocks/>
          </xdr:cNvSpPr>
        </xdr:nvSpPr>
        <xdr:spPr bwMode="auto">
          <a:xfrm>
            <a:off x="981" y="629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4" name="Freeform 2624">
            <a:extLst>
              <a:ext uri="{FF2B5EF4-FFF2-40B4-BE49-F238E27FC236}">
                <a16:creationId xmlns:a16="http://schemas.microsoft.com/office/drawing/2014/main" id="{B9EE0A18-A8FC-468D-ABCD-5B428B6722CA}"/>
              </a:ext>
            </a:extLst>
          </xdr:cNvPr>
          <xdr:cNvSpPr>
            <a:spLocks/>
          </xdr:cNvSpPr>
        </xdr:nvSpPr>
        <xdr:spPr bwMode="auto">
          <a:xfrm>
            <a:off x="979" y="62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0 w 2"/>
              <a:gd name="T13" fmla="*/ 1 h 1"/>
              <a:gd name="T14" fmla="*/ 0 w 2"/>
              <a:gd name="T15" fmla="*/ 0 h 1"/>
              <a:gd name="T16" fmla="*/ 0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1 w 2"/>
              <a:gd name="T23" fmla="*/ 0 h 1"/>
              <a:gd name="T24" fmla="*/ 1 w 2"/>
              <a:gd name="T25" fmla="*/ 0 h 1"/>
              <a:gd name="T26" fmla="*/ 2 w 2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5" name="Freeform 2625">
            <a:extLst>
              <a:ext uri="{FF2B5EF4-FFF2-40B4-BE49-F238E27FC236}">
                <a16:creationId xmlns:a16="http://schemas.microsoft.com/office/drawing/2014/main" id="{63CB3EE6-B830-4B1B-93AC-913E417413C0}"/>
              </a:ext>
            </a:extLst>
          </xdr:cNvPr>
          <xdr:cNvSpPr>
            <a:spLocks/>
          </xdr:cNvSpPr>
        </xdr:nvSpPr>
        <xdr:spPr bwMode="auto">
          <a:xfrm>
            <a:off x="1016" y="630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3 w 4"/>
              <a:gd name="T11" fmla="*/ 2 h 2"/>
              <a:gd name="T12" fmla="*/ 3 w 4"/>
              <a:gd name="T13" fmla="*/ 1 h 2"/>
              <a:gd name="T14" fmla="*/ 3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2 w 4"/>
              <a:gd name="T21" fmla="*/ 1 h 2"/>
              <a:gd name="T22" fmla="*/ 2 w 4"/>
              <a:gd name="T23" fmla="*/ 1 h 2"/>
              <a:gd name="T24" fmla="*/ 1 w 4"/>
              <a:gd name="T25" fmla="*/ 2 h 2"/>
              <a:gd name="T26" fmla="*/ 1 w 4"/>
              <a:gd name="T27" fmla="*/ 1 h 2"/>
              <a:gd name="T28" fmla="*/ 0 w 4"/>
              <a:gd name="T29" fmla="*/ 1 h 2"/>
              <a:gd name="T30" fmla="*/ 0 w 4"/>
              <a:gd name="T31" fmla="*/ 1 h 2"/>
              <a:gd name="T32" fmla="*/ 0 w 4"/>
              <a:gd name="T33" fmla="*/ 1 h 2"/>
              <a:gd name="T34" fmla="*/ 0 w 4"/>
              <a:gd name="T35" fmla="*/ 1 h 2"/>
              <a:gd name="T36" fmla="*/ 0 w 4"/>
              <a:gd name="T37" fmla="*/ 0 h 2"/>
              <a:gd name="T38" fmla="*/ 0 w 4"/>
              <a:gd name="T39" fmla="*/ 0 h 2"/>
              <a:gd name="T40" fmla="*/ 0 w 4"/>
              <a:gd name="T41" fmla="*/ 0 h 2"/>
              <a:gd name="T42" fmla="*/ 0 w 4"/>
              <a:gd name="T43" fmla="*/ 1 h 2"/>
              <a:gd name="T44" fmla="*/ 1 w 4"/>
              <a:gd name="T45" fmla="*/ 0 h 2"/>
              <a:gd name="T46" fmla="*/ 1 w 4"/>
              <a:gd name="T47" fmla="*/ 0 h 2"/>
              <a:gd name="T48" fmla="*/ 2 w 4"/>
              <a:gd name="T49" fmla="*/ 1 h 2"/>
              <a:gd name="T50" fmla="*/ 3 w 4"/>
              <a:gd name="T51" fmla="*/ 0 h 2"/>
              <a:gd name="T52" fmla="*/ 4 w 4"/>
              <a:gd name="T5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6" name="Freeform 2626">
            <a:extLst>
              <a:ext uri="{FF2B5EF4-FFF2-40B4-BE49-F238E27FC236}">
                <a16:creationId xmlns:a16="http://schemas.microsoft.com/office/drawing/2014/main" id="{6BF74133-699A-40F1-B9C2-A31DC14CB24B}"/>
              </a:ext>
            </a:extLst>
          </xdr:cNvPr>
          <xdr:cNvSpPr>
            <a:spLocks/>
          </xdr:cNvSpPr>
        </xdr:nvSpPr>
        <xdr:spPr bwMode="auto">
          <a:xfrm>
            <a:off x="1003" y="62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0 w 2"/>
              <a:gd name="T17" fmla="*/ 1 h 1"/>
              <a:gd name="T18" fmla="*/ 0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1 w 2"/>
              <a:gd name="T25" fmla="*/ 0 h 1"/>
              <a:gd name="T26" fmla="*/ 1 w 2"/>
              <a:gd name="T27" fmla="*/ 0 h 1"/>
              <a:gd name="T28" fmla="*/ 2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7" name="Freeform 2627">
            <a:extLst>
              <a:ext uri="{FF2B5EF4-FFF2-40B4-BE49-F238E27FC236}">
                <a16:creationId xmlns:a16="http://schemas.microsoft.com/office/drawing/2014/main" id="{B7FB5133-BEDF-4F32-9FD9-E0A9344D9030}"/>
              </a:ext>
            </a:extLst>
          </xdr:cNvPr>
          <xdr:cNvSpPr>
            <a:spLocks/>
          </xdr:cNvSpPr>
        </xdr:nvSpPr>
        <xdr:spPr bwMode="auto">
          <a:xfrm>
            <a:off x="997" y="62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8" name="Freeform 2628">
            <a:extLst>
              <a:ext uri="{FF2B5EF4-FFF2-40B4-BE49-F238E27FC236}">
                <a16:creationId xmlns:a16="http://schemas.microsoft.com/office/drawing/2014/main" id="{3BAC5D6E-5017-4A75-8760-4D0961E5A488}"/>
              </a:ext>
            </a:extLst>
          </xdr:cNvPr>
          <xdr:cNvSpPr>
            <a:spLocks/>
          </xdr:cNvSpPr>
        </xdr:nvSpPr>
        <xdr:spPr bwMode="auto">
          <a:xfrm>
            <a:off x="993" y="626"/>
            <a:ext cx="3" cy="1"/>
          </a:xfrm>
          <a:custGeom>
            <a:avLst/>
            <a:gdLst>
              <a:gd name="T0" fmla="*/ 1 w 3"/>
              <a:gd name="T1" fmla="*/ 0 h 1"/>
              <a:gd name="T2" fmla="*/ 1 w 3"/>
              <a:gd name="T3" fmla="*/ 0 h 1"/>
              <a:gd name="T4" fmla="*/ 3 w 3"/>
              <a:gd name="T5" fmla="*/ 0 h 1"/>
              <a:gd name="T6" fmla="*/ 2 w 3"/>
              <a:gd name="T7" fmla="*/ 1 h 1"/>
              <a:gd name="T8" fmla="*/ 1 w 3"/>
              <a:gd name="T9" fmla="*/ 1 h 1"/>
              <a:gd name="T10" fmla="*/ 1 w 3"/>
              <a:gd name="T11" fmla="*/ 1 h 1"/>
              <a:gd name="T12" fmla="*/ 1 w 3"/>
              <a:gd name="T13" fmla="*/ 1 h 1"/>
              <a:gd name="T14" fmla="*/ 1 w 3"/>
              <a:gd name="T15" fmla="*/ 1 h 1"/>
              <a:gd name="T16" fmla="*/ 1 w 3"/>
              <a:gd name="T17" fmla="*/ 0 h 1"/>
              <a:gd name="T18" fmla="*/ 0 w 3"/>
              <a:gd name="T19" fmla="*/ 0 h 1"/>
              <a:gd name="T20" fmla="*/ 0 w 3"/>
              <a:gd name="T21" fmla="*/ 0 h 1"/>
              <a:gd name="T22" fmla="*/ 1 w 3"/>
              <a:gd name="T23" fmla="*/ 0 h 1"/>
              <a:gd name="T24" fmla="*/ 1 w 3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1" y="0"/>
                </a:lnTo>
                <a:lnTo>
                  <a:pt x="3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89" name="Freeform 2629">
            <a:extLst>
              <a:ext uri="{FF2B5EF4-FFF2-40B4-BE49-F238E27FC236}">
                <a16:creationId xmlns:a16="http://schemas.microsoft.com/office/drawing/2014/main" id="{426C7739-7693-40F1-AB58-67328A2EF624}"/>
              </a:ext>
            </a:extLst>
          </xdr:cNvPr>
          <xdr:cNvSpPr>
            <a:spLocks/>
          </xdr:cNvSpPr>
        </xdr:nvSpPr>
        <xdr:spPr bwMode="auto">
          <a:xfrm>
            <a:off x="1003" y="624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0" name="Freeform 2630">
            <a:extLst>
              <a:ext uri="{FF2B5EF4-FFF2-40B4-BE49-F238E27FC236}">
                <a16:creationId xmlns:a16="http://schemas.microsoft.com/office/drawing/2014/main" id="{149E20F7-1680-469C-A488-56F0F3E5897A}"/>
              </a:ext>
            </a:extLst>
          </xdr:cNvPr>
          <xdr:cNvSpPr>
            <a:spLocks/>
          </xdr:cNvSpPr>
        </xdr:nvSpPr>
        <xdr:spPr bwMode="auto">
          <a:xfrm>
            <a:off x="986" y="625"/>
            <a:ext cx="1" cy="1"/>
          </a:xfrm>
          <a:custGeom>
            <a:avLst/>
            <a:gdLst>
              <a:gd name="T0" fmla="*/ 0 w 1"/>
              <a:gd name="T1" fmla="*/ 0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0 h 1"/>
              <a:gd name="T18" fmla="*/ 0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0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1" name="Freeform 2631">
            <a:extLst>
              <a:ext uri="{FF2B5EF4-FFF2-40B4-BE49-F238E27FC236}">
                <a16:creationId xmlns:a16="http://schemas.microsoft.com/office/drawing/2014/main" id="{3CA3AF32-CA95-4418-8B9A-C9B921B4A2E5}"/>
              </a:ext>
            </a:extLst>
          </xdr:cNvPr>
          <xdr:cNvSpPr>
            <a:spLocks/>
          </xdr:cNvSpPr>
        </xdr:nvSpPr>
        <xdr:spPr bwMode="auto">
          <a:xfrm>
            <a:off x="982" y="62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2" name="Freeform 2632">
            <a:extLst>
              <a:ext uri="{FF2B5EF4-FFF2-40B4-BE49-F238E27FC236}">
                <a16:creationId xmlns:a16="http://schemas.microsoft.com/office/drawing/2014/main" id="{C1395040-DB98-44BE-849F-9E5B8D8D1E97}"/>
              </a:ext>
            </a:extLst>
          </xdr:cNvPr>
          <xdr:cNvSpPr>
            <a:spLocks/>
          </xdr:cNvSpPr>
        </xdr:nvSpPr>
        <xdr:spPr bwMode="auto">
          <a:xfrm>
            <a:off x="977" y="627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2 h 2"/>
              <a:gd name="T10" fmla="*/ 1 w 1"/>
              <a:gd name="T11" fmla="*/ 2 h 2"/>
              <a:gd name="T12" fmla="*/ 1 w 1"/>
              <a:gd name="T13" fmla="*/ 1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0 h 2"/>
              <a:gd name="T20" fmla="*/ 0 w 1"/>
              <a:gd name="T21" fmla="*/ 0 h 2"/>
              <a:gd name="T22" fmla="*/ 1 w 1"/>
              <a:gd name="T23" fmla="*/ 0 h 2"/>
              <a:gd name="T24" fmla="*/ 1 w 1"/>
              <a:gd name="T25" fmla="*/ 1 h 2"/>
              <a:gd name="T26" fmla="*/ 1 w 1"/>
              <a:gd name="T27" fmla="*/ 1 h 2"/>
              <a:gd name="T28" fmla="*/ 1 w 1"/>
              <a:gd name="T29" fmla="*/ 1 h 2"/>
              <a:gd name="T30" fmla="*/ 1 w 1"/>
              <a:gd name="T31" fmla="*/ 1 h 2"/>
              <a:gd name="T32" fmla="*/ 1 w 1"/>
              <a:gd name="T33" fmla="*/ 0 h 2"/>
              <a:gd name="T34" fmla="*/ 1 w 1"/>
              <a:gd name="T35" fmla="*/ 0 h 2"/>
              <a:gd name="T36" fmla="*/ 1 w 1"/>
              <a:gd name="T37" fmla="*/ 0 h 2"/>
              <a:gd name="T38" fmla="*/ 1 w 1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3" name="Freeform 2633">
            <a:extLst>
              <a:ext uri="{FF2B5EF4-FFF2-40B4-BE49-F238E27FC236}">
                <a16:creationId xmlns:a16="http://schemas.microsoft.com/office/drawing/2014/main" id="{81BF10B1-37BE-4936-9750-58758ABBF689}"/>
              </a:ext>
            </a:extLst>
          </xdr:cNvPr>
          <xdr:cNvSpPr>
            <a:spLocks/>
          </xdr:cNvSpPr>
        </xdr:nvSpPr>
        <xdr:spPr bwMode="auto">
          <a:xfrm>
            <a:off x="974" y="628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0 h 2"/>
              <a:gd name="T4" fmla="*/ 2 w 3"/>
              <a:gd name="T5" fmla="*/ 0 h 2"/>
              <a:gd name="T6" fmla="*/ 3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3 w 3"/>
              <a:gd name="T15" fmla="*/ 2 h 2"/>
              <a:gd name="T16" fmla="*/ 3 w 3"/>
              <a:gd name="T17" fmla="*/ 2 h 2"/>
              <a:gd name="T18" fmla="*/ 3 w 3"/>
              <a:gd name="T19" fmla="*/ 2 h 2"/>
              <a:gd name="T20" fmla="*/ 3 w 3"/>
              <a:gd name="T21" fmla="*/ 2 h 2"/>
              <a:gd name="T22" fmla="*/ 2 w 3"/>
              <a:gd name="T23" fmla="*/ 2 h 2"/>
              <a:gd name="T24" fmla="*/ 2 w 3"/>
              <a:gd name="T25" fmla="*/ 2 h 2"/>
              <a:gd name="T26" fmla="*/ 2 w 3"/>
              <a:gd name="T27" fmla="*/ 2 h 2"/>
              <a:gd name="T28" fmla="*/ 1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0 w 3"/>
              <a:gd name="T35" fmla="*/ 1 h 2"/>
              <a:gd name="T36" fmla="*/ 0 w 3"/>
              <a:gd name="T37" fmla="*/ 0 h 2"/>
              <a:gd name="T38" fmla="*/ 0 w 3"/>
              <a:gd name="T39" fmla="*/ 0 h 2"/>
              <a:gd name="T40" fmla="*/ 1 w 3"/>
              <a:gd name="T41" fmla="*/ 1 h 2"/>
              <a:gd name="T42" fmla="*/ 1 w 3"/>
              <a:gd name="T43" fmla="*/ 1 h 2"/>
              <a:gd name="T44" fmla="*/ 1 w 3"/>
              <a:gd name="T45" fmla="*/ 0 h 2"/>
              <a:gd name="T46" fmla="*/ 2 w 3"/>
              <a:gd name="T4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4" name="Freeform 2634">
            <a:extLst>
              <a:ext uri="{FF2B5EF4-FFF2-40B4-BE49-F238E27FC236}">
                <a16:creationId xmlns:a16="http://schemas.microsoft.com/office/drawing/2014/main" id="{BD0F049A-0090-4546-8BA3-1BF2DFEEE395}"/>
              </a:ext>
            </a:extLst>
          </xdr:cNvPr>
          <xdr:cNvSpPr>
            <a:spLocks/>
          </xdr:cNvSpPr>
        </xdr:nvSpPr>
        <xdr:spPr bwMode="auto">
          <a:xfrm>
            <a:off x="1007" y="625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0 w 1"/>
              <a:gd name="T9" fmla="*/ 2 h 2"/>
              <a:gd name="T10" fmla="*/ 0 w 1"/>
              <a:gd name="T11" fmla="*/ 1 h 2"/>
              <a:gd name="T12" fmla="*/ 0 w 1"/>
              <a:gd name="T13" fmla="*/ 1 h 2"/>
              <a:gd name="T14" fmla="*/ 0 w 1"/>
              <a:gd name="T15" fmla="*/ 1 h 2"/>
              <a:gd name="T16" fmla="*/ 1 w 1"/>
              <a:gd name="T17" fmla="*/ 0 h 2"/>
              <a:gd name="T18" fmla="*/ 1 w 1"/>
              <a:gd name="T19" fmla="*/ 0 h 2"/>
              <a:gd name="T20" fmla="*/ 1 w 1"/>
              <a:gd name="T21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5" name="Freeform 2635">
            <a:extLst>
              <a:ext uri="{FF2B5EF4-FFF2-40B4-BE49-F238E27FC236}">
                <a16:creationId xmlns:a16="http://schemas.microsoft.com/office/drawing/2014/main" id="{0661227E-618B-4E87-BBF0-D071018D69CB}"/>
              </a:ext>
            </a:extLst>
          </xdr:cNvPr>
          <xdr:cNvSpPr>
            <a:spLocks/>
          </xdr:cNvSpPr>
        </xdr:nvSpPr>
        <xdr:spPr bwMode="auto">
          <a:xfrm>
            <a:off x="1005" y="624"/>
            <a:ext cx="4" cy="1"/>
          </a:xfrm>
          <a:custGeom>
            <a:avLst/>
            <a:gdLst>
              <a:gd name="T0" fmla="*/ 4 w 4"/>
              <a:gd name="T1" fmla="*/ 1 h 1"/>
              <a:gd name="T2" fmla="*/ 4 w 4"/>
              <a:gd name="T3" fmla="*/ 1 h 1"/>
              <a:gd name="T4" fmla="*/ 3 w 4"/>
              <a:gd name="T5" fmla="*/ 1 h 1"/>
              <a:gd name="T6" fmla="*/ 2 w 4"/>
              <a:gd name="T7" fmla="*/ 1 h 1"/>
              <a:gd name="T8" fmla="*/ 2 w 4"/>
              <a:gd name="T9" fmla="*/ 1 h 1"/>
              <a:gd name="T10" fmla="*/ 2 w 4"/>
              <a:gd name="T11" fmla="*/ 1 h 1"/>
              <a:gd name="T12" fmla="*/ 2 w 4"/>
              <a:gd name="T13" fmla="*/ 1 h 1"/>
              <a:gd name="T14" fmla="*/ 1 w 4"/>
              <a:gd name="T15" fmla="*/ 1 h 1"/>
              <a:gd name="T16" fmla="*/ 1 w 4"/>
              <a:gd name="T17" fmla="*/ 1 h 1"/>
              <a:gd name="T18" fmla="*/ 1 w 4"/>
              <a:gd name="T19" fmla="*/ 1 h 1"/>
              <a:gd name="T20" fmla="*/ 1 w 4"/>
              <a:gd name="T21" fmla="*/ 1 h 1"/>
              <a:gd name="T22" fmla="*/ 0 w 4"/>
              <a:gd name="T23" fmla="*/ 1 h 1"/>
              <a:gd name="T24" fmla="*/ 0 w 4"/>
              <a:gd name="T25" fmla="*/ 1 h 1"/>
              <a:gd name="T26" fmla="*/ 0 w 4"/>
              <a:gd name="T27" fmla="*/ 1 h 1"/>
              <a:gd name="T28" fmla="*/ 0 w 4"/>
              <a:gd name="T29" fmla="*/ 0 h 1"/>
              <a:gd name="T30" fmla="*/ 0 w 4"/>
              <a:gd name="T31" fmla="*/ 0 h 1"/>
              <a:gd name="T32" fmla="*/ 2 w 4"/>
              <a:gd name="T33" fmla="*/ 0 h 1"/>
              <a:gd name="T34" fmla="*/ 4 w 4"/>
              <a:gd name="T35" fmla="*/ 0 h 1"/>
              <a:gd name="T36" fmla="*/ 4 w 4"/>
              <a:gd name="T3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6" name="Freeform 2636">
            <a:extLst>
              <a:ext uri="{FF2B5EF4-FFF2-40B4-BE49-F238E27FC236}">
                <a16:creationId xmlns:a16="http://schemas.microsoft.com/office/drawing/2014/main" id="{381C47FF-315A-4C28-952A-331C35A20CE8}"/>
              </a:ext>
            </a:extLst>
          </xdr:cNvPr>
          <xdr:cNvSpPr>
            <a:spLocks/>
          </xdr:cNvSpPr>
        </xdr:nvSpPr>
        <xdr:spPr bwMode="auto">
          <a:xfrm>
            <a:off x="992" y="620"/>
            <a:ext cx="2" cy="1"/>
          </a:xfrm>
          <a:custGeom>
            <a:avLst/>
            <a:gdLst>
              <a:gd name="T0" fmla="*/ 1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0 h 1"/>
              <a:gd name="T18" fmla="*/ 0 w 2"/>
              <a:gd name="T19" fmla="*/ 0 h 1"/>
              <a:gd name="T20" fmla="*/ 1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7" name="Freeform 2637">
            <a:extLst>
              <a:ext uri="{FF2B5EF4-FFF2-40B4-BE49-F238E27FC236}">
                <a16:creationId xmlns:a16="http://schemas.microsoft.com/office/drawing/2014/main" id="{87F8DA3D-BD36-4CDC-8278-F2DA6CFDB7C8}"/>
              </a:ext>
            </a:extLst>
          </xdr:cNvPr>
          <xdr:cNvSpPr>
            <a:spLocks/>
          </xdr:cNvSpPr>
        </xdr:nvSpPr>
        <xdr:spPr bwMode="auto">
          <a:xfrm>
            <a:off x="992" y="61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1 w 1"/>
              <a:gd name="T13" fmla="*/ 1 h 1"/>
              <a:gd name="T14" fmla="*/ 1 w 1"/>
              <a:gd name="T15" fmla="*/ 1 h 1"/>
              <a:gd name="T16" fmla="*/ 1 w 1"/>
              <a:gd name="T17" fmla="*/ 1 h 1"/>
              <a:gd name="T18" fmla="*/ 0 w 1"/>
              <a:gd name="T19" fmla="*/ 1 h 1"/>
              <a:gd name="T20" fmla="*/ 0 w 1"/>
              <a:gd name="T21" fmla="*/ 1 h 1"/>
              <a:gd name="T22" fmla="*/ 0 w 1"/>
              <a:gd name="T23" fmla="*/ 0 h 1"/>
              <a:gd name="T24" fmla="*/ 1 w 1"/>
              <a:gd name="T25" fmla="*/ 0 h 1"/>
              <a:gd name="T26" fmla="*/ 1 w 1"/>
              <a:gd name="T27" fmla="*/ 0 h 1"/>
              <a:gd name="T28" fmla="*/ 1 w 1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8" name="Freeform 2638">
            <a:extLst>
              <a:ext uri="{FF2B5EF4-FFF2-40B4-BE49-F238E27FC236}">
                <a16:creationId xmlns:a16="http://schemas.microsoft.com/office/drawing/2014/main" id="{F1EAC7D7-A684-4F3C-96F0-D83E38BF3FB0}"/>
              </a:ext>
            </a:extLst>
          </xdr:cNvPr>
          <xdr:cNvSpPr>
            <a:spLocks/>
          </xdr:cNvSpPr>
        </xdr:nvSpPr>
        <xdr:spPr bwMode="auto">
          <a:xfrm>
            <a:off x="1018" y="629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0 w 2"/>
              <a:gd name="T17" fmla="*/ 1 h 1"/>
              <a:gd name="T18" fmla="*/ 1 w 2"/>
              <a:gd name="T19" fmla="*/ 0 h 1"/>
              <a:gd name="T20" fmla="*/ 2 w 2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199" name="Freeform 2639">
            <a:extLst>
              <a:ext uri="{FF2B5EF4-FFF2-40B4-BE49-F238E27FC236}">
                <a16:creationId xmlns:a16="http://schemas.microsoft.com/office/drawing/2014/main" id="{E18CFDB2-D6C7-45CC-A82E-E7092029F296}"/>
              </a:ext>
            </a:extLst>
          </xdr:cNvPr>
          <xdr:cNvSpPr>
            <a:spLocks/>
          </xdr:cNvSpPr>
        </xdr:nvSpPr>
        <xdr:spPr bwMode="auto">
          <a:xfrm>
            <a:off x="1017" y="628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0 w 1"/>
              <a:gd name="T5" fmla="*/ 0 w 1"/>
              <a:gd name="T6" fmla="*/ 0 w 1"/>
              <a:gd name="T7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0" name="Freeform 2640">
            <a:extLst>
              <a:ext uri="{FF2B5EF4-FFF2-40B4-BE49-F238E27FC236}">
                <a16:creationId xmlns:a16="http://schemas.microsoft.com/office/drawing/2014/main" id="{A0EAED4E-CC2F-45A4-9FA3-CFE8079F5A21}"/>
              </a:ext>
            </a:extLst>
          </xdr:cNvPr>
          <xdr:cNvSpPr>
            <a:spLocks/>
          </xdr:cNvSpPr>
        </xdr:nvSpPr>
        <xdr:spPr bwMode="auto">
          <a:xfrm>
            <a:off x="1008" y="625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1 w 2"/>
              <a:gd name="T7" fmla="*/ 1 h 1"/>
              <a:gd name="T8" fmla="*/ 0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1" name="Freeform 2641">
            <a:extLst>
              <a:ext uri="{FF2B5EF4-FFF2-40B4-BE49-F238E27FC236}">
                <a16:creationId xmlns:a16="http://schemas.microsoft.com/office/drawing/2014/main" id="{46160959-CAC7-40DA-ACEE-DC6BDF046448}"/>
              </a:ext>
            </a:extLst>
          </xdr:cNvPr>
          <xdr:cNvSpPr>
            <a:spLocks/>
          </xdr:cNvSpPr>
        </xdr:nvSpPr>
        <xdr:spPr bwMode="auto">
          <a:xfrm>
            <a:off x="1002" y="621"/>
            <a:ext cx="3" cy="1"/>
          </a:xfrm>
          <a:custGeom>
            <a:avLst/>
            <a:gdLst>
              <a:gd name="T0" fmla="*/ 1 w 3"/>
              <a:gd name="T1" fmla="*/ 0 h 1"/>
              <a:gd name="T2" fmla="*/ 3 w 3"/>
              <a:gd name="T3" fmla="*/ 1 h 1"/>
              <a:gd name="T4" fmla="*/ 2 w 3"/>
              <a:gd name="T5" fmla="*/ 1 h 1"/>
              <a:gd name="T6" fmla="*/ 0 w 3"/>
              <a:gd name="T7" fmla="*/ 1 h 1"/>
              <a:gd name="T8" fmla="*/ 0 w 3"/>
              <a:gd name="T9" fmla="*/ 0 h 1"/>
              <a:gd name="T10" fmla="*/ 1 w 3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3" h="1">
                <a:moveTo>
                  <a:pt x="1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2" name="Freeform 2642">
            <a:extLst>
              <a:ext uri="{FF2B5EF4-FFF2-40B4-BE49-F238E27FC236}">
                <a16:creationId xmlns:a16="http://schemas.microsoft.com/office/drawing/2014/main" id="{35A8D304-AFCF-4357-ADE8-4ED4AD6C4788}"/>
              </a:ext>
            </a:extLst>
          </xdr:cNvPr>
          <xdr:cNvSpPr>
            <a:spLocks/>
          </xdr:cNvSpPr>
        </xdr:nvSpPr>
        <xdr:spPr bwMode="auto">
          <a:xfrm>
            <a:off x="1001" y="621"/>
            <a:ext cx="3" cy="3"/>
          </a:xfrm>
          <a:custGeom>
            <a:avLst/>
            <a:gdLst>
              <a:gd name="T0" fmla="*/ 0 w 3"/>
              <a:gd name="T1" fmla="*/ 0 h 3"/>
              <a:gd name="T2" fmla="*/ 1 w 3"/>
              <a:gd name="T3" fmla="*/ 1 h 3"/>
              <a:gd name="T4" fmla="*/ 1 w 3"/>
              <a:gd name="T5" fmla="*/ 1 h 3"/>
              <a:gd name="T6" fmla="*/ 2 w 3"/>
              <a:gd name="T7" fmla="*/ 1 h 3"/>
              <a:gd name="T8" fmla="*/ 2 w 3"/>
              <a:gd name="T9" fmla="*/ 2 h 3"/>
              <a:gd name="T10" fmla="*/ 1 w 3"/>
              <a:gd name="T11" fmla="*/ 1 h 3"/>
              <a:gd name="T12" fmla="*/ 1 w 3"/>
              <a:gd name="T13" fmla="*/ 2 h 3"/>
              <a:gd name="T14" fmla="*/ 2 w 3"/>
              <a:gd name="T15" fmla="*/ 2 h 3"/>
              <a:gd name="T16" fmla="*/ 2 w 3"/>
              <a:gd name="T17" fmla="*/ 2 h 3"/>
              <a:gd name="T18" fmla="*/ 3 w 3"/>
              <a:gd name="T19" fmla="*/ 2 h 3"/>
              <a:gd name="T20" fmla="*/ 3 w 3"/>
              <a:gd name="T21" fmla="*/ 2 h 3"/>
              <a:gd name="T22" fmla="*/ 2 w 3"/>
              <a:gd name="T23" fmla="*/ 3 h 3"/>
              <a:gd name="T24" fmla="*/ 3 w 3"/>
              <a:gd name="T25" fmla="*/ 3 h 3"/>
              <a:gd name="T26" fmla="*/ 3 w 3"/>
              <a:gd name="T27" fmla="*/ 3 h 3"/>
              <a:gd name="T28" fmla="*/ 2 w 3"/>
              <a:gd name="T29" fmla="*/ 3 h 3"/>
              <a:gd name="T30" fmla="*/ 2 w 3"/>
              <a:gd name="T31" fmla="*/ 3 h 3"/>
              <a:gd name="T32" fmla="*/ 1 w 3"/>
              <a:gd name="T33" fmla="*/ 3 h 3"/>
              <a:gd name="T34" fmla="*/ 1 w 3"/>
              <a:gd name="T35" fmla="*/ 2 h 3"/>
              <a:gd name="T36" fmla="*/ 0 w 3"/>
              <a:gd name="T37" fmla="*/ 2 h 3"/>
              <a:gd name="T38" fmla="*/ 0 w 3"/>
              <a:gd name="T39" fmla="*/ 2 h 3"/>
              <a:gd name="T40" fmla="*/ 0 w 3"/>
              <a:gd name="T41" fmla="*/ 2 h 3"/>
              <a:gd name="T42" fmla="*/ 0 w 3"/>
              <a:gd name="T43" fmla="*/ 1 h 3"/>
              <a:gd name="T44" fmla="*/ 1 w 3"/>
              <a:gd name="T45" fmla="*/ 1 h 3"/>
              <a:gd name="T46" fmla="*/ 0 w 3"/>
              <a:gd name="T47" fmla="*/ 1 h 3"/>
              <a:gd name="T48" fmla="*/ 0 w 3"/>
              <a:gd name="T49" fmla="*/ 1 h 3"/>
              <a:gd name="T50" fmla="*/ 0 w 3"/>
              <a:gd name="T51" fmla="*/ 0 h 3"/>
              <a:gd name="T52" fmla="*/ 0 w 3"/>
              <a:gd name="T5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</a:cxnLst>
            <a:rect l="0" t="0" r="r" b="b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2"/>
                </a:ln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3" name="Freeform 2643">
            <a:extLst>
              <a:ext uri="{FF2B5EF4-FFF2-40B4-BE49-F238E27FC236}">
                <a16:creationId xmlns:a16="http://schemas.microsoft.com/office/drawing/2014/main" id="{6C7940C9-B319-4F8C-A7F0-03E5E0665084}"/>
              </a:ext>
            </a:extLst>
          </xdr:cNvPr>
          <xdr:cNvSpPr>
            <a:spLocks/>
          </xdr:cNvSpPr>
        </xdr:nvSpPr>
        <xdr:spPr bwMode="auto">
          <a:xfrm>
            <a:off x="999" y="620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0 h 2"/>
              <a:gd name="T4" fmla="*/ 1 w 1"/>
              <a:gd name="T5" fmla="*/ 1 h 2"/>
              <a:gd name="T6" fmla="*/ 0 w 1"/>
              <a:gd name="T7" fmla="*/ 2 h 2"/>
              <a:gd name="T8" fmla="*/ 0 w 1"/>
              <a:gd name="T9" fmla="*/ 1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0 h 2"/>
              <a:gd name="T16" fmla="*/ 1 w 1"/>
              <a:gd name="T17" fmla="*/ 0 h 2"/>
              <a:gd name="T18" fmla="*/ 1 w 1"/>
              <a:gd name="T1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4" name="Freeform 2644">
            <a:extLst>
              <a:ext uri="{FF2B5EF4-FFF2-40B4-BE49-F238E27FC236}">
                <a16:creationId xmlns:a16="http://schemas.microsoft.com/office/drawing/2014/main" id="{79EF6493-55DF-48F7-8021-711BE600FD97}"/>
              </a:ext>
            </a:extLst>
          </xdr:cNvPr>
          <xdr:cNvSpPr>
            <a:spLocks/>
          </xdr:cNvSpPr>
        </xdr:nvSpPr>
        <xdr:spPr bwMode="auto">
          <a:xfrm>
            <a:off x="969" y="622"/>
            <a:ext cx="9" cy="7"/>
          </a:xfrm>
          <a:custGeom>
            <a:avLst/>
            <a:gdLst>
              <a:gd name="T0" fmla="*/ 4 w 9"/>
              <a:gd name="T1" fmla="*/ 1 h 7"/>
              <a:gd name="T2" fmla="*/ 4 w 9"/>
              <a:gd name="T3" fmla="*/ 1 h 7"/>
              <a:gd name="T4" fmla="*/ 5 w 9"/>
              <a:gd name="T5" fmla="*/ 1 h 7"/>
              <a:gd name="T6" fmla="*/ 5 w 9"/>
              <a:gd name="T7" fmla="*/ 1 h 7"/>
              <a:gd name="T8" fmla="*/ 7 w 9"/>
              <a:gd name="T9" fmla="*/ 1 h 7"/>
              <a:gd name="T10" fmla="*/ 7 w 9"/>
              <a:gd name="T11" fmla="*/ 2 h 7"/>
              <a:gd name="T12" fmla="*/ 8 w 9"/>
              <a:gd name="T13" fmla="*/ 2 h 7"/>
              <a:gd name="T14" fmla="*/ 8 w 9"/>
              <a:gd name="T15" fmla="*/ 2 h 7"/>
              <a:gd name="T16" fmla="*/ 8 w 9"/>
              <a:gd name="T17" fmla="*/ 3 h 7"/>
              <a:gd name="T18" fmla="*/ 9 w 9"/>
              <a:gd name="T19" fmla="*/ 3 h 7"/>
              <a:gd name="T20" fmla="*/ 8 w 9"/>
              <a:gd name="T21" fmla="*/ 4 h 7"/>
              <a:gd name="T22" fmla="*/ 8 w 9"/>
              <a:gd name="T23" fmla="*/ 4 h 7"/>
              <a:gd name="T24" fmla="*/ 7 w 9"/>
              <a:gd name="T25" fmla="*/ 5 h 7"/>
              <a:gd name="T26" fmla="*/ 6 w 9"/>
              <a:gd name="T27" fmla="*/ 5 h 7"/>
              <a:gd name="T28" fmla="*/ 7 w 9"/>
              <a:gd name="T29" fmla="*/ 4 h 7"/>
              <a:gd name="T30" fmla="*/ 8 w 9"/>
              <a:gd name="T31" fmla="*/ 3 h 7"/>
              <a:gd name="T32" fmla="*/ 6 w 9"/>
              <a:gd name="T33" fmla="*/ 4 h 7"/>
              <a:gd name="T34" fmla="*/ 6 w 9"/>
              <a:gd name="T35" fmla="*/ 4 h 7"/>
              <a:gd name="T36" fmla="*/ 6 w 9"/>
              <a:gd name="T37" fmla="*/ 4 h 7"/>
              <a:gd name="T38" fmla="*/ 5 w 9"/>
              <a:gd name="T39" fmla="*/ 3 h 7"/>
              <a:gd name="T40" fmla="*/ 5 w 9"/>
              <a:gd name="T41" fmla="*/ 2 h 7"/>
              <a:gd name="T42" fmla="*/ 5 w 9"/>
              <a:gd name="T43" fmla="*/ 3 h 7"/>
              <a:gd name="T44" fmla="*/ 5 w 9"/>
              <a:gd name="T45" fmla="*/ 3 h 7"/>
              <a:gd name="T46" fmla="*/ 5 w 9"/>
              <a:gd name="T47" fmla="*/ 3 h 7"/>
              <a:gd name="T48" fmla="*/ 5 w 9"/>
              <a:gd name="T49" fmla="*/ 4 h 7"/>
              <a:gd name="T50" fmla="*/ 5 w 9"/>
              <a:gd name="T51" fmla="*/ 4 h 7"/>
              <a:gd name="T52" fmla="*/ 5 w 9"/>
              <a:gd name="T53" fmla="*/ 4 h 7"/>
              <a:gd name="T54" fmla="*/ 4 w 9"/>
              <a:gd name="T55" fmla="*/ 4 h 7"/>
              <a:gd name="T56" fmla="*/ 4 w 9"/>
              <a:gd name="T57" fmla="*/ 4 h 7"/>
              <a:gd name="T58" fmla="*/ 4 w 9"/>
              <a:gd name="T59" fmla="*/ 4 h 7"/>
              <a:gd name="T60" fmla="*/ 5 w 9"/>
              <a:gd name="T61" fmla="*/ 5 h 7"/>
              <a:gd name="T62" fmla="*/ 5 w 9"/>
              <a:gd name="T63" fmla="*/ 5 h 7"/>
              <a:gd name="T64" fmla="*/ 5 w 9"/>
              <a:gd name="T65" fmla="*/ 5 h 7"/>
              <a:gd name="T66" fmla="*/ 5 w 9"/>
              <a:gd name="T67" fmla="*/ 6 h 7"/>
              <a:gd name="T68" fmla="*/ 6 w 9"/>
              <a:gd name="T69" fmla="*/ 6 h 7"/>
              <a:gd name="T70" fmla="*/ 4 w 9"/>
              <a:gd name="T71" fmla="*/ 6 h 7"/>
              <a:gd name="T72" fmla="*/ 4 w 9"/>
              <a:gd name="T73" fmla="*/ 7 h 7"/>
              <a:gd name="T74" fmla="*/ 4 w 9"/>
              <a:gd name="T75" fmla="*/ 7 h 7"/>
              <a:gd name="T76" fmla="*/ 4 w 9"/>
              <a:gd name="T77" fmla="*/ 6 h 7"/>
              <a:gd name="T78" fmla="*/ 3 w 9"/>
              <a:gd name="T79" fmla="*/ 6 h 7"/>
              <a:gd name="T80" fmla="*/ 2 w 9"/>
              <a:gd name="T81" fmla="*/ 6 h 7"/>
              <a:gd name="T82" fmla="*/ 2 w 9"/>
              <a:gd name="T83" fmla="*/ 6 h 7"/>
              <a:gd name="T84" fmla="*/ 1 w 9"/>
              <a:gd name="T85" fmla="*/ 6 h 7"/>
              <a:gd name="T86" fmla="*/ 1 w 9"/>
              <a:gd name="T87" fmla="*/ 5 h 7"/>
              <a:gd name="T88" fmla="*/ 0 w 9"/>
              <a:gd name="T89" fmla="*/ 4 h 7"/>
              <a:gd name="T90" fmla="*/ 0 w 9"/>
              <a:gd name="T91" fmla="*/ 3 h 7"/>
              <a:gd name="T92" fmla="*/ 0 w 9"/>
              <a:gd name="T93" fmla="*/ 3 h 7"/>
              <a:gd name="T94" fmla="*/ 0 w 9"/>
              <a:gd name="T95" fmla="*/ 3 h 7"/>
              <a:gd name="T96" fmla="*/ 1 w 9"/>
              <a:gd name="T97" fmla="*/ 3 h 7"/>
              <a:gd name="T98" fmla="*/ 2 w 9"/>
              <a:gd name="T99" fmla="*/ 2 h 7"/>
              <a:gd name="T100" fmla="*/ 2 w 9"/>
              <a:gd name="T101" fmla="*/ 4 h 7"/>
              <a:gd name="T102" fmla="*/ 2 w 9"/>
              <a:gd name="T103" fmla="*/ 4 h 7"/>
              <a:gd name="T104" fmla="*/ 2 w 9"/>
              <a:gd name="T105" fmla="*/ 4 h 7"/>
              <a:gd name="T106" fmla="*/ 3 w 9"/>
              <a:gd name="T107" fmla="*/ 3 h 7"/>
              <a:gd name="T108" fmla="*/ 3 w 9"/>
              <a:gd name="T109" fmla="*/ 2 h 7"/>
              <a:gd name="T110" fmla="*/ 4 w 9"/>
              <a:gd name="T111" fmla="*/ 3 h 7"/>
              <a:gd name="T112" fmla="*/ 4 w 9"/>
              <a:gd name="T113" fmla="*/ 2 h 7"/>
              <a:gd name="T114" fmla="*/ 3 w 9"/>
              <a:gd name="T115" fmla="*/ 2 h 7"/>
              <a:gd name="T116" fmla="*/ 3 w 9"/>
              <a:gd name="T117" fmla="*/ 2 h 7"/>
              <a:gd name="T118" fmla="*/ 2 w 9"/>
              <a:gd name="T119" fmla="*/ 1 h 7"/>
              <a:gd name="T120" fmla="*/ 2 w 9"/>
              <a:gd name="T121" fmla="*/ 1 h 7"/>
              <a:gd name="T122" fmla="*/ 3 w 9"/>
              <a:gd name="T123" fmla="*/ 1 h 7"/>
              <a:gd name="T124" fmla="*/ 4 w 9"/>
              <a:gd name="T125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9" h="7">
                <a:moveTo>
                  <a:pt x="4" y="0"/>
                </a:move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7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9" y="3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7" y="4"/>
                </a:lnTo>
                <a:lnTo>
                  <a:pt x="8" y="4"/>
                </a:lnTo>
                <a:lnTo>
                  <a:pt x="8" y="3"/>
                </a:lnTo>
                <a:lnTo>
                  <a:pt x="7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4"/>
                </a:lnTo>
                <a:lnTo>
                  <a:pt x="5" y="3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6"/>
                </a:lnTo>
                <a:lnTo>
                  <a:pt x="1" y="6"/>
                </a:lnTo>
                <a:lnTo>
                  <a:pt x="1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1" y="3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05" name="Freeform 2645">
            <a:extLst>
              <a:ext uri="{FF2B5EF4-FFF2-40B4-BE49-F238E27FC236}">
                <a16:creationId xmlns:a16="http://schemas.microsoft.com/office/drawing/2014/main" id="{2973D099-61BF-423F-8EA8-E05377E57116}"/>
              </a:ext>
            </a:extLst>
          </xdr:cNvPr>
          <xdr:cNvSpPr>
            <a:spLocks/>
          </xdr:cNvSpPr>
        </xdr:nvSpPr>
        <xdr:spPr bwMode="auto">
          <a:xfrm>
            <a:off x="1010" y="624"/>
            <a:ext cx="8" cy="6"/>
          </a:xfrm>
          <a:custGeom>
            <a:avLst/>
            <a:gdLst>
              <a:gd name="T0" fmla="*/ 8 w 8"/>
              <a:gd name="T1" fmla="*/ 0 h 6"/>
              <a:gd name="T2" fmla="*/ 8 w 8"/>
              <a:gd name="T3" fmla="*/ 1 h 6"/>
              <a:gd name="T4" fmla="*/ 8 w 8"/>
              <a:gd name="T5" fmla="*/ 1 h 6"/>
              <a:gd name="T6" fmla="*/ 7 w 8"/>
              <a:gd name="T7" fmla="*/ 2 h 6"/>
              <a:gd name="T8" fmla="*/ 7 w 8"/>
              <a:gd name="T9" fmla="*/ 2 h 6"/>
              <a:gd name="T10" fmla="*/ 6 w 8"/>
              <a:gd name="T11" fmla="*/ 2 h 6"/>
              <a:gd name="T12" fmla="*/ 6 w 8"/>
              <a:gd name="T13" fmla="*/ 2 h 6"/>
              <a:gd name="T14" fmla="*/ 6 w 8"/>
              <a:gd name="T15" fmla="*/ 3 h 6"/>
              <a:gd name="T16" fmla="*/ 6 w 8"/>
              <a:gd name="T17" fmla="*/ 3 h 6"/>
              <a:gd name="T18" fmla="*/ 6 w 8"/>
              <a:gd name="T19" fmla="*/ 3 h 6"/>
              <a:gd name="T20" fmla="*/ 6 w 8"/>
              <a:gd name="T21" fmla="*/ 3 h 6"/>
              <a:gd name="T22" fmla="*/ 6 w 8"/>
              <a:gd name="T23" fmla="*/ 4 h 6"/>
              <a:gd name="T24" fmla="*/ 6 w 8"/>
              <a:gd name="T25" fmla="*/ 4 h 6"/>
              <a:gd name="T26" fmla="*/ 6 w 8"/>
              <a:gd name="T27" fmla="*/ 4 h 6"/>
              <a:gd name="T28" fmla="*/ 6 w 8"/>
              <a:gd name="T29" fmla="*/ 4 h 6"/>
              <a:gd name="T30" fmla="*/ 5 w 8"/>
              <a:gd name="T31" fmla="*/ 5 h 6"/>
              <a:gd name="T32" fmla="*/ 5 w 8"/>
              <a:gd name="T33" fmla="*/ 5 h 6"/>
              <a:gd name="T34" fmla="*/ 5 w 8"/>
              <a:gd name="T35" fmla="*/ 5 h 6"/>
              <a:gd name="T36" fmla="*/ 5 w 8"/>
              <a:gd name="T37" fmla="*/ 5 h 6"/>
              <a:gd name="T38" fmla="*/ 5 w 8"/>
              <a:gd name="T39" fmla="*/ 5 h 6"/>
              <a:gd name="T40" fmla="*/ 5 w 8"/>
              <a:gd name="T41" fmla="*/ 6 h 6"/>
              <a:gd name="T42" fmla="*/ 4 w 8"/>
              <a:gd name="T43" fmla="*/ 6 h 6"/>
              <a:gd name="T44" fmla="*/ 4 w 8"/>
              <a:gd name="T45" fmla="*/ 6 h 6"/>
              <a:gd name="T46" fmla="*/ 4 w 8"/>
              <a:gd name="T47" fmla="*/ 5 h 6"/>
              <a:gd name="T48" fmla="*/ 3 w 8"/>
              <a:gd name="T49" fmla="*/ 6 h 6"/>
              <a:gd name="T50" fmla="*/ 3 w 8"/>
              <a:gd name="T51" fmla="*/ 6 h 6"/>
              <a:gd name="T52" fmla="*/ 3 w 8"/>
              <a:gd name="T53" fmla="*/ 6 h 6"/>
              <a:gd name="T54" fmla="*/ 3 w 8"/>
              <a:gd name="T55" fmla="*/ 6 h 6"/>
              <a:gd name="T56" fmla="*/ 3 w 8"/>
              <a:gd name="T57" fmla="*/ 6 h 6"/>
              <a:gd name="T58" fmla="*/ 2 w 8"/>
              <a:gd name="T59" fmla="*/ 6 h 6"/>
              <a:gd name="T60" fmla="*/ 3 w 8"/>
              <a:gd name="T61" fmla="*/ 5 h 6"/>
              <a:gd name="T62" fmla="*/ 3 w 8"/>
              <a:gd name="T63" fmla="*/ 5 h 6"/>
              <a:gd name="T64" fmla="*/ 1 w 8"/>
              <a:gd name="T65" fmla="*/ 6 h 6"/>
              <a:gd name="T66" fmla="*/ 1 w 8"/>
              <a:gd name="T67" fmla="*/ 6 h 6"/>
              <a:gd name="T68" fmla="*/ 1 w 8"/>
              <a:gd name="T69" fmla="*/ 6 h 6"/>
              <a:gd name="T70" fmla="*/ 1 w 8"/>
              <a:gd name="T71" fmla="*/ 4 h 6"/>
              <a:gd name="T72" fmla="*/ 0 w 8"/>
              <a:gd name="T73" fmla="*/ 4 h 6"/>
              <a:gd name="T74" fmla="*/ 1 w 8"/>
              <a:gd name="T75" fmla="*/ 3 h 6"/>
              <a:gd name="T76" fmla="*/ 3 w 8"/>
              <a:gd name="T77" fmla="*/ 3 h 6"/>
              <a:gd name="T78" fmla="*/ 2 w 8"/>
              <a:gd name="T79" fmla="*/ 3 h 6"/>
              <a:gd name="T80" fmla="*/ 1 w 8"/>
              <a:gd name="T81" fmla="*/ 3 h 6"/>
              <a:gd name="T82" fmla="*/ 0 w 8"/>
              <a:gd name="T83" fmla="*/ 3 h 6"/>
              <a:gd name="T84" fmla="*/ 0 w 8"/>
              <a:gd name="T85" fmla="*/ 3 h 6"/>
              <a:gd name="T86" fmla="*/ 0 w 8"/>
              <a:gd name="T87" fmla="*/ 3 h 6"/>
              <a:gd name="T88" fmla="*/ 0 w 8"/>
              <a:gd name="T89" fmla="*/ 2 h 6"/>
              <a:gd name="T90" fmla="*/ 0 w 8"/>
              <a:gd name="T91" fmla="*/ 2 h 6"/>
              <a:gd name="T92" fmla="*/ 1 w 8"/>
              <a:gd name="T93" fmla="*/ 2 h 6"/>
              <a:gd name="T94" fmla="*/ 1 w 8"/>
              <a:gd name="T95" fmla="*/ 2 h 6"/>
              <a:gd name="T96" fmla="*/ 0 w 8"/>
              <a:gd name="T97" fmla="*/ 2 h 6"/>
              <a:gd name="T98" fmla="*/ 1 w 8"/>
              <a:gd name="T99" fmla="*/ 3 h 6"/>
              <a:gd name="T100" fmla="*/ 2 w 8"/>
              <a:gd name="T101" fmla="*/ 2 h 6"/>
              <a:gd name="T102" fmla="*/ 3 w 8"/>
              <a:gd name="T103" fmla="*/ 2 h 6"/>
              <a:gd name="T104" fmla="*/ 3 w 8"/>
              <a:gd name="T105" fmla="*/ 2 h 6"/>
              <a:gd name="T106" fmla="*/ 6 w 8"/>
              <a:gd name="T107" fmla="*/ 2 h 6"/>
              <a:gd name="T108" fmla="*/ 6 w 8"/>
              <a:gd name="T109" fmla="*/ 2 h 6"/>
              <a:gd name="T110" fmla="*/ 7 w 8"/>
              <a:gd name="T111" fmla="*/ 1 h 6"/>
              <a:gd name="T112" fmla="*/ 7 w 8"/>
              <a:gd name="T113" fmla="*/ 0 h 6"/>
              <a:gd name="T114" fmla="*/ 8 w 8"/>
              <a:gd name="T11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8" h="6">
                <a:moveTo>
                  <a:pt x="8" y="0"/>
                </a:moveTo>
                <a:lnTo>
                  <a:pt x="8" y="1"/>
                </a:lnTo>
                <a:lnTo>
                  <a:pt x="8" y="1"/>
                </a:lnTo>
                <a:lnTo>
                  <a:pt x="7" y="2"/>
                </a:lnTo>
                <a:lnTo>
                  <a:pt x="7" y="2"/>
                </a:lnTo>
                <a:lnTo>
                  <a:pt x="6" y="2"/>
                </a:lnTo>
                <a:lnTo>
                  <a:pt x="6" y="2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3" y="5"/>
                </a:lnTo>
                <a:lnTo>
                  <a:pt x="3" y="5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1" y="4"/>
                </a:lnTo>
                <a:lnTo>
                  <a:pt x="0" y="4"/>
                </a:lnTo>
                <a:lnTo>
                  <a:pt x="1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3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6" y="2"/>
                </a:lnTo>
                <a:lnTo>
                  <a:pt x="6" y="2"/>
                </a:lnTo>
                <a:lnTo>
                  <a:pt x="7" y="1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209" name="Group 2649">
          <a:extLst>
            <a:ext uri="{FF2B5EF4-FFF2-40B4-BE49-F238E27FC236}">
              <a16:creationId xmlns:a16="http://schemas.microsoft.com/office/drawing/2014/main" id="{C37A5599-7DEE-431D-A9E7-8B8B43A4E3F4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021" y="700"/>
          <a:chExt cx="143" cy="91"/>
        </a:xfrm>
      </xdr:grpSpPr>
      <xdr:sp macro="" textlink="">
        <xdr:nvSpPr>
          <xdr:cNvPr id="69207" name="Freeform 2647">
            <a:extLst>
              <a:ext uri="{FF2B5EF4-FFF2-40B4-BE49-F238E27FC236}">
                <a16:creationId xmlns:a16="http://schemas.microsoft.com/office/drawing/2014/main" id="{6280CBA5-17F4-4261-A480-3B641422982B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8"/>
                </a:lnTo>
                <a:lnTo>
                  <a:pt x="138" y="48"/>
                </a:lnTo>
                <a:lnTo>
                  <a:pt x="138" y="47"/>
                </a:lnTo>
                <a:lnTo>
                  <a:pt x="138" y="47"/>
                </a:lnTo>
                <a:lnTo>
                  <a:pt x="138" y="47"/>
                </a:lnTo>
                <a:lnTo>
                  <a:pt x="139" y="46"/>
                </a:lnTo>
                <a:lnTo>
                  <a:pt x="139" y="46"/>
                </a:lnTo>
                <a:lnTo>
                  <a:pt x="139" y="46"/>
                </a:lnTo>
                <a:lnTo>
                  <a:pt x="138" y="45"/>
                </a:lnTo>
                <a:lnTo>
                  <a:pt x="138" y="45"/>
                </a:lnTo>
                <a:lnTo>
                  <a:pt x="137" y="45"/>
                </a:lnTo>
                <a:lnTo>
                  <a:pt x="137" y="45"/>
                </a:lnTo>
                <a:lnTo>
                  <a:pt x="136" y="45"/>
                </a:lnTo>
                <a:lnTo>
                  <a:pt x="136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4" y="44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3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2"/>
                </a:lnTo>
                <a:lnTo>
                  <a:pt x="129" y="41"/>
                </a:lnTo>
                <a:lnTo>
                  <a:pt x="129" y="41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30" y="40"/>
                </a:lnTo>
                <a:lnTo>
                  <a:pt x="129" y="39"/>
                </a:lnTo>
                <a:lnTo>
                  <a:pt x="129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0" y="33"/>
                </a:lnTo>
                <a:lnTo>
                  <a:pt x="120" y="33"/>
                </a:lnTo>
                <a:lnTo>
                  <a:pt x="120" y="33"/>
                </a:lnTo>
                <a:lnTo>
                  <a:pt x="120" y="32"/>
                </a:lnTo>
                <a:lnTo>
                  <a:pt x="120" y="32"/>
                </a:lnTo>
                <a:lnTo>
                  <a:pt x="120" y="32"/>
                </a:lnTo>
                <a:lnTo>
                  <a:pt x="119" y="32"/>
                </a:lnTo>
                <a:lnTo>
                  <a:pt x="119" y="32"/>
                </a:lnTo>
                <a:lnTo>
                  <a:pt x="118" y="31"/>
                </a:lnTo>
                <a:lnTo>
                  <a:pt x="118" y="31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7" y="21"/>
                </a:lnTo>
                <a:lnTo>
                  <a:pt x="116" y="20"/>
                </a:lnTo>
                <a:lnTo>
                  <a:pt x="116" y="20"/>
                </a:lnTo>
                <a:lnTo>
                  <a:pt x="116" y="20"/>
                </a:lnTo>
                <a:lnTo>
                  <a:pt x="117" y="19"/>
                </a:lnTo>
                <a:lnTo>
                  <a:pt x="117" y="19"/>
                </a:lnTo>
                <a:lnTo>
                  <a:pt x="116" y="19"/>
                </a:lnTo>
                <a:lnTo>
                  <a:pt x="116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4" y="16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4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10"/>
                </a:lnTo>
                <a:lnTo>
                  <a:pt x="111" y="9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7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5" y="8"/>
                </a:lnTo>
                <a:lnTo>
                  <a:pt x="94" y="9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2" y="7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3" y="6"/>
                </a:lnTo>
                <a:lnTo>
                  <a:pt x="94" y="5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8" y="3"/>
                </a:lnTo>
                <a:lnTo>
                  <a:pt x="87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2" y="7"/>
                </a:lnTo>
                <a:lnTo>
                  <a:pt x="61" y="7"/>
                </a:lnTo>
                <a:lnTo>
                  <a:pt x="61" y="7"/>
                </a:lnTo>
                <a:lnTo>
                  <a:pt x="59" y="6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2" y="9"/>
                </a:lnTo>
                <a:lnTo>
                  <a:pt x="51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1" y="16"/>
                </a:lnTo>
                <a:lnTo>
                  <a:pt x="51" y="16"/>
                </a:lnTo>
                <a:lnTo>
                  <a:pt x="52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2" y="19"/>
                </a:lnTo>
                <a:lnTo>
                  <a:pt x="51" y="19"/>
                </a:lnTo>
                <a:lnTo>
                  <a:pt x="51" y="19"/>
                </a:lnTo>
                <a:lnTo>
                  <a:pt x="50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7" y="19"/>
                </a:lnTo>
                <a:lnTo>
                  <a:pt x="46" y="20"/>
                </a:lnTo>
                <a:lnTo>
                  <a:pt x="46" y="20"/>
                </a:lnTo>
                <a:lnTo>
                  <a:pt x="46" y="21"/>
                </a:lnTo>
                <a:lnTo>
                  <a:pt x="46" y="21"/>
                </a:lnTo>
                <a:lnTo>
                  <a:pt x="46" y="21"/>
                </a:lnTo>
                <a:lnTo>
                  <a:pt x="45" y="22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4"/>
                </a:lnTo>
                <a:lnTo>
                  <a:pt x="35" y="34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7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39" y="37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6" y="36"/>
                </a:lnTo>
                <a:lnTo>
                  <a:pt x="35" y="35"/>
                </a:lnTo>
                <a:lnTo>
                  <a:pt x="35" y="35"/>
                </a:lnTo>
                <a:lnTo>
                  <a:pt x="35" y="35"/>
                </a:lnTo>
                <a:lnTo>
                  <a:pt x="34" y="35"/>
                </a:lnTo>
                <a:lnTo>
                  <a:pt x="34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4" y="41"/>
                </a:lnTo>
                <a:lnTo>
                  <a:pt x="13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0" y="41"/>
                </a:lnTo>
                <a:lnTo>
                  <a:pt x="10" y="41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6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0" y="55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0" y="57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2"/>
                </a:lnTo>
                <a:lnTo>
                  <a:pt x="0" y="73"/>
                </a:lnTo>
                <a:lnTo>
                  <a:pt x="0" y="73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5" y="74"/>
                </a:lnTo>
                <a:lnTo>
                  <a:pt x="5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7" y="78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6" y="80"/>
                </a:lnTo>
                <a:lnTo>
                  <a:pt x="6" y="80"/>
                </a:lnTo>
                <a:lnTo>
                  <a:pt x="6" y="80"/>
                </a:lnTo>
                <a:lnTo>
                  <a:pt x="7" y="81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5"/>
                </a:lnTo>
                <a:lnTo>
                  <a:pt x="6" y="86"/>
                </a:lnTo>
                <a:lnTo>
                  <a:pt x="6" y="86"/>
                </a:lnTo>
                <a:lnTo>
                  <a:pt x="6" y="86"/>
                </a:lnTo>
                <a:lnTo>
                  <a:pt x="7" y="86"/>
                </a:lnTo>
                <a:lnTo>
                  <a:pt x="7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3" y="79"/>
                </a:lnTo>
                <a:lnTo>
                  <a:pt x="24" y="79"/>
                </a:lnTo>
                <a:lnTo>
                  <a:pt x="24" y="79"/>
                </a:lnTo>
                <a:lnTo>
                  <a:pt x="27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39" y="78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4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1"/>
                </a:lnTo>
                <a:lnTo>
                  <a:pt x="60" y="83"/>
                </a:lnTo>
                <a:lnTo>
                  <a:pt x="60" y="83"/>
                </a:lnTo>
                <a:lnTo>
                  <a:pt x="61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4"/>
                </a:lnTo>
                <a:lnTo>
                  <a:pt x="60" y="84"/>
                </a:lnTo>
                <a:lnTo>
                  <a:pt x="60" y="85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4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6" y="84"/>
                </a:lnTo>
                <a:lnTo>
                  <a:pt x="66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69" y="85"/>
                </a:lnTo>
                <a:lnTo>
                  <a:pt x="69" y="85"/>
                </a:lnTo>
                <a:lnTo>
                  <a:pt x="70" y="84"/>
                </a:lnTo>
                <a:lnTo>
                  <a:pt x="70" y="84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4"/>
                </a:lnTo>
                <a:lnTo>
                  <a:pt x="74" y="84"/>
                </a:lnTo>
                <a:lnTo>
                  <a:pt x="74" y="84"/>
                </a:lnTo>
                <a:lnTo>
                  <a:pt x="76" y="83"/>
                </a:lnTo>
                <a:lnTo>
                  <a:pt x="76" y="83"/>
                </a:lnTo>
                <a:lnTo>
                  <a:pt x="76" y="84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2" y="85"/>
                </a:lnTo>
                <a:lnTo>
                  <a:pt x="82" y="85"/>
                </a:lnTo>
                <a:lnTo>
                  <a:pt x="81" y="86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7"/>
                </a:lnTo>
                <a:lnTo>
                  <a:pt x="83" y="88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4"/>
                </a:lnTo>
                <a:lnTo>
                  <a:pt x="90" y="85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3" y="88"/>
                </a:lnTo>
                <a:lnTo>
                  <a:pt x="94" y="88"/>
                </a:lnTo>
                <a:lnTo>
                  <a:pt x="94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7" y="86"/>
                </a:lnTo>
                <a:lnTo>
                  <a:pt x="98" y="87"/>
                </a:lnTo>
                <a:lnTo>
                  <a:pt x="98" y="87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0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1"/>
                </a:lnTo>
                <a:lnTo>
                  <a:pt x="110" y="90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4"/>
                </a:lnTo>
                <a:lnTo>
                  <a:pt x="110" y="84"/>
                </a:lnTo>
                <a:lnTo>
                  <a:pt x="110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1" y="81"/>
                </a:lnTo>
                <a:lnTo>
                  <a:pt x="112" y="80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9"/>
                </a:lnTo>
                <a:lnTo>
                  <a:pt x="114" y="78"/>
                </a:lnTo>
                <a:lnTo>
                  <a:pt x="114" y="78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5" y="77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2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5"/>
                </a:lnTo>
                <a:lnTo>
                  <a:pt x="128" y="75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6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6" y="70"/>
                </a:lnTo>
                <a:lnTo>
                  <a:pt x="125" y="69"/>
                </a:lnTo>
                <a:lnTo>
                  <a:pt x="125" y="69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6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6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0" y="57"/>
                </a:lnTo>
                <a:lnTo>
                  <a:pt x="131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4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0" y="53"/>
                </a:lnTo>
                <a:lnTo>
                  <a:pt x="140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208" name="Freeform 2648">
            <a:extLst>
              <a:ext uri="{FF2B5EF4-FFF2-40B4-BE49-F238E27FC236}">
                <a16:creationId xmlns:a16="http://schemas.microsoft.com/office/drawing/2014/main" id="{7129D96B-F32A-4937-8F6D-E6B8A2BCD3DC}"/>
              </a:ext>
            </a:extLst>
          </xdr:cNvPr>
          <xdr:cNvSpPr>
            <a:spLocks/>
          </xdr:cNvSpPr>
        </xdr:nvSpPr>
        <xdr:spPr bwMode="auto">
          <a:xfrm>
            <a:off x="1021" y="700"/>
            <a:ext cx="143" cy="91"/>
          </a:xfrm>
          <a:custGeom>
            <a:avLst/>
            <a:gdLst>
              <a:gd name="T0" fmla="*/ 138 w 143"/>
              <a:gd name="T1" fmla="*/ 48 h 91"/>
              <a:gd name="T2" fmla="*/ 136 w 143"/>
              <a:gd name="T3" fmla="*/ 45 h 91"/>
              <a:gd name="T4" fmla="*/ 128 w 143"/>
              <a:gd name="T5" fmla="*/ 44 h 91"/>
              <a:gd name="T6" fmla="*/ 129 w 143"/>
              <a:gd name="T7" fmla="*/ 40 h 91"/>
              <a:gd name="T8" fmla="*/ 124 w 143"/>
              <a:gd name="T9" fmla="*/ 37 h 91"/>
              <a:gd name="T10" fmla="*/ 119 w 143"/>
              <a:gd name="T11" fmla="*/ 32 h 91"/>
              <a:gd name="T12" fmla="*/ 116 w 143"/>
              <a:gd name="T13" fmla="*/ 27 h 91"/>
              <a:gd name="T14" fmla="*/ 115 w 143"/>
              <a:gd name="T15" fmla="*/ 21 h 91"/>
              <a:gd name="T16" fmla="*/ 115 w 143"/>
              <a:gd name="T17" fmla="*/ 17 h 91"/>
              <a:gd name="T18" fmla="*/ 116 w 143"/>
              <a:gd name="T19" fmla="*/ 12 h 91"/>
              <a:gd name="T20" fmla="*/ 110 w 143"/>
              <a:gd name="T21" fmla="*/ 8 h 91"/>
              <a:gd name="T22" fmla="*/ 101 w 143"/>
              <a:gd name="T23" fmla="*/ 6 h 91"/>
              <a:gd name="T24" fmla="*/ 95 w 143"/>
              <a:gd name="T25" fmla="*/ 8 h 91"/>
              <a:gd name="T26" fmla="*/ 93 w 143"/>
              <a:gd name="T27" fmla="*/ 4 h 91"/>
              <a:gd name="T28" fmla="*/ 83 w 143"/>
              <a:gd name="T29" fmla="*/ 4 h 91"/>
              <a:gd name="T30" fmla="*/ 75 w 143"/>
              <a:gd name="T31" fmla="*/ 2 h 91"/>
              <a:gd name="T32" fmla="*/ 69 w 143"/>
              <a:gd name="T33" fmla="*/ 3 h 91"/>
              <a:gd name="T34" fmla="*/ 61 w 143"/>
              <a:gd name="T35" fmla="*/ 7 h 91"/>
              <a:gd name="T36" fmla="*/ 51 w 143"/>
              <a:gd name="T37" fmla="*/ 11 h 91"/>
              <a:gd name="T38" fmla="*/ 53 w 143"/>
              <a:gd name="T39" fmla="*/ 16 h 91"/>
              <a:gd name="T40" fmla="*/ 49 w 143"/>
              <a:gd name="T41" fmla="*/ 19 h 91"/>
              <a:gd name="T42" fmla="*/ 42 w 143"/>
              <a:gd name="T43" fmla="*/ 23 h 91"/>
              <a:gd name="T44" fmla="*/ 38 w 143"/>
              <a:gd name="T45" fmla="*/ 30 h 91"/>
              <a:gd name="T46" fmla="*/ 37 w 143"/>
              <a:gd name="T47" fmla="*/ 35 h 91"/>
              <a:gd name="T48" fmla="*/ 36 w 143"/>
              <a:gd name="T49" fmla="*/ 37 h 91"/>
              <a:gd name="T50" fmla="*/ 28 w 143"/>
              <a:gd name="T51" fmla="*/ 38 h 91"/>
              <a:gd name="T52" fmla="*/ 23 w 143"/>
              <a:gd name="T53" fmla="*/ 41 h 91"/>
              <a:gd name="T54" fmla="*/ 13 w 143"/>
              <a:gd name="T55" fmla="*/ 41 h 91"/>
              <a:gd name="T56" fmla="*/ 7 w 143"/>
              <a:gd name="T57" fmla="*/ 42 h 91"/>
              <a:gd name="T58" fmla="*/ 7 w 143"/>
              <a:gd name="T59" fmla="*/ 50 h 91"/>
              <a:gd name="T60" fmla="*/ 11 w 143"/>
              <a:gd name="T61" fmla="*/ 59 h 91"/>
              <a:gd name="T62" fmla="*/ 1 w 143"/>
              <a:gd name="T63" fmla="*/ 70 h 91"/>
              <a:gd name="T64" fmla="*/ 4 w 143"/>
              <a:gd name="T65" fmla="*/ 74 h 91"/>
              <a:gd name="T66" fmla="*/ 7 w 143"/>
              <a:gd name="T67" fmla="*/ 77 h 91"/>
              <a:gd name="T68" fmla="*/ 6 w 143"/>
              <a:gd name="T69" fmla="*/ 83 h 91"/>
              <a:gd name="T70" fmla="*/ 7 w 143"/>
              <a:gd name="T71" fmla="*/ 85 h 91"/>
              <a:gd name="T72" fmla="*/ 17 w 143"/>
              <a:gd name="T73" fmla="*/ 81 h 91"/>
              <a:gd name="T74" fmla="*/ 30 w 143"/>
              <a:gd name="T75" fmla="*/ 78 h 91"/>
              <a:gd name="T76" fmla="*/ 42 w 143"/>
              <a:gd name="T77" fmla="*/ 79 h 91"/>
              <a:gd name="T78" fmla="*/ 51 w 143"/>
              <a:gd name="T79" fmla="*/ 80 h 91"/>
              <a:gd name="T80" fmla="*/ 61 w 143"/>
              <a:gd name="T81" fmla="*/ 83 h 91"/>
              <a:gd name="T82" fmla="*/ 65 w 143"/>
              <a:gd name="T83" fmla="*/ 84 h 91"/>
              <a:gd name="T84" fmla="*/ 68 w 143"/>
              <a:gd name="T85" fmla="*/ 85 h 91"/>
              <a:gd name="T86" fmla="*/ 70 w 143"/>
              <a:gd name="T87" fmla="*/ 84 h 91"/>
              <a:gd name="T88" fmla="*/ 76 w 143"/>
              <a:gd name="T89" fmla="*/ 84 h 91"/>
              <a:gd name="T90" fmla="*/ 82 w 143"/>
              <a:gd name="T91" fmla="*/ 87 h 91"/>
              <a:gd name="T92" fmla="*/ 88 w 143"/>
              <a:gd name="T93" fmla="*/ 84 h 91"/>
              <a:gd name="T94" fmla="*/ 93 w 143"/>
              <a:gd name="T95" fmla="*/ 88 h 91"/>
              <a:gd name="T96" fmla="*/ 100 w 143"/>
              <a:gd name="T97" fmla="*/ 87 h 91"/>
              <a:gd name="T98" fmla="*/ 108 w 143"/>
              <a:gd name="T99" fmla="*/ 90 h 91"/>
              <a:gd name="T100" fmla="*/ 110 w 143"/>
              <a:gd name="T101" fmla="*/ 87 h 91"/>
              <a:gd name="T102" fmla="*/ 110 w 143"/>
              <a:gd name="T103" fmla="*/ 84 h 91"/>
              <a:gd name="T104" fmla="*/ 112 w 143"/>
              <a:gd name="T105" fmla="*/ 80 h 91"/>
              <a:gd name="T106" fmla="*/ 116 w 143"/>
              <a:gd name="T107" fmla="*/ 76 h 91"/>
              <a:gd name="T108" fmla="*/ 128 w 143"/>
              <a:gd name="T109" fmla="*/ 75 h 91"/>
              <a:gd name="T110" fmla="*/ 126 w 143"/>
              <a:gd name="T111" fmla="*/ 70 h 91"/>
              <a:gd name="T112" fmla="*/ 125 w 143"/>
              <a:gd name="T113" fmla="*/ 65 h 91"/>
              <a:gd name="T114" fmla="*/ 122 w 143"/>
              <a:gd name="T115" fmla="*/ 57 h 91"/>
              <a:gd name="T116" fmla="*/ 130 w 143"/>
              <a:gd name="T117" fmla="*/ 57 h 91"/>
              <a:gd name="T118" fmla="*/ 138 w 143"/>
              <a:gd name="T119" fmla="*/ 55 h 91"/>
              <a:gd name="T120" fmla="*/ 142 w 143"/>
              <a:gd name="T121" fmla="*/ 52 h 9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43" h="91">
                <a:moveTo>
                  <a:pt x="142" y="51"/>
                </a:moveTo>
                <a:lnTo>
                  <a:pt x="142" y="51"/>
                </a:lnTo>
                <a:lnTo>
                  <a:pt x="143" y="50"/>
                </a:lnTo>
                <a:lnTo>
                  <a:pt x="142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1" y="50"/>
                </a:lnTo>
                <a:lnTo>
                  <a:pt x="140" y="50"/>
                </a:lnTo>
                <a:lnTo>
                  <a:pt x="140" y="49"/>
                </a:lnTo>
                <a:lnTo>
                  <a:pt x="140" y="49"/>
                </a:lnTo>
                <a:lnTo>
                  <a:pt x="138" y="49"/>
                </a:lnTo>
                <a:lnTo>
                  <a:pt x="138" y="48"/>
                </a:lnTo>
                <a:lnTo>
                  <a:pt x="138" y="48"/>
                </a:lnTo>
                <a:lnTo>
                  <a:pt x="138" y="48"/>
                </a:lnTo>
                <a:lnTo>
                  <a:pt x="138" y="47"/>
                </a:lnTo>
                <a:lnTo>
                  <a:pt x="138" y="47"/>
                </a:lnTo>
                <a:lnTo>
                  <a:pt x="138" y="47"/>
                </a:lnTo>
                <a:lnTo>
                  <a:pt x="139" y="46"/>
                </a:lnTo>
                <a:lnTo>
                  <a:pt x="139" y="46"/>
                </a:lnTo>
                <a:lnTo>
                  <a:pt x="139" y="46"/>
                </a:lnTo>
                <a:lnTo>
                  <a:pt x="138" y="45"/>
                </a:lnTo>
                <a:lnTo>
                  <a:pt x="138" y="45"/>
                </a:lnTo>
                <a:lnTo>
                  <a:pt x="137" y="45"/>
                </a:lnTo>
                <a:lnTo>
                  <a:pt x="137" y="45"/>
                </a:lnTo>
                <a:lnTo>
                  <a:pt x="136" y="45"/>
                </a:lnTo>
                <a:lnTo>
                  <a:pt x="136" y="45"/>
                </a:lnTo>
                <a:lnTo>
                  <a:pt x="136" y="45"/>
                </a:lnTo>
                <a:lnTo>
                  <a:pt x="135" y="45"/>
                </a:lnTo>
                <a:lnTo>
                  <a:pt x="134" y="45"/>
                </a:lnTo>
                <a:lnTo>
                  <a:pt x="134" y="44"/>
                </a:lnTo>
                <a:lnTo>
                  <a:pt x="134" y="44"/>
                </a:lnTo>
                <a:lnTo>
                  <a:pt x="134" y="44"/>
                </a:lnTo>
                <a:lnTo>
                  <a:pt x="133" y="44"/>
                </a:lnTo>
                <a:lnTo>
                  <a:pt x="132" y="44"/>
                </a:lnTo>
                <a:lnTo>
                  <a:pt x="131" y="44"/>
                </a:lnTo>
                <a:lnTo>
                  <a:pt x="131" y="44"/>
                </a:lnTo>
                <a:lnTo>
                  <a:pt x="130" y="44"/>
                </a:lnTo>
                <a:lnTo>
                  <a:pt x="130" y="45"/>
                </a:lnTo>
                <a:lnTo>
                  <a:pt x="129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4"/>
                </a:lnTo>
                <a:lnTo>
                  <a:pt x="128" y="43"/>
                </a:lnTo>
                <a:lnTo>
                  <a:pt x="128" y="43"/>
                </a:lnTo>
                <a:lnTo>
                  <a:pt x="129" y="43"/>
                </a:lnTo>
                <a:lnTo>
                  <a:pt x="129" y="42"/>
                </a:lnTo>
                <a:lnTo>
                  <a:pt x="129" y="42"/>
                </a:lnTo>
                <a:lnTo>
                  <a:pt x="129" y="41"/>
                </a:lnTo>
                <a:lnTo>
                  <a:pt x="129" y="41"/>
                </a:lnTo>
                <a:lnTo>
                  <a:pt x="129" y="41"/>
                </a:lnTo>
                <a:lnTo>
                  <a:pt x="129" y="40"/>
                </a:lnTo>
                <a:lnTo>
                  <a:pt x="130" y="40"/>
                </a:lnTo>
                <a:lnTo>
                  <a:pt x="130" y="40"/>
                </a:lnTo>
                <a:lnTo>
                  <a:pt x="129" y="39"/>
                </a:lnTo>
                <a:lnTo>
                  <a:pt x="129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9"/>
                </a:lnTo>
                <a:lnTo>
                  <a:pt x="128" y="38"/>
                </a:lnTo>
                <a:lnTo>
                  <a:pt x="127" y="39"/>
                </a:lnTo>
                <a:lnTo>
                  <a:pt x="126" y="38"/>
                </a:lnTo>
                <a:lnTo>
                  <a:pt x="125" y="38"/>
                </a:lnTo>
                <a:lnTo>
                  <a:pt x="125" y="37"/>
                </a:lnTo>
                <a:lnTo>
                  <a:pt x="124" y="37"/>
                </a:lnTo>
                <a:lnTo>
                  <a:pt x="124" y="37"/>
                </a:lnTo>
                <a:lnTo>
                  <a:pt x="121" y="36"/>
                </a:lnTo>
                <a:lnTo>
                  <a:pt x="121" y="35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1" y="34"/>
                </a:lnTo>
                <a:lnTo>
                  <a:pt x="120" y="33"/>
                </a:lnTo>
                <a:lnTo>
                  <a:pt x="120" y="33"/>
                </a:lnTo>
                <a:lnTo>
                  <a:pt x="120" y="33"/>
                </a:lnTo>
                <a:lnTo>
                  <a:pt x="120" y="32"/>
                </a:lnTo>
                <a:lnTo>
                  <a:pt x="120" y="32"/>
                </a:lnTo>
                <a:lnTo>
                  <a:pt x="120" y="32"/>
                </a:lnTo>
                <a:lnTo>
                  <a:pt x="119" y="32"/>
                </a:lnTo>
                <a:lnTo>
                  <a:pt x="119" y="32"/>
                </a:lnTo>
                <a:lnTo>
                  <a:pt x="118" y="31"/>
                </a:lnTo>
                <a:lnTo>
                  <a:pt x="118" y="31"/>
                </a:lnTo>
                <a:lnTo>
                  <a:pt x="118" y="31"/>
                </a:lnTo>
                <a:lnTo>
                  <a:pt x="119" y="30"/>
                </a:lnTo>
                <a:lnTo>
                  <a:pt x="119" y="29"/>
                </a:lnTo>
                <a:lnTo>
                  <a:pt x="120" y="29"/>
                </a:lnTo>
                <a:lnTo>
                  <a:pt x="119" y="28"/>
                </a:lnTo>
                <a:lnTo>
                  <a:pt x="119" y="28"/>
                </a:lnTo>
                <a:lnTo>
                  <a:pt x="118" y="28"/>
                </a:lnTo>
                <a:lnTo>
                  <a:pt x="116" y="28"/>
                </a:lnTo>
                <a:lnTo>
                  <a:pt x="116" y="28"/>
                </a:lnTo>
                <a:lnTo>
                  <a:pt x="117" y="27"/>
                </a:lnTo>
                <a:lnTo>
                  <a:pt x="116" y="27"/>
                </a:lnTo>
                <a:lnTo>
                  <a:pt x="116" y="27"/>
                </a:lnTo>
                <a:lnTo>
                  <a:pt x="114" y="26"/>
                </a:lnTo>
                <a:lnTo>
                  <a:pt x="113" y="26"/>
                </a:lnTo>
                <a:lnTo>
                  <a:pt x="113" y="25"/>
                </a:lnTo>
                <a:lnTo>
                  <a:pt x="113" y="24"/>
                </a:lnTo>
                <a:lnTo>
                  <a:pt x="114" y="24"/>
                </a:lnTo>
                <a:lnTo>
                  <a:pt x="114" y="24"/>
                </a:lnTo>
                <a:lnTo>
                  <a:pt x="114" y="23"/>
                </a:lnTo>
                <a:lnTo>
                  <a:pt x="115" y="23"/>
                </a:lnTo>
                <a:lnTo>
                  <a:pt x="116" y="23"/>
                </a:lnTo>
                <a:lnTo>
                  <a:pt x="115" y="22"/>
                </a:lnTo>
                <a:lnTo>
                  <a:pt x="116" y="22"/>
                </a:lnTo>
                <a:lnTo>
                  <a:pt x="115" y="22"/>
                </a:lnTo>
                <a:lnTo>
                  <a:pt x="115" y="22"/>
                </a:lnTo>
                <a:lnTo>
                  <a:pt x="115" y="21"/>
                </a:lnTo>
                <a:lnTo>
                  <a:pt x="116" y="21"/>
                </a:lnTo>
                <a:lnTo>
                  <a:pt x="117" y="21"/>
                </a:lnTo>
                <a:lnTo>
                  <a:pt x="117" y="21"/>
                </a:lnTo>
                <a:lnTo>
                  <a:pt x="116" y="20"/>
                </a:lnTo>
                <a:lnTo>
                  <a:pt x="116" y="20"/>
                </a:lnTo>
                <a:lnTo>
                  <a:pt x="116" y="20"/>
                </a:lnTo>
                <a:lnTo>
                  <a:pt x="117" y="19"/>
                </a:lnTo>
                <a:lnTo>
                  <a:pt x="117" y="19"/>
                </a:lnTo>
                <a:lnTo>
                  <a:pt x="116" y="19"/>
                </a:lnTo>
                <a:lnTo>
                  <a:pt x="116" y="19"/>
                </a:lnTo>
                <a:lnTo>
                  <a:pt x="116" y="19"/>
                </a:lnTo>
                <a:lnTo>
                  <a:pt x="115" y="18"/>
                </a:lnTo>
                <a:lnTo>
                  <a:pt x="115" y="18"/>
                </a:lnTo>
                <a:lnTo>
                  <a:pt x="115" y="17"/>
                </a:lnTo>
                <a:lnTo>
                  <a:pt x="114" y="17"/>
                </a:lnTo>
                <a:lnTo>
                  <a:pt x="114" y="16"/>
                </a:lnTo>
                <a:lnTo>
                  <a:pt x="114" y="16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5"/>
                </a:lnTo>
                <a:lnTo>
                  <a:pt x="115" y="14"/>
                </a:lnTo>
                <a:lnTo>
                  <a:pt x="115" y="14"/>
                </a:lnTo>
                <a:lnTo>
                  <a:pt x="115" y="13"/>
                </a:lnTo>
                <a:lnTo>
                  <a:pt x="116" y="13"/>
                </a:lnTo>
                <a:lnTo>
                  <a:pt x="115" y="12"/>
                </a:lnTo>
                <a:lnTo>
                  <a:pt x="115" y="12"/>
                </a:lnTo>
                <a:lnTo>
                  <a:pt x="116" y="12"/>
                </a:lnTo>
                <a:lnTo>
                  <a:pt x="116" y="11"/>
                </a:lnTo>
                <a:lnTo>
                  <a:pt x="115" y="11"/>
                </a:lnTo>
                <a:lnTo>
                  <a:pt x="114" y="10"/>
                </a:lnTo>
                <a:lnTo>
                  <a:pt x="114" y="11"/>
                </a:lnTo>
                <a:lnTo>
                  <a:pt x="113" y="11"/>
                </a:lnTo>
                <a:lnTo>
                  <a:pt x="113" y="11"/>
                </a:lnTo>
                <a:lnTo>
                  <a:pt x="113" y="10"/>
                </a:lnTo>
                <a:lnTo>
                  <a:pt x="112" y="10"/>
                </a:lnTo>
                <a:lnTo>
                  <a:pt x="112" y="10"/>
                </a:lnTo>
                <a:lnTo>
                  <a:pt x="111" y="10"/>
                </a:lnTo>
                <a:lnTo>
                  <a:pt x="111" y="10"/>
                </a:lnTo>
                <a:lnTo>
                  <a:pt x="111" y="9"/>
                </a:lnTo>
                <a:lnTo>
                  <a:pt x="111" y="9"/>
                </a:lnTo>
                <a:lnTo>
                  <a:pt x="110" y="8"/>
                </a:lnTo>
                <a:lnTo>
                  <a:pt x="109" y="8"/>
                </a:lnTo>
                <a:lnTo>
                  <a:pt x="109" y="8"/>
                </a:lnTo>
                <a:lnTo>
                  <a:pt x="109" y="7"/>
                </a:lnTo>
                <a:lnTo>
                  <a:pt x="109" y="7"/>
                </a:lnTo>
                <a:lnTo>
                  <a:pt x="107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6"/>
                </a:lnTo>
                <a:lnTo>
                  <a:pt x="104" y="6"/>
                </a:lnTo>
                <a:lnTo>
                  <a:pt x="103" y="7"/>
                </a:lnTo>
                <a:lnTo>
                  <a:pt x="103" y="7"/>
                </a:lnTo>
                <a:lnTo>
                  <a:pt x="103" y="6"/>
                </a:lnTo>
                <a:lnTo>
                  <a:pt x="101" y="6"/>
                </a:lnTo>
                <a:lnTo>
                  <a:pt x="100" y="6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7"/>
                </a:lnTo>
                <a:lnTo>
                  <a:pt x="99" y="8"/>
                </a:lnTo>
                <a:lnTo>
                  <a:pt x="98" y="8"/>
                </a:lnTo>
                <a:lnTo>
                  <a:pt x="98" y="8"/>
                </a:lnTo>
                <a:lnTo>
                  <a:pt x="98" y="7"/>
                </a:lnTo>
                <a:lnTo>
                  <a:pt x="98" y="7"/>
                </a:lnTo>
                <a:lnTo>
                  <a:pt x="98" y="7"/>
                </a:lnTo>
                <a:lnTo>
                  <a:pt x="96" y="8"/>
                </a:lnTo>
                <a:lnTo>
                  <a:pt x="95" y="8"/>
                </a:lnTo>
                <a:lnTo>
                  <a:pt x="95" y="8"/>
                </a:lnTo>
                <a:lnTo>
                  <a:pt x="94" y="9"/>
                </a:lnTo>
                <a:lnTo>
                  <a:pt x="94" y="9"/>
                </a:lnTo>
                <a:lnTo>
                  <a:pt x="93" y="8"/>
                </a:lnTo>
                <a:lnTo>
                  <a:pt x="92" y="8"/>
                </a:lnTo>
                <a:lnTo>
                  <a:pt x="92" y="8"/>
                </a:lnTo>
                <a:lnTo>
                  <a:pt x="92" y="7"/>
                </a:lnTo>
                <a:lnTo>
                  <a:pt x="92" y="7"/>
                </a:lnTo>
                <a:lnTo>
                  <a:pt x="92" y="6"/>
                </a:lnTo>
                <a:lnTo>
                  <a:pt x="93" y="6"/>
                </a:lnTo>
                <a:lnTo>
                  <a:pt x="93" y="6"/>
                </a:lnTo>
                <a:lnTo>
                  <a:pt x="94" y="5"/>
                </a:lnTo>
                <a:lnTo>
                  <a:pt x="94" y="5"/>
                </a:lnTo>
                <a:lnTo>
                  <a:pt x="93" y="5"/>
                </a:lnTo>
                <a:lnTo>
                  <a:pt x="93" y="4"/>
                </a:lnTo>
                <a:lnTo>
                  <a:pt x="92" y="4"/>
                </a:lnTo>
                <a:lnTo>
                  <a:pt x="91" y="4"/>
                </a:lnTo>
                <a:lnTo>
                  <a:pt x="90" y="4"/>
                </a:lnTo>
                <a:lnTo>
                  <a:pt x="89" y="3"/>
                </a:lnTo>
                <a:lnTo>
                  <a:pt x="88" y="3"/>
                </a:lnTo>
                <a:lnTo>
                  <a:pt x="88" y="3"/>
                </a:lnTo>
                <a:lnTo>
                  <a:pt x="87" y="3"/>
                </a:lnTo>
                <a:lnTo>
                  <a:pt x="87" y="3"/>
                </a:lnTo>
                <a:lnTo>
                  <a:pt x="85" y="3"/>
                </a:lnTo>
                <a:lnTo>
                  <a:pt x="85" y="4"/>
                </a:lnTo>
                <a:lnTo>
                  <a:pt x="84" y="4"/>
                </a:lnTo>
                <a:lnTo>
                  <a:pt x="84" y="4"/>
                </a:lnTo>
                <a:lnTo>
                  <a:pt x="84" y="4"/>
                </a:lnTo>
                <a:lnTo>
                  <a:pt x="83" y="4"/>
                </a:lnTo>
                <a:lnTo>
                  <a:pt x="82" y="4"/>
                </a:lnTo>
                <a:lnTo>
                  <a:pt x="82" y="3"/>
                </a:lnTo>
                <a:lnTo>
                  <a:pt x="82" y="3"/>
                </a:lnTo>
                <a:lnTo>
                  <a:pt x="82" y="3"/>
                </a:lnTo>
                <a:lnTo>
                  <a:pt x="82" y="2"/>
                </a:lnTo>
                <a:lnTo>
                  <a:pt x="82" y="2"/>
                </a:lnTo>
                <a:lnTo>
                  <a:pt x="82" y="2"/>
                </a:lnTo>
                <a:lnTo>
                  <a:pt x="80" y="1"/>
                </a:lnTo>
                <a:lnTo>
                  <a:pt x="78" y="2"/>
                </a:lnTo>
                <a:lnTo>
                  <a:pt x="77" y="3"/>
                </a:lnTo>
                <a:lnTo>
                  <a:pt x="76" y="2"/>
                </a:lnTo>
                <a:lnTo>
                  <a:pt x="76" y="2"/>
                </a:lnTo>
                <a:lnTo>
                  <a:pt x="76" y="2"/>
                </a:lnTo>
                <a:lnTo>
                  <a:pt x="75" y="2"/>
                </a:lnTo>
                <a:lnTo>
                  <a:pt x="75" y="1"/>
                </a:lnTo>
                <a:lnTo>
                  <a:pt x="74" y="1"/>
                </a:lnTo>
                <a:lnTo>
                  <a:pt x="74" y="0"/>
                </a:lnTo>
                <a:lnTo>
                  <a:pt x="73" y="1"/>
                </a:lnTo>
                <a:lnTo>
                  <a:pt x="73" y="1"/>
                </a:lnTo>
                <a:lnTo>
                  <a:pt x="72" y="1"/>
                </a:lnTo>
                <a:lnTo>
                  <a:pt x="72" y="1"/>
                </a:lnTo>
                <a:lnTo>
                  <a:pt x="72" y="1"/>
                </a:lnTo>
                <a:lnTo>
                  <a:pt x="71" y="1"/>
                </a:lnTo>
                <a:lnTo>
                  <a:pt x="71" y="2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3"/>
                </a:lnTo>
                <a:lnTo>
                  <a:pt x="69" y="4"/>
                </a:lnTo>
                <a:lnTo>
                  <a:pt x="68" y="4"/>
                </a:lnTo>
                <a:lnTo>
                  <a:pt x="67" y="5"/>
                </a:lnTo>
                <a:lnTo>
                  <a:pt x="66" y="5"/>
                </a:lnTo>
                <a:lnTo>
                  <a:pt x="66" y="6"/>
                </a:lnTo>
                <a:lnTo>
                  <a:pt x="66" y="7"/>
                </a:lnTo>
                <a:lnTo>
                  <a:pt x="66" y="7"/>
                </a:lnTo>
                <a:lnTo>
                  <a:pt x="64" y="7"/>
                </a:lnTo>
                <a:lnTo>
                  <a:pt x="63" y="7"/>
                </a:lnTo>
                <a:lnTo>
                  <a:pt x="62" y="7"/>
                </a:lnTo>
                <a:lnTo>
                  <a:pt x="62" y="7"/>
                </a:lnTo>
                <a:lnTo>
                  <a:pt x="61" y="7"/>
                </a:lnTo>
                <a:lnTo>
                  <a:pt x="61" y="7"/>
                </a:lnTo>
                <a:lnTo>
                  <a:pt x="59" y="6"/>
                </a:lnTo>
                <a:lnTo>
                  <a:pt x="59" y="6"/>
                </a:lnTo>
                <a:lnTo>
                  <a:pt x="58" y="7"/>
                </a:lnTo>
                <a:lnTo>
                  <a:pt x="57" y="7"/>
                </a:lnTo>
                <a:lnTo>
                  <a:pt x="56" y="8"/>
                </a:lnTo>
                <a:lnTo>
                  <a:pt x="55" y="9"/>
                </a:lnTo>
                <a:lnTo>
                  <a:pt x="55" y="9"/>
                </a:lnTo>
                <a:lnTo>
                  <a:pt x="54" y="9"/>
                </a:lnTo>
                <a:lnTo>
                  <a:pt x="52" y="9"/>
                </a:lnTo>
                <a:lnTo>
                  <a:pt x="52" y="9"/>
                </a:lnTo>
                <a:lnTo>
                  <a:pt x="51" y="10"/>
                </a:lnTo>
                <a:lnTo>
                  <a:pt x="51" y="10"/>
                </a:lnTo>
                <a:lnTo>
                  <a:pt x="51" y="11"/>
                </a:lnTo>
                <a:lnTo>
                  <a:pt x="51" y="11"/>
                </a:lnTo>
                <a:lnTo>
                  <a:pt x="50" y="12"/>
                </a:lnTo>
                <a:lnTo>
                  <a:pt x="49" y="12"/>
                </a:lnTo>
                <a:lnTo>
                  <a:pt x="49" y="12"/>
                </a:lnTo>
                <a:lnTo>
                  <a:pt x="50" y="12"/>
                </a:lnTo>
                <a:lnTo>
                  <a:pt x="50" y="13"/>
                </a:lnTo>
                <a:lnTo>
                  <a:pt x="50" y="15"/>
                </a:lnTo>
                <a:lnTo>
                  <a:pt x="49" y="15"/>
                </a:lnTo>
                <a:lnTo>
                  <a:pt x="50" y="16"/>
                </a:lnTo>
                <a:lnTo>
                  <a:pt x="51" y="16"/>
                </a:lnTo>
                <a:lnTo>
                  <a:pt x="51" y="16"/>
                </a:lnTo>
                <a:lnTo>
                  <a:pt x="51" y="16"/>
                </a:lnTo>
                <a:lnTo>
                  <a:pt x="52" y="16"/>
                </a:lnTo>
                <a:lnTo>
                  <a:pt x="52" y="16"/>
                </a:lnTo>
                <a:lnTo>
                  <a:pt x="53" y="16"/>
                </a:lnTo>
                <a:lnTo>
                  <a:pt x="54" y="16"/>
                </a:lnTo>
                <a:lnTo>
                  <a:pt x="54" y="16"/>
                </a:lnTo>
                <a:lnTo>
                  <a:pt x="55" y="17"/>
                </a:lnTo>
                <a:lnTo>
                  <a:pt x="53" y="17"/>
                </a:lnTo>
                <a:lnTo>
                  <a:pt x="53" y="18"/>
                </a:lnTo>
                <a:lnTo>
                  <a:pt x="53" y="18"/>
                </a:lnTo>
                <a:lnTo>
                  <a:pt x="52" y="18"/>
                </a:lnTo>
                <a:lnTo>
                  <a:pt x="52" y="19"/>
                </a:lnTo>
                <a:lnTo>
                  <a:pt x="52" y="19"/>
                </a:lnTo>
                <a:lnTo>
                  <a:pt x="51" y="19"/>
                </a:lnTo>
                <a:lnTo>
                  <a:pt x="51" y="19"/>
                </a:lnTo>
                <a:lnTo>
                  <a:pt x="50" y="19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19"/>
                </a:lnTo>
                <a:lnTo>
                  <a:pt x="47" y="19"/>
                </a:lnTo>
                <a:lnTo>
                  <a:pt x="47" y="19"/>
                </a:lnTo>
                <a:lnTo>
                  <a:pt x="46" y="20"/>
                </a:lnTo>
                <a:lnTo>
                  <a:pt x="46" y="20"/>
                </a:lnTo>
                <a:lnTo>
                  <a:pt x="46" y="21"/>
                </a:lnTo>
                <a:lnTo>
                  <a:pt x="46" y="21"/>
                </a:lnTo>
                <a:lnTo>
                  <a:pt x="46" y="21"/>
                </a:lnTo>
                <a:lnTo>
                  <a:pt x="45" y="22"/>
                </a:lnTo>
                <a:lnTo>
                  <a:pt x="45" y="22"/>
                </a:lnTo>
                <a:lnTo>
                  <a:pt x="43" y="22"/>
                </a:lnTo>
                <a:lnTo>
                  <a:pt x="43" y="23"/>
                </a:lnTo>
                <a:lnTo>
                  <a:pt x="42" y="23"/>
                </a:lnTo>
                <a:lnTo>
                  <a:pt x="41" y="23"/>
                </a:lnTo>
                <a:lnTo>
                  <a:pt x="41" y="23"/>
                </a:lnTo>
                <a:lnTo>
                  <a:pt x="40" y="23"/>
                </a:lnTo>
                <a:lnTo>
                  <a:pt x="40" y="24"/>
                </a:lnTo>
                <a:lnTo>
                  <a:pt x="40" y="24"/>
                </a:lnTo>
                <a:lnTo>
                  <a:pt x="38" y="25"/>
                </a:lnTo>
                <a:lnTo>
                  <a:pt x="38" y="26"/>
                </a:lnTo>
                <a:lnTo>
                  <a:pt x="38" y="27"/>
                </a:lnTo>
                <a:lnTo>
                  <a:pt x="38" y="27"/>
                </a:lnTo>
                <a:lnTo>
                  <a:pt x="38" y="28"/>
                </a:lnTo>
                <a:lnTo>
                  <a:pt x="38" y="28"/>
                </a:lnTo>
                <a:lnTo>
                  <a:pt x="38" y="29"/>
                </a:lnTo>
                <a:lnTo>
                  <a:pt x="38" y="30"/>
                </a:lnTo>
                <a:lnTo>
                  <a:pt x="38" y="30"/>
                </a:lnTo>
                <a:lnTo>
                  <a:pt x="37" y="31"/>
                </a:lnTo>
                <a:lnTo>
                  <a:pt x="36" y="32"/>
                </a:lnTo>
                <a:lnTo>
                  <a:pt x="36" y="32"/>
                </a:lnTo>
                <a:lnTo>
                  <a:pt x="37" y="32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6" y="33"/>
                </a:lnTo>
                <a:lnTo>
                  <a:pt x="35" y="34"/>
                </a:lnTo>
                <a:lnTo>
                  <a:pt x="35" y="34"/>
                </a:lnTo>
                <a:lnTo>
                  <a:pt x="35" y="34"/>
                </a:lnTo>
                <a:lnTo>
                  <a:pt x="36" y="35"/>
                </a:lnTo>
                <a:lnTo>
                  <a:pt x="37" y="35"/>
                </a:lnTo>
                <a:lnTo>
                  <a:pt x="37" y="35"/>
                </a:lnTo>
                <a:lnTo>
                  <a:pt x="38" y="35"/>
                </a:lnTo>
                <a:lnTo>
                  <a:pt x="38" y="35"/>
                </a:lnTo>
                <a:lnTo>
                  <a:pt x="38" y="36"/>
                </a:lnTo>
                <a:lnTo>
                  <a:pt x="39" y="36"/>
                </a:lnTo>
                <a:lnTo>
                  <a:pt x="39" y="36"/>
                </a:lnTo>
                <a:lnTo>
                  <a:pt x="39" y="37"/>
                </a:lnTo>
                <a:lnTo>
                  <a:pt x="39" y="37"/>
                </a:lnTo>
                <a:lnTo>
                  <a:pt x="38" y="37"/>
                </a:lnTo>
                <a:lnTo>
                  <a:pt x="37" y="38"/>
                </a:lnTo>
                <a:lnTo>
                  <a:pt x="36" y="38"/>
                </a:lnTo>
                <a:lnTo>
                  <a:pt x="35" y="37"/>
                </a:lnTo>
                <a:lnTo>
                  <a:pt x="35" y="37"/>
                </a:lnTo>
                <a:lnTo>
                  <a:pt x="36" y="37"/>
                </a:lnTo>
                <a:lnTo>
                  <a:pt x="36" y="36"/>
                </a:lnTo>
                <a:lnTo>
                  <a:pt x="36" y="36"/>
                </a:lnTo>
                <a:lnTo>
                  <a:pt x="35" y="35"/>
                </a:lnTo>
                <a:lnTo>
                  <a:pt x="35" y="35"/>
                </a:lnTo>
                <a:lnTo>
                  <a:pt x="35" y="35"/>
                </a:lnTo>
                <a:lnTo>
                  <a:pt x="34" y="35"/>
                </a:lnTo>
                <a:lnTo>
                  <a:pt x="34" y="35"/>
                </a:lnTo>
                <a:lnTo>
                  <a:pt x="34" y="35"/>
                </a:lnTo>
                <a:lnTo>
                  <a:pt x="33" y="35"/>
                </a:lnTo>
                <a:lnTo>
                  <a:pt x="31" y="35"/>
                </a:lnTo>
                <a:lnTo>
                  <a:pt x="30" y="36"/>
                </a:lnTo>
                <a:lnTo>
                  <a:pt x="29" y="37"/>
                </a:lnTo>
                <a:lnTo>
                  <a:pt x="28" y="38"/>
                </a:lnTo>
                <a:lnTo>
                  <a:pt x="28" y="38"/>
                </a:lnTo>
                <a:lnTo>
                  <a:pt x="27" y="38"/>
                </a:lnTo>
                <a:lnTo>
                  <a:pt x="26" y="37"/>
                </a:lnTo>
                <a:lnTo>
                  <a:pt x="26" y="37"/>
                </a:lnTo>
                <a:lnTo>
                  <a:pt x="25" y="38"/>
                </a:lnTo>
                <a:lnTo>
                  <a:pt x="24" y="38"/>
                </a:lnTo>
                <a:lnTo>
                  <a:pt x="24" y="39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4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3" y="41"/>
                </a:lnTo>
                <a:lnTo>
                  <a:pt x="23" y="40"/>
                </a:lnTo>
                <a:lnTo>
                  <a:pt x="23" y="40"/>
                </a:lnTo>
                <a:lnTo>
                  <a:pt x="22" y="40"/>
                </a:lnTo>
                <a:lnTo>
                  <a:pt x="21" y="40"/>
                </a:lnTo>
                <a:lnTo>
                  <a:pt x="21" y="41"/>
                </a:lnTo>
                <a:lnTo>
                  <a:pt x="19" y="42"/>
                </a:lnTo>
                <a:lnTo>
                  <a:pt x="18" y="42"/>
                </a:lnTo>
                <a:lnTo>
                  <a:pt x="16" y="42"/>
                </a:lnTo>
                <a:lnTo>
                  <a:pt x="15" y="42"/>
                </a:lnTo>
                <a:lnTo>
                  <a:pt x="15" y="41"/>
                </a:lnTo>
                <a:lnTo>
                  <a:pt x="14" y="41"/>
                </a:lnTo>
                <a:lnTo>
                  <a:pt x="14" y="41"/>
                </a:lnTo>
                <a:lnTo>
                  <a:pt x="13" y="41"/>
                </a:lnTo>
                <a:lnTo>
                  <a:pt x="13" y="41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1" y="41"/>
                </a:lnTo>
                <a:lnTo>
                  <a:pt x="10" y="41"/>
                </a:lnTo>
                <a:lnTo>
                  <a:pt x="10" y="41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9" y="42"/>
                </a:lnTo>
                <a:lnTo>
                  <a:pt x="8" y="42"/>
                </a:lnTo>
                <a:lnTo>
                  <a:pt x="7" y="42"/>
                </a:lnTo>
                <a:lnTo>
                  <a:pt x="7" y="42"/>
                </a:lnTo>
                <a:lnTo>
                  <a:pt x="6" y="42"/>
                </a:lnTo>
                <a:lnTo>
                  <a:pt x="6" y="42"/>
                </a:lnTo>
                <a:lnTo>
                  <a:pt x="6" y="41"/>
                </a:lnTo>
                <a:lnTo>
                  <a:pt x="5" y="41"/>
                </a:lnTo>
                <a:lnTo>
                  <a:pt x="5" y="42"/>
                </a:lnTo>
                <a:lnTo>
                  <a:pt x="6" y="43"/>
                </a:lnTo>
                <a:lnTo>
                  <a:pt x="6" y="44"/>
                </a:lnTo>
                <a:lnTo>
                  <a:pt x="6" y="44"/>
                </a:lnTo>
                <a:lnTo>
                  <a:pt x="6" y="45"/>
                </a:lnTo>
                <a:lnTo>
                  <a:pt x="6" y="45"/>
                </a:lnTo>
                <a:lnTo>
                  <a:pt x="6" y="46"/>
                </a:lnTo>
                <a:lnTo>
                  <a:pt x="6" y="46"/>
                </a:lnTo>
                <a:lnTo>
                  <a:pt x="6" y="46"/>
                </a:lnTo>
                <a:lnTo>
                  <a:pt x="7" y="50"/>
                </a:lnTo>
                <a:lnTo>
                  <a:pt x="8" y="51"/>
                </a:lnTo>
                <a:lnTo>
                  <a:pt x="8" y="51"/>
                </a:lnTo>
                <a:lnTo>
                  <a:pt x="9" y="54"/>
                </a:lnTo>
                <a:lnTo>
                  <a:pt x="10" y="55"/>
                </a:lnTo>
                <a:lnTo>
                  <a:pt x="10" y="55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0" y="57"/>
                </a:lnTo>
                <a:lnTo>
                  <a:pt x="10" y="57"/>
                </a:lnTo>
                <a:lnTo>
                  <a:pt x="10" y="58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1" y="61"/>
                </a:lnTo>
                <a:lnTo>
                  <a:pt x="11" y="62"/>
                </a:lnTo>
                <a:lnTo>
                  <a:pt x="11" y="63"/>
                </a:lnTo>
                <a:lnTo>
                  <a:pt x="11" y="64"/>
                </a:lnTo>
                <a:lnTo>
                  <a:pt x="11" y="64"/>
                </a:lnTo>
                <a:lnTo>
                  <a:pt x="9" y="66"/>
                </a:lnTo>
                <a:lnTo>
                  <a:pt x="8" y="66"/>
                </a:lnTo>
                <a:lnTo>
                  <a:pt x="6" y="66"/>
                </a:lnTo>
                <a:lnTo>
                  <a:pt x="5" y="67"/>
                </a:lnTo>
                <a:lnTo>
                  <a:pt x="4" y="68"/>
                </a:lnTo>
                <a:lnTo>
                  <a:pt x="2" y="69"/>
                </a:lnTo>
                <a:lnTo>
                  <a:pt x="2" y="69"/>
                </a:lnTo>
                <a:lnTo>
                  <a:pt x="1" y="70"/>
                </a:lnTo>
                <a:lnTo>
                  <a:pt x="0" y="72"/>
                </a:lnTo>
                <a:lnTo>
                  <a:pt x="0" y="72"/>
                </a:lnTo>
                <a:lnTo>
                  <a:pt x="0" y="73"/>
                </a:lnTo>
                <a:lnTo>
                  <a:pt x="0" y="73"/>
                </a:lnTo>
                <a:lnTo>
                  <a:pt x="0" y="73"/>
                </a:lnTo>
                <a:lnTo>
                  <a:pt x="1" y="73"/>
                </a:lnTo>
                <a:lnTo>
                  <a:pt x="2" y="73"/>
                </a:lnTo>
                <a:lnTo>
                  <a:pt x="2" y="74"/>
                </a:lnTo>
                <a:lnTo>
                  <a:pt x="3" y="74"/>
                </a:lnTo>
                <a:lnTo>
                  <a:pt x="3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4" y="74"/>
                </a:lnTo>
                <a:lnTo>
                  <a:pt x="5" y="74"/>
                </a:lnTo>
                <a:lnTo>
                  <a:pt x="5" y="74"/>
                </a:lnTo>
                <a:lnTo>
                  <a:pt x="5" y="74"/>
                </a:lnTo>
                <a:lnTo>
                  <a:pt x="5" y="75"/>
                </a:lnTo>
                <a:lnTo>
                  <a:pt x="5" y="75"/>
                </a:lnTo>
                <a:lnTo>
                  <a:pt x="5" y="75"/>
                </a:lnTo>
                <a:lnTo>
                  <a:pt x="6" y="75"/>
                </a:lnTo>
                <a:lnTo>
                  <a:pt x="6" y="75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6"/>
                </a:lnTo>
                <a:lnTo>
                  <a:pt x="7" y="77"/>
                </a:lnTo>
                <a:lnTo>
                  <a:pt x="7" y="77"/>
                </a:lnTo>
                <a:lnTo>
                  <a:pt x="7" y="78"/>
                </a:lnTo>
                <a:lnTo>
                  <a:pt x="7" y="78"/>
                </a:lnTo>
                <a:lnTo>
                  <a:pt x="6" y="79"/>
                </a:lnTo>
                <a:lnTo>
                  <a:pt x="7" y="79"/>
                </a:lnTo>
                <a:lnTo>
                  <a:pt x="7" y="79"/>
                </a:lnTo>
                <a:lnTo>
                  <a:pt x="6" y="80"/>
                </a:lnTo>
                <a:lnTo>
                  <a:pt x="6" y="80"/>
                </a:lnTo>
                <a:lnTo>
                  <a:pt x="6" y="80"/>
                </a:lnTo>
                <a:lnTo>
                  <a:pt x="7" y="81"/>
                </a:lnTo>
                <a:lnTo>
                  <a:pt x="7" y="81"/>
                </a:lnTo>
                <a:lnTo>
                  <a:pt x="6" y="82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6" y="83"/>
                </a:lnTo>
                <a:lnTo>
                  <a:pt x="5" y="84"/>
                </a:lnTo>
                <a:lnTo>
                  <a:pt x="6" y="84"/>
                </a:lnTo>
                <a:lnTo>
                  <a:pt x="6" y="85"/>
                </a:lnTo>
                <a:lnTo>
                  <a:pt x="6" y="85"/>
                </a:lnTo>
                <a:lnTo>
                  <a:pt x="6" y="86"/>
                </a:lnTo>
                <a:lnTo>
                  <a:pt x="6" y="86"/>
                </a:lnTo>
                <a:lnTo>
                  <a:pt x="6" y="86"/>
                </a:lnTo>
                <a:lnTo>
                  <a:pt x="7" y="86"/>
                </a:lnTo>
                <a:lnTo>
                  <a:pt x="7" y="86"/>
                </a:lnTo>
                <a:lnTo>
                  <a:pt x="7" y="86"/>
                </a:lnTo>
                <a:lnTo>
                  <a:pt x="8" y="86"/>
                </a:lnTo>
                <a:lnTo>
                  <a:pt x="7" y="85"/>
                </a:lnTo>
                <a:lnTo>
                  <a:pt x="7" y="85"/>
                </a:lnTo>
                <a:lnTo>
                  <a:pt x="7" y="84"/>
                </a:lnTo>
                <a:lnTo>
                  <a:pt x="8" y="83"/>
                </a:lnTo>
                <a:lnTo>
                  <a:pt x="9" y="83"/>
                </a:lnTo>
                <a:lnTo>
                  <a:pt x="9" y="84"/>
                </a:lnTo>
                <a:lnTo>
                  <a:pt x="10" y="84"/>
                </a:lnTo>
                <a:lnTo>
                  <a:pt x="11" y="84"/>
                </a:lnTo>
                <a:lnTo>
                  <a:pt x="11" y="84"/>
                </a:lnTo>
                <a:lnTo>
                  <a:pt x="11" y="84"/>
                </a:lnTo>
                <a:lnTo>
                  <a:pt x="11" y="85"/>
                </a:lnTo>
                <a:lnTo>
                  <a:pt x="13" y="85"/>
                </a:lnTo>
                <a:lnTo>
                  <a:pt x="13" y="85"/>
                </a:lnTo>
                <a:lnTo>
                  <a:pt x="16" y="83"/>
                </a:lnTo>
                <a:lnTo>
                  <a:pt x="17" y="82"/>
                </a:lnTo>
                <a:lnTo>
                  <a:pt x="17" y="81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8" y="79"/>
                </a:lnTo>
                <a:lnTo>
                  <a:pt x="20" y="79"/>
                </a:lnTo>
                <a:lnTo>
                  <a:pt x="22" y="79"/>
                </a:lnTo>
                <a:lnTo>
                  <a:pt x="23" y="79"/>
                </a:lnTo>
                <a:lnTo>
                  <a:pt x="23" y="79"/>
                </a:lnTo>
                <a:lnTo>
                  <a:pt x="24" y="79"/>
                </a:lnTo>
                <a:lnTo>
                  <a:pt x="24" y="79"/>
                </a:lnTo>
                <a:lnTo>
                  <a:pt x="27" y="79"/>
                </a:lnTo>
                <a:lnTo>
                  <a:pt x="27" y="79"/>
                </a:lnTo>
                <a:lnTo>
                  <a:pt x="29" y="78"/>
                </a:lnTo>
                <a:lnTo>
                  <a:pt x="30" y="78"/>
                </a:lnTo>
                <a:lnTo>
                  <a:pt x="30" y="78"/>
                </a:lnTo>
                <a:lnTo>
                  <a:pt x="31" y="78"/>
                </a:lnTo>
                <a:lnTo>
                  <a:pt x="33" y="79"/>
                </a:lnTo>
                <a:lnTo>
                  <a:pt x="34" y="79"/>
                </a:lnTo>
                <a:lnTo>
                  <a:pt x="35" y="78"/>
                </a:lnTo>
                <a:lnTo>
                  <a:pt x="37" y="79"/>
                </a:lnTo>
                <a:lnTo>
                  <a:pt x="38" y="79"/>
                </a:lnTo>
                <a:lnTo>
                  <a:pt x="39" y="78"/>
                </a:lnTo>
                <a:lnTo>
                  <a:pt x="39" y="78"/>
                </a:lnTo>
                <a:lnTo>
                  <a:pt x="39" y="78"/>
                </a:lnTo>
                <a:lnTo>
                  <a:pt x="40" y="79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8"/>
                </a:lnTo>
                <a:lnTo>
                  <a:pt x="43" y="79"/>
                </a:lnTo>
                <a:lnTo>
                  <a:pt x="43" y="79"/>
                </a:lnTo>
                <a:lnTo>
                  <a:pt x="44" y="79"/>
                </a:lnTo>
                <a:lnTo>
                  <a:pt x="45" y="79"/>
                </a:lnTo>
                <a:lnTo>
                  <a:pt x="45" y="79"/>
                </a:lnTo>
                <a:lnTo>
                  <a:pt x="46" y="80"/>
                </a:lnTo>
                <a:lnTo>
                  <a:pt x="46" y="79"/>
                </a:lnTo>
                <a:lnTo>
                  <a:pt x="47" y="80"/>
                </a:lnTo>
                <a:lnTo>
                  <a:pt x="47" y="80"/>
                </a:lnTo>
                <a:lnTo>
                  <a:pt x="48" y="80"/>
                </a:lnTo>
                <a:lnTo>
                  <a:pt x="49" y="81"/>
                </a:lnTo>
                <a:lnTo>
                  <a:pt x="49" y="81"/>
                </a:lnTo>
                <a:lnTo>
                  <a:pt x="51" y="80"/>
                </a:lnTo>
                <a:lnTo>
                  <a:pt x="53" y="81"/>
                </a:lnTo>
                <a:lnTo>
                  <a:pt x="54" y="81"/>
                </a:lnTo>
                <a:lnTo>
                  <a:pt x="54" y="81"/>
                </a:lnTo>
                <a:lnTo>
                  <a:pt x="54" y="81"/>
                </a:lnTo>
                <a:lnTo>
                  <a:pt x="55" y="82"/>
                </a:lnTo>
                <a:lnTo>
                  <a:pt x="56" y="82"/>
                </a:lnTo>
                <a:lnTo>
                  <a:pt x="56" y="82"/>
                </a:lnTo>
                <a:lnTo>
                  <a:pt x="57" y="81"/>
                </a:lnTo>
                <a:lnTo>
                  <a:pt x="60" y="81"/>
                </a:lnTo>
                <a:lnTo>
                  <a:pt x="60" y="81"/>
                </a:lnTo>
                <a:lnTo>
                  <a:pt x="60" y="83"/>
                </a:lnTo>
                <a:lnTo>
                  <a:pt x="60" y="83"/>
                </a:lnTo>
                <a:lnTo>
                  <a:pt x="61" y="83"/>
                </a:lnTo>
                <a:lnTo>
                  <a:pt x="61" y="83"/>
                </a:lnTo>
                <a:lnTo>
                  <a:pt x="61" y="84"/>
                </a:lnTo>
                <a:lnTo>
                  <a:pt x="60" y="84"/>
                </a:lnTo>
                <a:lnTo>
                  <a:pt x="60" y="84"/>
                </a:lnTo>
                <a:lnTo>
                  <a:pt x="60" y="84"/>
                </a:lnTo>
                <a:lnTo>
                  <a:pt x="60" y="85"/>
                </a:lnTo>
                <a:lnTo>
                  <a:pt x="60" y="85"/>
                </a:lnTo>
                <a:lnTo>
                  <a:pt x="61" y="85"/>
                </a:lnTo>
                <a:lnTo>
                  <a:pt x="61" y="84"/>
                </a:lnTo>
                <a:lnTo>
                  <a:pt x="62" y="84"/>
                </a:lnTo>
                <a:lnTo>
                  <a:pt x="63" y="84"/>
                </a:lnTo>
                <a:lnTo>
                  <a:pt x="64" y="84"/>
                </a:lnTo>
                <a:lnTo>
                  <a:pt x="64" y="84"/>
                </a:lnTo>
                <a:lnTo>
                  <a:pt x="64" y="84"/>
                </a:lnTo>
                <a:lnTo>
                  <a:pt x="65" y="84"/>
                </a:lnTo>
                <a:lnTo>
                  <a:pt x="64" y="83"/>
                </a:lnTo>
                <a:lnTo>
                  <a:pt x="65" y="83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5" y="84"/>
                </a:lnTo>
                <a:lnTo>
                  <a:pt x="66" y="84"/>
                </a:lnTo>
                <a:lnTo>
                  <a:pt x="66" y="84"/>
                </a:lnTo>
                <a:lnTo>
                  <a:pt x="67" y="84"/>
                </a:lnTo>
                <a:lnTo>
                  <a:pt x="67" y="84"/>
                </a:lnTo>
                <a:lnTo>
                  <a:pt x="68" y="84"/>
                </a:lnTo>
                <a:lnTo>
                  <a:pt x="68" y="85"/>
                </a:lnTo>
                <a:lnTo>
                  <a:pt x="68" y="85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7" y="86"/>
                </a:lnTo>
                <a:lnTo>
                  <a:pt x="68" y="87"/>
                </a:lnTo>
                <a:lnTo>
                  <a:pt x="68" y="87"/>
                </a:lnTo>
                <a:lnTo>
                  <a:pt x="68" y="86"/>
                </a:lnTo>
                <a:lnTo>
                  <a:pt x="69" y="86"/>
                </a:lnTo>
                <a:lnTo>
                  <a:pt x="69" y="85"/>
                </a:lnTo>
                <a:lnTo>
                  <a:pt x="69" y="85"/>
                </a:lnTo>
                <a:lnTo>
                  <a:pt x="69" y="85"/>
                </a:lnTo>
                <a:lnTo>
                  <a:pt x="70" y="84"/>
                </a:lnTo>
                <a:lnTo>
                  <a:pt x="70" y="84"/>
                </a:lnTo>
                <a:lnTo>
                  <a:pt x="70" y="84"/>
                </a:lnTo>
                <a:lnTo>
                  <a:pt x="70" y="85"/>
                </a:lnTo>
                <a:lnTo>
                  <a:pt x="71" y="85"/>
                </a:lnTo>
                <a:lnTo>
                  <a:pt x="71" y="85"/>
                </a:lnTo>
                <a:lnTo>
                  <a:pt x="72" y="85"/>
                </a:lnTo>
                <a:lnTo>
                  <a:pt x="73" y="85"/>
                </a:lnTo>
                <a:lnTo>
                  <a:pt x="73" y="85"/>
                </a:lnTo>
                <a:lnTo>
                  <a:pt x="73" y="85"/>
                </a:lnTo>
                <a:lnTo>
                  <a:pt x="74" y="84"/>
                </a:lnTo>
                <a:lnTo>
                  <a:pt x="74" y="84"/>
                </a:lnTo>
                <a:lnTo>
                  <a:pt x="74" y="84"/>
                </a:lnTo>
                <a:lnTo>
                  <a:pt x="76" y="83"/>
                </a:lnTo>
                <a:lnTo>
                  <a:pt x="76" y="83"/>
                </a:lnTo>
                <a:lnTo>
                  <a:pt x="76" y="84"/>
                </a:lnTo>
                <a:lnTo>
                  <a:pt x="76" y="84"/>
                </a:lnTo>
                <a:lnTo>
                  <a:pt x="77" y="85"/>
                </a:lnTo>
                <a:lnTo>
                  <a:pt x="77" y="86"/>
                </a:lnTo>
                <a:lnTo>
                  <a:pt x="78" y="86"/>
                </a:lnTo>
                <a:lnTo>
                  <a:pt x="79" y="85"/>
                </a:lnTo>
                <a:lnTo>
                  <a:pt x="79" y="85"/>
                </a:lnTo>
                <a:lnTo>
                  <a:pt x="79" y="85"/>
                </a:lnTo>
                <a:lnTo>
                  <a:pt x="81" y="85"/>
                </a:lnTo>
                <a:lnTo>
                  <a:pt x="82" y="85"/>
                </a:lnTo>
                <a:lnTo>
                  <a:pt x="82" y="85"/>
                </a:lnTo>
                <a:lnTo>
                  <a:pt x="82" y="85"/>
                </a:lnTo>
                <a:lnTo>
                  <a:pt x="81" y="86"/>
                </a:lnTo>
                <a:lnTo>
                  <a:pt x="81" y="86"/>
                </a:lnTo>
                <a:lnTo>
                  <a:pt x="82" y="87"/>
                </a:lnTo>
                <a:lnTo>
                  <a:pt x="82" y="88"/>
                </a:lnTo>
                <a:lnTo>
                  <a:pt x="82" y="87"/>
                </a:lnTo>
                <a:lnTo>
                  <a:pt x="83" y="87"/>
                </a:lnTo>
                <a:lnTo>
                  <a:pt x="83" y="87"/>
                </a:lnTo>
                <a:lnTo>
                  <a:pt x="83" y="88"/>
                </a:lnTo>
                <a:lnTo>
                  <a:pt x="83" y="88"/>
                </a:lnTo>
                <a:lnTo>
                  <a:pt x="84" y="88"/>
                </a:lnTo>
                <a:lnTo>
                  <a:pt x="83" y="86"/>
                </a:lnTo>
                <a:lnTo>
                  <a:pt x="84" y="85"/>
                </a:lnTo>
                <a:lnTo>
                  <a:pt x="85" y="85"/>
                </a:lnTo>
                <a:lnTo>
                  <a:pt x="86" y="85"/>
                </a:lnTo>
                <a:lnTo>
                  <a:pt x="86" y="85"/>
                </a:lnTo>
                <a:lnTo>
                  <a:pt x="87" y="85"/>
                </a:lnTo>
                <a:lnTo>
                  <a:pt x="88" y="84"/>
                </a:lnTo>
                <a:lnTo>
                  <a:pt x="89" y="84"/>
                </a:lnTo>
                <a:lnTo>
                  <a:pt x="90" y="84"/>
                </a:lnTo>
                <a:lnTo>
                  <a:pt x="90" y="84"/>
                </a:lnTo>
                <a:lnTo>
                  <a:pt x="90" y="85"/>
                </a:lnTo>
                <a:lnTo>
                  <a:pt x="90" y="85"/>
                </a:lnTo>
                <a:lnTo>
                  <a:pt x="91" y="85"/>
                </a:lnTo>
                <a:lnTo>
                  <a:pt x="90" y="86"/>
                </a:lnTo>
                <a:lnTo>
                  <a:pt x="90" y="87"/>
                </a:lnTo>
                <a:lnTo>
                  <a:pt x="91" y="88"/>
                </a:lnTo>
                <a:lnTo>
                  <a:pt x="91" y="88"/>
                </a:lnTo>
                <a:lnTo>
                  <a:pt x="92" y="89"/>
                </a:lnTo>
                <a:lnTo>
                  <a:pt x="92" y="88"/>
                </a:lnTo>
                <a:lnTo>
                  <a:pt x="93" y="88"/>
                </a:lnTo>
                <a:lnTo>
                  <a:pt x="93" y="88"/>
                </a:lnTo>
                <a:lnTo>
                  <a:pt x="94" y="88"/>
                </a:lnTo>
                <a:lnTo>
                  <a:pt x="94" y="88"/>
                </a:lnTo>
                <a:lnTo>
                  <a:pt x="94" y="88"/>
                </a:lnTo>
                <a:lnTo>
                  <a:pt x="94" y="87"/>
                </a:lnTo>
                <a:lnTo>
                  <a:pt x="95" y="87"/>
                </a:lnTo>
                <a:lnTo>
                  <a:pt x="95" y="87"/>
                </a:lnTo>
                <a:lnTo>
                  <a:pt x="96" y="86"/>
                </a:lnTo>
                <a:lnTo>
                  <a:pt x="97" y="86"/>
                </a:lnTo>
                <a:lnTo>
                  <a:pt x="97" y="86"/>
                </a:lnTo>
                <a:lnTo>
                  <a:pt x="98" y="87"/>
                </a:lnTo>
                <a:lnTo>
                  <a:pt x="98" y="87"/>
                </a:lnTo>
                <a:lnTo>
                  <a:pt x="98" y="87"/>
                </a:lnTo>
                <a:lnTo>
                  <a:pt x="99" y="87"/>
                </a:lnTo>
                <a:lnTo>
                  <a:pt x="100" y="87"/>
                </a:lnTo>
                <a:lnTo>
                  <a:pt x="100" y="87"/>
                </a:lnTo>
                <a:lnTo>
                  <a:pt x="100" y="87"/>
                </a:lnTo>
                <a:lnTo>
                  <a:pt x="101" y="87"/>
                </a:lnTo>
                <a:lnTo>
                  <a:pt x="102" y="86"/>
                </a:lnTo>
                <a:lnTo>
                  <a:pt x="104" y="86"/>
                </a:lnTo>
                <a:lnTo>
                  <a:pt x="105" y="87"/>
                </a:lnTo>
                <a:lnTo>
                  <a:pt x="107" y="88"/>
                </a:lnTo>
                <a:lnTo>
                  <a:pt x="107" y="89"/>
                </a:lnTo>
                <a:lnTo>
                  <a:pt x="106" y="89"/>
                </a:lnTo>
                <a:lnTo>
                  <a:pt x="107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8" y="90"/>
                </a:lnTo>
                <a:lnTo>
                  <a:pt x="109" y="91"/>
                </a:lnTo>
                <a:lnTo>
                  <a:pt x="109" y="90"/>
                </a:lnTo>
                <a:lnTo>
                  <a:pt x="109" y="91"/>
                </a:lnTo>
                <a:lnTo>
                  <a:pt x="110" y="91"/>
                </a:lnTo>
                <a:lnTo>
                  <a:pt x="110" y="91"/>
                </a:lnTo>
                <a:lnTo>
                  <a:pt x="110" y="90"/>
                </a:lnTo>
                <a:lnTo>
                  <a:pt x="110" y="90"/>
                </a:lnTo>
                <a:lnTo>
                  <a:pt x="111" y="90"/>
                </a:lnTo>
                <a:lnTo>
                  <a:pt x="111" y="89"/>
                </a:lnTo>
                <a:lnTo>
                  <a:pt x="111" y="89"/>
                </a:lnTo>
                <a:lnTo>
                  <a:pt x="111" y="89"/>
                </a:lnTo>
                <a:lnTo>
                  <a:pt x="111" y="88"/>
                </a:lnTo>
                <a:lnTo>
                  <a:pt x="110" y="88"/>
                </a:lnTo>
                <a:lnTo>
                  <a:pt x="110" y="87"/>
                </a:lnTo>
                <a:lnTo>
                  <a:pt x="111" y="87"/>
                </a:lnTo>
                <a:lnTo>
                  <a:pt x="110" y="87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6"/>
                </a:lnTo>
                <a:lnTo>
                  <a:pt x="110" y="85"/>
                </a:lnTo>
                <a:lnTo>
                  <a:pt x="109" y="85"/>
                </a:lnTo>
                <a:lnTo>
                  <a:pt x="110" y="85"/>
                </a:lnTo>
                <a:lnTo>
                  <a:pt x="109" y="85"/>
                </a:lnTo>
                <a:lnTo>
                  <a:pt x="109" y="85"/>
                </a:lnTo>
                <a:lnTo>
                  <a:pt x="110" y="84"/>
                </a:lnTo>
                <a:lnTo>
                  <a:pt x="110" y="84"/>
                </a:lnTo>
                <a:lnTo>
                  <a:pt x="110" y="84"/>
                </a:lnTo>
                <a:lnTo>
                  <a:pt x="110" y="83"/>
                </a:lnTo>
                <a:lnTo>
                  <a:pt x="110" y="83"/>
                </a:lnTo>
                <a:lnTo>
                  <a:pt x="110" y="83"/>
                </a:lnTo>
                <a:lnTo>
                  <a:pt x="111" y="83"/>
                </a:lnTo>
                <a:lnTo>
                  <a:pt x="111" y="83"/>
                </a:lnTo>
                <a:lnTo>
                  <a:pt x="111" y="82"/>
                </a:lnTo>
                <a:lnTo>
                  <a:pt x="111" y="82"/>
                </a:lnTo>
                <a:lnTo>
                  <a:pt x="111" y="82"/>
                </a:lnTo>
                <a:lnTo>
                  <a:pt x="111" y="81"/>
                </a:lnTo>
                <a:lnTo>
                  <a:pt x="112" y="81"/>
                </a:lnTo>
                <a:lnTo>
                  <a:pt x="111" y="81"/>
                </a:lnTo>
                <a:lnTo>
                  <a:pt x="111" y="81"/>
                </a:lnTo>
                <a:lnTo>
                  <a:pt x="112" y="80"/>
                </a:lnTo>
                <a:lnTo>
                  <a:pt x="112" y="80"/>
                </a:lnTo>
                <a:lnTo>
                  <a:pt x="113" y="80"/>
                </a:lnTo>
                <a:lnTo>
                  <a:pt x="113" y="79"/>
                </a:lnTo>
                <a:lnTo>
                  <a:pt x="114" y="79"/>
                </a:lnTo>
                <a:lnTo>
                  <a:pt x="114" y="79"/>
                </a:lnTo>
                <a:lnTo>
                  <a:pt x="114" y="78"/>
                </a:lnTo>
                <a:lnTo>
                  <a:pt x="114" y="78"/>
                </a:lnTo>
                <a:lnTo>
                  <a:pt x="114" y="78"/>
                </a:lnTo>
                <a:lnTo>
                  <a:pt x="115" y="78"/>
                </a:lnTo>
                <a:lnTo>
                  <a:pt x="115" y="77"/>
                </a:lnTo>
                <a:lnTo>
                  <a:pt x="115" y="77"/>
                </a:lnTo>
                <a:lnTo>
                  <a:pt x="115" y="77"/>
                </a:lnTo>
                <a:lnTo>
                  <a:pt x="116" y="76"/>
                </a:lnTo>
                <a:lnTo>
                  <a:pt x="115" y="76"/>
                </a:lnTo>
                <a:lnTo>
                  <a:pt x="116" y="76"/>
                </a:lnTo>
                <a:lnTo>
                  <a:pt x="116" y="76"/>
                </a:lnTo>
                <a:lnTo>
                  <a:pt x="118" y="76"/>
                </a:lnTo>
                <a:lnTo>
                  <a:pt x="120" y="76"/>
                </a:lnTo>
                <a:lnTo>
                  <a:pt x="121" y="76"/>
                </a:lnTo>
                <a:lnTo>
                  <a:pt x="121" y="76"/>
                </a:lnTo>
                <a:lnTo>
                  <a:pt x="121" y="75"/>
                </a:lnTo>
                <a:lnTo>
                  <a:pt x="122" y="75"/>
                </a:lnTo>
                <a:lnTo>
                  <a:pt x="122" y="75"/>
                </a:lnTo>
                <a:lnTo>
                  <a:pt x="122" y="75"/>
                </a:lnTo>
                <a:lnTo>
                  <a:pt x="123" y="75"/>
                </a:lnTo>
                <a:lnTo>
                  <a:pt x="124" y="75"/>
                </a:lnTo>
                <a:lnTo>
                  <a:pt x="127" y="75"/>
                </a:lnTo>
                <a:lnTo>
                  <a:pt x="127" y="76"/>
                </a:lnTo>
                <a:lnTo>
                  <a:pt x="128" y="75"/>
                </a:lnTo>
                <a:lnTo>
                  <a:pt x="128" y="75"/>
                </a:lnTo>
                <a:lnTo>
                  <a:pt x="128" y="75"/>
                </a:lnTo>
                <a:lnTo>
                  <a:pt x="128" y="74"/>
                </a:lnTo>
                <a:lnTo>
                  <a:pt x="128" y="74"/>
                </a:lnTo>
                <a:lnTo>
                  <a:pt x="127" y="74"/>
                </a:lnTo>
                <a:lnTo>
                  <a:pt x="127" y="73"/>
                </a:lnTo>
                <a:lnTo>
                  <a:pt x="127" y="72"/>
                </a:lnTo>
                <a:lnTo>
                  <a:pt x="126" y="72"/>
                </a:lnTo>
                <a:lnTo>
                  <a:pt x="126" y="72"/>
                </a:lnTo>
                <a:lnTo>
                  <a:pt x="126" y="72"/>
                </a:lnTo>
                <a:lnTo>
                  <a:pt x="125" y="72"/>
                </a:lnTo>
                <a:lnTo>
                  <a:pt x="125" y="71"/>
                </a:lnTo>
                <a:lnTo>
                  <a:pt x="126" y="71"/>
                </a:lnTo>
                <a:lnTo>
                  <a:pt x="126" y="70"/>
                </a:lnTo>
                <a:lnTo>
                  <a:pt x="126" y="70"/>
                </a:lnTo>
                <a:lnTo>
                  <a:pt x="125" y="69"/>
                </a:lnTo>
                <a:lnTo>
                  <a:pt x="125" y="69"/>
                </a:lnTo>
                <a:lnTo>
                  <a:pt x="125" y="69"/>
                </a:lnTo>
                <a:lnTo>
                  <a:pt x="126" y="68"/>
                </a:lnTo>
                <a:lnTo>
                  <a:pt x="125" y="68"/>
                </a:lnTo>
                <a:lnTo>
                  <a:pt x="125" y="67"/>
                </a:lnTo>
                <a:lnTo>
                  <a:pt x="126" y="67"/>
                </a:lnTo>
                <a:lnTo>
                  <a:pt x="126" y="67"/>
                </a:lnTo>
                <a:lnTo>
                  <a:pt x="126" y="67"/>
                </a:lnTo>
                <a:lnTo>
                  <a:pt x="125" y="67"/>
                </a:lnTo>
                <a:lnTo>
                  <a:pt x="125" y="67"/>
                </a:lnTo>
                <a:lnTo>
                  <a:pt x="125" y="66"/>
                </a:lnTo>
                <a:lnTo>
                  <a:pt x="125" y="65"/>
                </a:lnTo>
                <a:lnTo>
                  <a:pt x="124" y="65"/>
                </a:lnTo>
                <a:lnTo>
                  <a:pt x="125" y="64"/>
                </a:lnTo>
                <a:lnTo>
                  <a:pt x="125" y="64"/>
                </a:lnTo>
                <a:lnTo>
                  <a:pt x="125" y="63"/>
                </a:lnTo>
                <a:lnTo>
                  <a:pt x="124" y="62"/>
                </a:lnTo>
                <a:lnTo>
                  <a:pt x="125" y="61"/>
                </a:lnTo>
                <a:lnTo>
                  <a:pt x="123" y="61"/>
                </a:lnTo>
                <a:lnTo>
                  <a:pt x="122" y="60"/>
                </a:lnTo>
                <a:lnTo>
                  <a:pt x="122" y="60"/>
                </a:lnTo>
                <a:lnTo>
                  <a:pt x="122" y="59"/>
                </a:lnTo>
                <a:lnTo>
                  <a:pt x="120" y="58"/>
                </a:lnTo>
                <a:lnTo>
                  <a:pt x="120" y="58"/>
                </a:lnTo>
                <a:lnTo>
                  <a:pt x="121" y="58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7"/>
                </a:lnTo>
                <a:lnTo>
                  <a:pt x="122" y="56"/>
                </a:lnTo>
                <a:lnTo>
                  <a:pt x="122" y="56"/>
                </a:lnTo>
                <a:lnTo>
                  <a:pt x="123" y="55"/>
                </a:lnTo>
                <a:lnTo>
                  <a:pt x="122" y="55"/>
                </a:lnTo>
                <a:lnTo>
                  <a:pt x="123" y="55"/>
                </a:lnTo>
                <a:lnTo>
                  <a:pt x="125" y="55"/>
                </a:lnTo>
                <a:lnTo>
                  <a:pt x="125" y="55"/>
                </a:lnTo>
                <a:lnTo>
                  <a:pt x="126" y="55"/>
                </a:lnTo>
                <a:lnTo>
                  <a:pt x="128" y="56"/>
                </a:lnTo>
                <a:lnTo>
                  <a:pt x="129" y="57"/>
                </a:lnTo>
                <a:lnTo>
                  <a:pt x="130" y="57"/>
                </a:lnTo>
                <a:lnTo>
                  <a:pt x="130" y="57"/>
                </a:lnTo>
                <a:lnTo>
                  <a:pt x="131" y="57"/>
                </a:lnTo>
                <a:lnTo>
                  <a:pt x="131" y="57"/>
                </a:lnTo>
                <a:lnTo>
                  <a:pt x="132" y="57"/>
                </a:lnTo>
                <a:lnTo>
                  <a:pt x="133" y="57"/>
                </a:lnTo>
                <a:lnTo>
                  <a:pt x="134" y="57"/>
                </a:lnTo>
                <a:lnTo>
                  <a:pt x="134" y="57"/>
                </a:lnTo>
                <a:lnTo>
                  <a:pt x="135" y="57"/>
                </a:lnTo>
                <a:lnTo>
                  <a:pt x="135" y="56"/>
                </a:lnTo>
                <a:lnTo>
                  <a:pt x="136" y="56"/>
                </a:lnTo>
                <a:lnTo>
                  <a:pt x="136" y="56"/>
                </a:lnTo>
                <a:lnTo>
                  <a:pt x="137" y="56"/>
                </a:lnTo>
                <a:lnTo>
                  <a:pt x="137" y="55"/>
                </a:lnTo>
                <a:lnTo>
                  <a:pt x="138" y="55"/>
                </a:lnTo>
                <a:lnTo>
                  <a:pt x="139" y="54"/>
                </a:lnTo>
                <a:lnTo>
                  <a:pt x="139" y="54"/>
                </a:lnTo>
                <a:lnTo>
                  <a:pt x="139" y="54"/>
                </a:lnTo>
                <a:lnTo>
                  <a:pt x="139" y="53"/>
                </a:lnTo>
                <a:lnTo>
                  <a:pt x="140" y="53"/>
                </a:lnTo>
                <a:lnTo>
                  <a:pt x="140" y="53"/>
                </a:lnTo>
                <a:lnTo>
                  <a:pt x="140" y="53"/>
                </a:lnTo>
                <a:lnTo>
                  <a:pt x="141" y="53"/>
                </a:lnTo>
                <a:lnTo>
                  <a:pt x="141" y="53"/>
                </a:lnTo>
                <a:lnTo>
                  <a:pt x="141" y="53"/>
                </a:lnTo>
                <a:lnTo>
                  <a:pt x="142" y="53"/>
                </a:lnTo>
                <a:lnTo>
                  <a:pt x="142" y="53"/>
                </a:lnTo>
                <a:lnTo>
                  <a:pt x="142" y="52"/>
                </a:lnTo>
                <a:lnTo>
                  <a:pt x="142" y="52"/>
                </a:lnTo>
                <a:lnTo>
                  <a:pt x="142" y="5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533400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9224" name="Group 2664">
          <a:extLst>
            <a:ext uri="{FF2B5EF4-FFF2-40B4-BE49-F238E27FC236}">
              <a16:creationId xmlns:a16="http://schemas.microsoft.com/office/drawing/2014/main" id="{8EC3C770-274B-472E-8A48-90F39EC2DA4A}"/>
            </a:ext>
          </a:extLst>
        </xdr:cNvPr>
        <xdr:cNvGrpSpPr>
          <a:grpSpLocks/>
        </xdr:cNvGrpSpPr>
      </xdr:nvGrpSpPr>
      <xdr:grpSpPr bwMode="auto">
        <a:xfrm>
          <a:off x="5396753" y="6409765"/>
          <a:ext cx="1158688" cy="0"/>
          <a:chOff x="605" y="794"/>
          <a:chExt cx="214" cy="179"/>
        </a:xfrm>
      </xdr:grpSpPr>
      <xdr:sp macro="" textlink="">
        <xdr:nvSpPr>
          <xdr:cNvPr id="69213" name="Freeform 2653">
            <a:extLst>
              <a:ext uri="{FF2B5EF4-FFF2-40B4-BE49-F238E27FC236}">
                <a16:creationId xmlns:a16="http://schemas.microsoft.com/office/drawing/2014/main" id="{BBC86201-0D32-4322-A1A9-AA1F18C4DC7B}"/>
              </a:ext>
            </a:extLst>
          </xdr:cNvPr>
          <xdr:cNvSpPr>
            <a:spLocks noEditPoints="1"/>
          </xdr:cNvSpPr>
        </xdr:nvSpPr>
        <xdr:spPr bwMode="auto">
          <a:xfrm>
            <a:off x="605" y="794"/>
            <a:ext cx="214" cy="179"/>
          </a:xfrm>
          <a:custGeom>
            <a:avLst/>
            <a:gdLst>
              <a:gd name="T0" fmla="*/ 59 w 214"/>
              <a:gd name="T1" fmla="*/ 149 h 179"/>
              <a:gd name="T2" fmla="*/ 77 w 214"/>
              <a:gd name="T3" fmla="*/ 154 h 179"/>
              <a:gd name="T4" fmla="*/ 97 w 214"/>
              <a:gd name="T5" fmla="*/ 156 h 179"/>
              <a:gd name="T6" fmla="*/ 116 w 214"/>
              <a:gd name="T7" fmla="*/ 158 h 179"/>
              <a:gd name="T8" fmla="*/ 118 w 214"/>
              <a:gd name="T9" fmla="*/ 149 h 179"/>
              <a:gd name="T10" fmla="*/ 129 w 214"/>
              <a:gd name="T11" fmla="*/ 139 h 179"/>
              <a:gd name="T12" fmla="*/ 144 w 214"/>
              <a:gd name="T13" fmla="*/ 142 h 179"/>
              <a:gd name="T14" fmla="*/ 151 w 214"/>
              <a:gd name="T15" fmla="*/ 143 h 179"/>
              <a:gd name="T16" fmla="*/ 160 w 214"/>
              <a:gd name="T17" fmla="*/ 147 h 179"/>
              <a:gd name="T18" fmla="*/ 171 w 214"/>
              <a:gd name="T19" fmla="*/ 144 h 179"/>
              <a:gd name="T20" fmla="*/ 181 w 214"/>
              <a:gd name="T21" fmla="*/ 136 h 179"/>
              <a:gd name="T22" fmla="*/ 181 w 214"/>
              <a:gd name="T23" fmla="*/ 128 h 179"/>
              <a:gd name="T24" fmla="*/ 176 w 214"/>
              <a:gd name="T25" fmla="*/ 117 h 179"/>
              <a:gd name="T26" fmla="*/ 178 w 214"/>
              <a:gd name="T27" fmla="*/ 108 h 179"/>
              <a:gd name="T28" fmla="*/ 176 w 214"/>
              <a:gd name="T29" fmla="*/ 94 h 179"/>
              <a:gd name="T30" fmla="*/ 164 w 214"/>
              <a:gd name="T31" fmla="*/ 90 h 179"/>
              <a:gd name="T32" fmla="*/ 167 w 214"/>
              <a:gd name="T33" fmla="*/ 79 h 179"/>
              <a:gd name="T34" fmla="*/ 175 w 214"/>
              <a:gd name="T35" fmla="*/ 67 h 179"/>
              <a:gd name="T36" fmla="*/ 184 w 214"/>
              <a:gd name="T37" fmla="*/ 63 h 179"/>
              <a:gd name="T38" fmla="*/ 192 w 214"/>
              <a:gd name="T39" fmla="*/ 42 h 179"/>
              <a:gd name="T40" fmla="*/ 180 w 214"/>
              <a:gd name="T41" fmla="*/ 36 h 179"/>
              <a:gd name="T42" fmla="*/ 170 w 214"/>
              <a:gd name="T43" fmla="*/ 32 h 179"/>
              <a:gd name="T44" fmla="*/ 156 w 214"/>
              <a:gd name="T45" fmla="*/ 28 h 179"/>
              <a:gd name="T46" fmla="*/ 144 w 214"/>
              <a:gd name="T47" fmla="*/ 21 h 179"/>
              <a:gd name="T48" fmla="*/ 134 w 214"/>
              <a:gd name="T49" fmla="*/ 20 h 179"/>
              <a:gd name="T50" fmla="*/ 126 w 214"/>
              <a:gd name="T51" fmla="*/ 12 h 179"/>
              <a:gd name="T52" fmla="*/ 113 w 214"/>
              <a:gd name="T53" fmla="*/ 7 h 179"/>
              <a:gd name="T54" fmla="*/ 95 w 214"/>
              <a:gd name="T55" fmla="*/ 10 h 179"/>
              <a:gd name="T56" fmla="*/ 74 w 214"/>
              <a:gd name="T57" fmla="*/ 26 h 179"/>
              <a:gd name="T58" fmla="*/ 55 w 214"/>
              <a:gd name="T59" fmla="*/ 32 h 179"/>
              <a:gd name="T60" fmla="*/ 44 w 214"/>
              <a:gd name="T61" fmla="*/ 28 h 179"/>
              <a:gd name="T62" fmla="*/ 48 w 214"/>
              <a:gd name="T63" fmla="*/ 38 h 179"/>
              <a:gd name="T64" fmla="*/ 44 w 214"/>
              <a:gd name="T65" fmla="*/ 45 h 179"/>
              <a:gd name="T66" fmla="*/ 41 w 214"/>
              <a:gd name="T67" fmla="*/ 45 h 179"/>
              <a:gd name="T68" fmla="*/ 30 w 214"/>
              <a:gd name="T69" fmla="*/ 46 h 179"/>
              <a:gd name="T70" fmla="*/ 21 w 214"/>
              <a:gd name="T71" fmla="*/ 42 h 179"/>
              <a:gd name="T72" fmla="*/ 15 w 214"/>
              <a:gd name="T73" fmla="*/ 45 h 179"/>
              <a:gd name="T74" fmla="*/ 6 w 214"/>
              <a:gd name="T75" fmla="*/ 45 h 179"/>
              <a:gd name="T76" fmla="*/ 2 w 214"/>
              <a:gd name="T77" fmla="*/ 51 h 179"/>
              <a:gd name="T78" fmla="*/ 8 w 214"/>
              <a:gd name="T79" fmla="*/ 51 h 179"/>
              <a:gd name="T80" fmla="*/ 8 w 214"/>
              <a:gd name="T81" fmla="*/ 55 h 179"/>
              <a:gd name="T82" fmla="*/ 10 w 214"/>
              <a:gd name="T83" fmla="*/ 59 h 179"/>
              <a:gd name="T84" fmla="*/ 20 w 214"/>
              <a:gd name="T85" fmla="*/ 62 h 179"/>
              <a:gd name="T86" fmla="*/ 25 w 214"/>
              <a:gd name="T87" fmla="*/ 62 h 179"/>
              <a:gd name="T88" fmla="*/ 28 w 214"/>
              <a:gd name="T89" fmla="*/ 64 h 179"/>
              <a:gd name="T90" fmla="*/ 30 w 214"/>
              <a:gd name="T91" fmla="*/ 65 h 179"/>
              <a:gd name="T92" fmla="*/ 36 w 214"/>
              <a:gd name="T93" fmla="*/ 68 h 179"/>
              <a:gd name="T94" fmla="*/ 42 w 214"/>
              <a:gd name="T95" fmla="*/ 70 h 179"/>
              <a:gd name="T96" fmla="*/ 41 w 214"/>
              <a:gd name="T97" fmla="*/ 77 h 179"/>
              <a:gd name="T98" fmla="*/ 53 w 214"/>
              <a:gd name="T99" fmla="*/ 88 h 179"/>
              <a:gd name="T100" fmla="*/ 55 w 214"/>
              <a:gd name="T101" fmla="*/ 98 h 179"/>
              <a:gd name="T102" fmla="*/ 61 w 214"/>
              <a:gd name="T103" fmla="*/ 109 h 179"/>
              <a:gd name="T104" fmla="*/ 53 w 214"/>
              <a:gd name="T105" fmla="*/ 120 h 179"/>
              <a:gd name="T106" fmla="*/ 213 w 214"/>
              <a:gd name="T107" fmla="*/ 151 h 179"/>
              <a:gd name="T108" fmla="*/ 211 w 214"/>
              <a:gd name="T109" fmla="*/ 173 h 179"/>
              <a:gd name="T110" fmla="*/ 207 w 214"/>
              <a:gd name="T111" fmla="*/ 177 h 179"/>
              <a:gd name="T112" fmla="*/ 202 w 214"/>
              <a:gd name="T113" fmla="*/ 172 h 179"/>
              <a:gd name="T114" fmla="*/ 199 w 214"/>
              <a:gd name="T115" fmla="*/ 165 h 179"/>
              <a:gd name="T116" fmla="*/ 201 w 214"/>
              <a:gd name="T117" fmla="*/ 158 h 179"/>
              <a:gd name="T118" fmla="*/ 25 w 214"/>
              <a:gd name="T119" fmla="*/ 70 h 179"/>
              <a:gd name="T120" fmla="*/ 42 w 214"/>
              <a:gd name="T121" fmla="*/ 35 h 179"/>
              <a:gd name="T122" fmla="*/ 49 w 214"/>
              <a:gd name="T123" fmla="*/ 90 h 179"/>
              <a:gd name="T124" fmla="*/ 53 w 214"/>
              <a:gd name="T125" fmla="*/ 97 h 17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214" h="179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8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4"/>
                </a:lnTo>
                <a:lnTo>
                  <a:pt x="49" y="143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2" y="147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1" y="150"/>
                </a:lnTo>
                <a:lnTo>
                  <a:pt x="61" y="150"/>
                </a:lnTo>
                <a:lnTo>
                  <a:pt x="62" y="151"/>
                </a:lnTo>
                <a:lnTo>
                  <a:pt x="62" y="151"/>
                </a:lnTo>
                <a:lnTo>
                  <a:pt x="62" y="151"/>
                </a:lnTo>
                <a:lnTo>
                  <a:pt x="63" y="152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6" y="152"/>
                </a:lnTo>
                <a:lnTo>
                  <a:pt x="67" y="151"/>
                </a:lnTo>
                <a:lnTo>
                  <a:pt x="67" y="151"/>
                </a:lnTo>
                <a:lnTo>
                  <a:pt x="69" y="152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3" y="154"/>
                </a:lnTo>
                <a:lnTo>
                  <a:pt x="74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6" y="154"/>
                </a:lnTo>
                <a:lnTo>
                  <a:pt x="77" y="154"/>
                </a:lnTo>
                <a:lnTo>
                  <a:pt x="77" y="154"/>
                </a:lnTo>
                <a:lnTo>
                  <a:pt x="77" y="154"/>
                </a:lnTo>
                <a:lnTo>
                  <a:pt x="78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3"/>
                </a:lnTo>
                <a:lnTo>
                  <a:pt x="82" y="152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3" y="155"/>
                </a:lnTo>
                <a:lnTo>
                  <a:pt x="93" y="155"/>
                </a:lnTo>
                <a:lnTo>
                  <a:pt x="94" y="156"/>
                </a:lnTo>
                <a:lnTo>
                  <a:pt x="94" y="156"/>
                </a:lnTo>
                <a:lnTo>
                  <a:pt x="94" y="156"/>
                </a:lnTo>
                <a:lnTo>
                  <a:pt x="95" y="155"/>
                </a:lnTo>
                <a:lnTo>
                  <a:pt x="95" y="155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7" y="156"/>
                </a:lnTo>
                <a:lnTo>
                  <a:pt x="97" y="156"/>
                </a:lnTo>
                <a:lnTo>
                  <a:pt x="98" y="156"/>
                </a:lnTo>
                <a:lnTo>
                  <a:pt x="98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8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1"/>
                </a:lnTo>
                <a:lnTo>
                  <a:pt x="112" y="160"/>
                </a:lnTo>
                <a:lnTo>
                  <a:pt x="112" y="160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8" y="159"/>
                </a:lnTo>
                <a:lnTo>
                  <a:pt x="119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9" y="158"/>
                </a:lnTo>
                <a:lnTo>
                  <a:pt x="119" y="158"/>
                </a:lnTo>
                <a:lnTo>
                  <a:pt x="118" y="157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8" y="147"/>
                </a:lnTo>
                <a:lnTo>
                  <a:pt x="118" y="147"/>
                </a:lnTo>
                <a:lnTo>
                  <a:pt x="119" y="147"/>
                </a:lnTo>
                <a:lnTo>
                  <a:pt x="119" y="147"/>
                </a:lnTo>
                <a:lnTo>
                  <a:pt x="120" y="145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6" y="142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1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1"/>
                </a:lnTo>
                <a:lnTo>
                  <a:pt x="140" y="142"/>
                </a:lnTo>
                <a:lnTo>
                  <a:pt x="140" y="142"/>
                </a:lnTo>
                <a:lnTo>
                  <a:pt x="140" y="142"/>
                </a:lnTo>
                <a:lnTo>
                  <a:pt x="143" y="142"/>
                </a:lnTo>
                <a:lnTo>
                  <a:pt x="143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1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1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6" y="139"/>
                </a:lnTo>
                <a:lnTo>
                  <a:pt x="146" y="139"/>
                </a:lnTo>
                <a:lnTo>
                  <a:pt x="147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49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2"/>
                </a:lnTo>
                <a:lnTo>
                  <a:pt x="151" y="143"/>
                </a:lnTo>
                <a:lnTo>
                  <a:pt x="151" y="143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3" y="145"/>
                </a:lnTo>
                <a:lnTo>
                  <a:pt x="154" y="145"/>
                </a:lnTo>
                <a:lnTo>
                  <a:pt x="154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6" y="146"/>
                </a:lnTo>
                <a:lnTo>
                  <a:pt x="156" y="146"/>
                </a:lnTo>
                <a:lnTo>
                  <a:pt x="157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6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9" y="148"/>
                </a:lnTo>
                <a:lnTo>
                  <a:pt x="159" y="148"/>
                </a:lnTo>
                <a:lnTo>
                  <a:pt x="159" y="147"/>
                </a:lnTo>
                <a:lnTo>
                  <a:pt x="159" y="147"/>
                </a:lnTo>
                <a:lnTo>
                  <a:pt x="160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6"/>
                </a:lnTo>
                <a:lnTo>
                  <a:pt x="160" y="147"/>
                </a:lnTo>
                <a:lnTo>
                  <a:pt x="160" y="147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6" y="147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7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0" y="144"/>
                </a:lnTo>
                <a:lnTo>
                  <a:pt x="170" y="144"/>
                </a:lnTo>
                <a:lnTo>
                  <a:pt x="170" y="143"/>
                </a:lnTo>
                <a:lnTo>
                  <a:pt x="170" y="143"/>
                </a:lnTo>
                <a:lnTo>
                  <a:pt x="171" y="143"/>
                </a:lnTo>
                <a:lnTo>
                  <a:pt x="171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2" y="141"/>
                </a:lnTo>
                <a:lnTo>
                  <a:pt x="173" y="141"/>
                </a:lnTo>
                <a:lnTo>
                  <a:pt x="173" y="141"/>
                </a:lnTo>
                <a:lnTo>
                  <a:pt x="174" y="141"/>
                </a:lnTo>
                <a:lnTo>
                  <a:pt x="174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5" y="139"/>
                </a:lnTo>
                <a:lnTo>
                  <a:pt x="175" y="139"/>
                </a:lnTo>
                <a:lnTo>
                  <a:pt x="176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7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2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30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7"/>
                </a:lnTo>
                <a:lnTo>
                  <a:pt x="186" y="127"/>
                </a:lnTo>
                <a:lnTo>
                  <a:pt x="185" y="127"/>
                </a:lnTo>
                <a:lnTo>
                  <a:pt x="185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3" y="128"/>
                </a:lnTo>
                <a:lnTo>
                  <a:pt x="182" y="128"/>
                </a:lnTo>
                <a:lnTo>
                  <a:pt x="182" y="128"/>
                </a:lnTo>
                <a:lnTo>
                  <a:pt x="181" y="128"/>
                </a:lnTo>
                <a:lnTo>
                  <a:pt x="181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7" y="126"/>
                </a:lnTo>
                <a:lnTo>
                  <a:pt x="176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3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0"/>
                </a:lnTo>
                <a:lnTo>
                  <a:pt x="174" y="120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9"/>
                </a:lnTo>
                <a:lnTo>
                  <a:pt x="175" y="118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6"/>
                </a:lnTo>
                <a:lnTo>
                  <a:pt x="176" y="115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2"/>
                </a:lnTo>
                <a:lnTo>
                  <a:pt x="172" y="112"/>
                </a:lnTo>
                <a:lnTo>
                  <a:pt x="171" y="111"/>
                </a:lnTo>
                <a:lnTo>
                  <a:pt x="171" y="111"/>
                </a:lnTo>
                <a:lnTo>
                  <a:pt x="170" y="110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1" y="109"/>
                </a:lnTo>
                <a:lnTo>
                  <a:pt x="172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4" y="109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5" y="108"/>
                </a:lnTo>
                <a:lnTo>
                  <a:pt x="176" y="108"/>
                </a:lnTo>
                <a:lnTo>
                  <a:pt x="176" y="108"/>
                </a:lnTo>
                <a:lnTo>
                  <a:pt x="177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6"/>
                </a:lnTo>
                <a:lnTo>
                  <a:pt x="178" y="105"/>
                </a:lnTo>
                <a:lnTo>
                  <a:pt x="178" y="105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5" y="101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4" y="99"/>
                </a:lnTo>
                <a:lnTo>
                  <a:pt x="173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3" y="97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5"/>
                </a:lnTo>
                <a:lnTo>
                  <a:pt x="176" y="95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3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5" y="89"/>
                </a:lnTo>
                <a:lnTo>
                  <a:pt x="165" y="89"/>
                </a:lnTo>
                <a:lnTo>
                  <a:pt x="164" y="90"/>
                </a:lnTo>
                <a:lnTo>
                  <a:pt x="164" y="90"/>
                </a:lnTo>
                <a:lnTo>
                  <a:pt x="163" y="91"/>
                </a:lnTo>
                <a:lnTo>
                  <a:pt x="163" y="91"/>
                </a:lnTo>
                <a:lnTo>
                  <a:pt x="162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2" y="89"/>
                </a:lnTo>
                <a:lnTo>
                  <a:pt x="163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3" y="87"/>
                </a:lnTo>
                <a:lnTo>
                  <a:pt x="162" y="86"/>
                </a:lnTo>
                <a:lnTo>
                  <a:pt x="162" y="86"/>
                </a:lnTo>
                <a:lnTo>
                  <a:pt x="162" y="85"/>
                </a:lnTo>
                <a:lnTo>
                  <a:pt x="162" y="85"/>
                </a:lnTo>
                <a:lnTo>
                  <a:pt x="163" y="84"/>
                </a:lnTo>
                <a:lnTo>
                  <a:pt x="163" y="84"/>
                </a:lnTo>
                <a:lnTo>
                  <a:pt x="163" y="83"/>
                </a:lnTo>
                <a:lnTo>
                  <a:pt x="163" y="83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1"/>
                </a:lnTo>
                <a:lnTo>
                  <a:pt x="166" y="80"/>
                </a:lnTo>
                <a:lnTo>
                  <a:pt x="166" y="80"/>
                </a:lnTo>
                <a:lnTo>
                  <a:pt x="167" y="80"/>
                </a:lnTo>
                <a:lnTo>
                  <a:pt x="167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5"/>
                </a:lnTo>
                <a:lnTo>
                  <a:pt x="171" y="74"/>
                </a:lnTo>
                <a:lnTo>
                  <a:pt x="171" y="74"/>
                </a:lnTo>
                <a:lnTo>
                  <a:pt x="171" y="74"/>
                </a:lnTo>
                <a:lnTo>
                  <a:pt x="172" y="73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1"/>
                </a:lnTo>
                <a:lnTo>
                  <a:pt x="175" y="70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7"/>
                </a:lnTo>
                <a:lnTo>
                  <a:pt x="175" y="67"/>
                </a:lnTo>
                <a:lnTo>
                  <a:pt x="176" y="67"/>
                </a:lnTo>
                <a:lnTo>
                  <a:pt x="176" y="67"/>
                </a:lnTo>
                <a:lnTo>
                  <a:pt x="176" y="66"/>
                </a:lnTo>
                <a:lnTo>
                  <a:pt x="176" y="66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8" y="66"/>
                </a:lnTo>
                <a:lnTo>
                  <a:pt x="179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2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4" y="65"/>
                </a:lnTo>
                <a:lnTo>
                  <a:pt x="184" y="65"/>
                </a:lnTo>
                <a:lnTo>
                  <a:pt x="183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1"/>
                </a:lnTo>
                <a:lnTo>
                  <a:pt x="184" y="61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59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4" y="55"/>
                </a:lnTo>
                <a:lnTo>
                  <a:pt x="185" y="54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3" y="40"/>
                </a:lnTo>
                <a:lnTo>
                  <a:pt x="193" y="40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90" y="38"/>
                </a:lnTo>
                <a:lnTo>
                  <a:pt x="189" y="38"/>
                </a:lnTo>
                <a:lnTo>
                  <a:pt x="189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6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4" y="37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80" y="36"/>
                </a:lnTo>
                <a:lnTo>
                  <a:pt x="180" y="36"/>
                </a:lnTo>
                <a:lnTo>
                  <a:pt x="179" y="36"/>
                </a:lnTo>
                <a:lnTo>
                  <a:pt x="179" y="36"/>
                </a:lnTo>
                <a:lnTo>
                  <a:pt x="178" y="36"/>
                </a:lnTo>
                <a:lnTo>
                  <a:pt x="178" y="36"/>
                </a:lnTo>
                <a:lnTo>
                  <a:pt x="178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5"/>
                </a:lnTo>
                <a:lnTo>
                  <a:pt x="174" y="35"/>
                </a:lnTo>
                <a:lnTo>
                  <a:pt x="174" y="35"/>
                </a:lnTo>
                <a:lnTo>
                  <a:pt x="173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8" y="30"/>
                </a:lnTo>
                <a:lnTo>
                  <a:pt x="168" y="30"/>
                </a:lnTo>
                <a:lnTo>
                  <a:pt x="167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3" y="30"/>
                </a:lnTo>
                <a:lnTo>
                  <a:pt x="163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1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5" y="29"/>
                </a:lnTo>
                <a:lnTo>
                  <a:pt x="154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8"/>
                </a:lnTo>
                <a:lnTo>
                  <a:pt x="153" y="28"/>
                </a:lnTo>
                <a:lnTo>
                  <a:pt x="153" y="28"/>
                </a:lnTo>
                <a:lnTo>
                  <a:pt x="152" y="27"/>
                </a:lnTo>
                <a:lnTo>
                  <a:pt x="152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5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3"/>
                </a:lnTo>
                <a:lnTo>
                  <a:pt x="144" y="22"/>
                </a:lnTo>
                <a:lnTo>
                  <a:pt x="144" y="22"/>
                </a:lnTo>
                <a:lnTo>
                  <a:pt x="144" y="21"/>
                </a:lnTo>
                <a:lnTo>
                  <a:pt x="144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0"/>
                </a:lnTo>
                <a:lnTo>
                  <a:pt x="143" y="20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7"/>
                </a:lnTo>
                <a:lnTo>
                  <a:pt x="144" y="17"/>
                </a:lnTo>
                <a:lnTo>
                  <a:pt x="144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3" y="20"/>
                </a:lnTo>
                <a:lnTo>
                  <a:pt x="134" y="19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3" y="17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6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3" y="15"/>
                </a:lnTo>
                <a:lnTo>
                  <a:pt x="133" y="15"/>
                </a:lnTo>
                <a:lnTo>
                  <a:pt x="133" y="15"/>
                </a:lnTo>
                <a:lnTo>
                  <a:pt x="132" y="14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3"/>
                </a:lnTo>
                <a:lnTo>
                  <a:pt x="126" y="12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0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9"/>
                </a:lnTo>
                <a:lnTo>
                  <a:pt x="120" y="8"/>
                </a:lnTo>
                <a:lnTo>
                  <a:pt x="120" y="8"/>
                </a:lnTo>
                <a:lnTo>
                  <a:pt x="120" y="8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7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5" y="7"/>
                </a:lnTo>
                <a:lnTo>
                  <a:pt x="115" y="7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2" y="5"/>
                </a:lnTo>
                <a:lnTo>
                  <a:pt x="112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1" y="4"/>
                </a:lnTo>
                <a:lnTo>
                  <a:pt x="110" y="3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5" y="13"/>
                </a:lnTo>
                <a:lnTo>
                  <a:pt x="96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5" y="15"/>
                </a:lnTo>
                <a:lnTo>
                  <a:pt x="95" y="15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5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29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9" y="33"/>
                </a:lnTo>
                <a:lnTo>
                  <a:pt x="68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4" y="32"/>
                </a:lnTo>
                <a:lnTo>
                  <a:pt x="54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2" y="28"/>
                </a:lnTo>
                <a:lnTo>
                  <a:pt x="53" y="28"/>
                </a:lnTo>
                <a:lnTo>
                  <a:pt x="53" y="28"/>
                </a:lnTo>
                <a:lnTo>
                  <a:pt x="53" y="27"/>
                </a:lnTo>
                <a:lnTo>
                  <a:pt x="53" y="27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4" y="25"/>
                </a:lnTo>
                <a:lnTo>
                  <a:pt x="43" y="25"/>
                </a:lnTo>
                <a:lnTo>
                  <a:pt x="43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8"/>
                </a:lnTo>
                <a:lnTo>
                  <a:pt x="44" y="29"/>
                </a:lnTo>
                <a:lnTo>
                  <a:pt x="44" y="29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8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9"/>
                </a:lnTo>
                <a:lnTo>
                  <a:pt x="49" y="39"/>
                </a:lnTo>
                <a:lnTo>
                  <a:pt x="49" y="40"/>
                </a:lnTo>
                <a:lnTo>
                  <a:pt x="49" y="40"/>
                </a:lnTo>
                <a:lnTo>
                  <a:pt x="49" y="40"/>
                </a:lnTo>
                <a:lnTo>
                  <a:pt x="48" y="40"/>
                </a:lnTo>
                <a:lnTo>
                  <a:pt x="48" y="40"/>
                </a:lnTo>
                <a:lnTo>
                  <a:pt x="48" y="41"/>
                </a:lnTo>
                <a:lnTo>
                  <a:pt x="48" y="41"/>
                </a:lnTo>
                <a:lnTo>
                  <a:pt x="48" y="41"/>
                </a:lnTo>
                <a:lnTo>
                  <a:pt x="48" y="42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49" y="44"/>
                </a:lnTo>
                <a:lnTo>
                  <a:pt x="50" y="45"/>
                </a:lnTo>
                <a:lnTo>
                  <a:pt x="50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5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6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0" y="45"/>
                </a:lnTo>
                <a:lnTo>
                  <a:pt x="40" y="45"/>
                </a:lnTo>
                <a:lnTo>
                  <a:pt x="40" y="46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6" y="45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4" y="46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7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5" y="43"/>
                </a:lnTo>
                <a:lnTo>
                  <a:pt x="25" y="43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1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1"/>
                </a:lnTo>
                <a:lnTo>
                  <a:pt x="24" y="41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8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9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8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5" y="45"/>
                </a:lnTo>
                <a:lnTo>
                  <a:pt x="5" y="45"/>
                </a:lnTo>
                <a:lnTo>
                  <a:pt x="4" y="45"/>
                </a:lnTo>
                <a:lnTo>
                  <a:pt x="4" y="45"/>
                </a:lnTo>
                <a:lnTo>
                  <a:pt x="4" y="45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3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49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1"/>
                </a:lnTo>
                <a:lnTo>
                  <a:pt x="2" y="50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6" y="51"/>
                </a:lnTo>
                <a:lnTo>
                  <a:pt x="6" y="51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8" y="52"/>
                </a:lnTo>
                <a:lnTo>
                  <a:pt x="8" y="52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6" y="52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4" y="53"/>
                </a:lnTo>
                <a:lnTo>
                  <a:pt x="4" y="54"/>
                </a:lnTo>
                <a:lnTo>
                  <a:pt x="4" y="54"/>
                </a:lnTo>
                <a:lnTo>
                  <a:pt x="5" y="53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3" y="59"/>
                </a:lnTo>
                <a:lnTo>
                  <a:pt x="13" y="59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1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19" y="61"/>
                </a:lnTo>
                <a:lnTo>
                  <a:pt x="20" y="62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4" y="61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5"/>
                </a:lnTo>
                <a:lnTo>
                  <a:pt x="25" y="66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6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8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7" y="63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8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4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4" y="71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9" y="72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2" y="75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3"/>
                </a:lnTo>
                <a:lnTo>
                  <a:pt x="45" y="85"/>
                </a:lnTo>
                <a:lnTo>
                  <a:pt x="45" y="85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5" y="89"/>
                </a:lnTo>
                <a:lnTo>
                  <a:pt x="54" y="90"/>
                </a:lnTo>
                <a:lnTo>
                  <a:pt x="54" y="90"/>
                </a:lnTo>
                <a:lnTo>
                  <a:pt x="54" y="90"/>
                </a:lnTo>
                <a:lnTo>
                  <a:pt x="54" y="91"/>
                </a:lnTo>
                <a:lnTo>
                  <a:pt x="54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3"/>
                </a:lnTo>
                <a:lnTo>
                  <a:pt x="56" y="94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6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3" y="99"/>
                </a:lnTo>
                <a:lnTo>
                  <a:pt x="54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7" y="101"/>
                </a:lnTo>
                <a:lnTo>
                  <a:pt x="58" y="102"/>
                </a:lnTo>
                <a:lnTo>
                  <a:pt x="58" y="102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4" y="112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9"/>
                </a:lnTo>
                <a:lnTo>
                  <a:pt x="53" y="118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0"/>
                </a:lnTo>
                <a:lnTo>
                  <a:pt x="53" y="120"/>
                </a:lnTo>
                <a:lnTo>
                  <a:pt x="53" y="121"/>
                </a:lnTo>
                <a:lnTo>
                  <a:pt x="53" y="121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lnTo>
                  <a:pt x="45" y="142"/>
                </a:lnTo>
                <a:close/>
                <a:moveTo>
                  <a:pt x="211" y="153"/>
                </a:moveTo>
                <a:lnTo>
                  <a:pt x="210" y="153"/>
                </a:lnTo>
                <a:lnTo>
                  <a:pt x="210" y="152"/>
                </a:lnTo>
                <a:lnTo>
                  <a:pt x="210" y="151"/>
                </a:lnTo>
                <a:lnTo>
                  <a:pt x="210" y="151"/>
                </a:lnTo>
                <a:lnTo>
                  <a:pt x="211" y="150"/>
                </a:lnTo>
                <a:lnTo>
                  <a:pt x="211" y="150"/>
                </a:lnTo>
                <a:lnTo>
                  <a:pt x="211" y="150"/>
                </a:lnTo>
                <a:lnTo>
                  <a:pt x="211" y="150"/>
                </a:lnTo>
                <a:lnTo>
                  <a:pt x="210" y="149"/>
                </a:lnTo>
                <a:lnTo>
                  <a:pt x="211" y="149"/>
                </a:lnTo>
                <a:lnTo>
                  <a:pt x="212" y="149"/>
                </a:lnTo>
                <a:lnTo>
                  <a:pt x="212" y="149"/>
                </a:lnTo>
                <a:lnTo>
                  <a:pt x="212" y="150"/>
                </a:lnTo>
                <a:lnTo>
                  <a:pt x="212" y="150"/>
                </a:lnTo>
                <a:lnTo>
                  <a:pt x="212" y="150"/>
                </a:lnTo>
                <a:lnTo>
                  <a:pt x="213" y="151"/>
                </a:lnTo>
                <a:lnTo>
                  <a:pt x="213" y="151"/>
                </a:lnTo>
                <a:lnTo>
                  <a:pt x="213" y="152"/>
                </a:lnTo>
                <a:lnTo>
                  <a:pt x="212" y="153"/>
                </a:lnTo>
                <a:lnTo>
                  <a:pt x="212" y="155"/>
                </a:lnTo>
                <a:lnTo>
                  <a:pt x="212" y="155"/>
                </a:lnTo>
                <a:lnTo>
                  <a:pt x="212" y="156"/>
                </a:lnTo>
                <a:lnTo>
                  <a:pt x="212" y="156"/>
                </a:lnTo>
                <a:lnTo>
                  <a:pt x="212" y="156"/>
                </a:lnTo>
                <a:lnTo>
                  <a:pt x="213" y="157"/>
                </a:lnTo>
                <a:lnTo>
                  <a:pt x="213" y="157"/>
                </a:lnTo>
                <a:lnTo>
                  <a:pt x="213" y="157"/>
                </a:lnTo>
                <a:lnTo>
                  <a:pt x="213" y="156"/>
                </a:lnTo>
                <a:lnTo>
                  <a:pt x="213" y="156"/>
                </a:lnTo>
                <a:lnTo>
                  <a:pt x="213" y="156"/>
                </a:lnTo>
                <a:lnTo>
                  <a:pt x="213" y="156"/>
                </a:lnTo>
                <a:lnTo>
                  <a:pt x="212" y="155"/>
                </a:lnTo>
                <a:lnTo>
                  <a:pt x="213" y="156"/>
                </a:lnTo>
                <a:lnTo>
                  <a:pt x="213" y="157"/>
                </a:lnTo>
                <a:lnTo>
                  <a:pt x="214" y="157"/>
                </a:lnTo>
                <a:lnTo>
                  <a:pt x="213" y="158"/>
                </a:lnTo>
                <a:lnTo>
                  <a:pt x="214" y="159"/>
                </a:lnTo>
                <a:lnTo>
                  <a:pt x="213" y="160"/>
                </a:lnTo>
                <a:lnTo>
                  <a:pt x="214" y="162"/>
                </a:lnTo>
                <a:lnTo>
                  <a:pt x="214" y="163"/>
                </a:lnTo>
                <a:lnTo>
                  <a:pt x="214" y="164"/>
                </a:lnTo>
                <a:lnTo>
                  <a:pt x="214" y="165"/>
                </a:lnTo>
                <a:lnTo>
                  <a:pt x="214" y="165"/>
                </a:lnTo>
                <a:lnTo>
                  <a:pt x="212" y="168"/>
                </a:lnTo>
                <a:lnTo>
                  <a:pt x="212" y="168"/>
                </a:lnTo>
                <a:lnTo>
                  <a:pt x="212" y="168"/>
                </a:lnTo>
                <a:lnTo>
                  <a:pt x="211" y="168"/>
                </a:lnTo>
                <a:lnTo>
                  <a:pt x="212" y="169"/>
                </a:lnTo>
                <a:lnTo>
                  <a:pt x="211" y="170"/>
                </a:lnTo>
                <a:lnTo>
                  <a:pt x="211" y="170"/>
                </a:lnTo>
                <a:lnTo>
                  <a:pt x="211" y="171"/>
                </a:lnTo>
                <a:lnTo>
                  <a:pt x="211" y="172"/>
                </a:lnTo>
                <a:lnTo>
                  <a:pt x="211" y="173"/>
                </a:lnTo>
                <a:lnTo>
                  <a:pt x="211" y="173"/>
                </a:lnTo>
                <a:lnTo>
                  <a:pt x="211" y="173"/>
                </a:lnTo>
                <a:lnTo>
                  <a:pt x="211" y="173"/>
                </a:lnTo>
                <a:lnTo>
                  <a:pt x="211" y="174"/>
                </a:lnTo>
                <a:lnTo>
                  <a:pt x="211" y="174"/>
                </a:lnTo>
                <a:lnTo>
                  <a:pt x="211" y="174"/>
                </a:lnTo>
                <a:lnTo>
                  <a:pt x="210" y="174"/>
                </a:lnTo>
                <a:lnTo>
                  <a:pt x="210" y="174"/>
                </a:lnTo>
                <a:lnTo>
                  <a:pt x="210" y="175"/>
                </a:lnTo>
                <a:lnTo>
                  <a:pt x="210" y="175"/>
                </a:lnTo>
                <a:lnTo>
                  <a:pt x="210" y="175"/>
                </a:lnTo>
                <a:lnTo>
                  <a:pt x="210" y="175"/>
                </a:lnTo>
                <a:lnTo>
                  <a:pt x="211" y="175"/>
                </a:lnTo>
                <a:lnTo>
                  <a:pt x="211" y="175"/>
                </a:lnTo>
                <a:lnTo>
                  <a:pt x="210" y="175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6"/>
                </a:lnTo>
                <a:lnTo>
                  <a:pt x="210" y="177"/>
                </a:lnTo>
                <a:lnTo>
                  <a:pt x="210" y="177"/>
                </a:lnTo>
                <a:lnTo>
                  <a:pt x="210" y="177"/>
                </a:lnTo>
                <a:lnTo>
                  <a:pt x="209" y="177"/>
                </a:lnTo>
                <a:lnTo>
                  <a:pt x="209" y="177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8"/>
                </a:lnTo>
                <a:lnTo>
                  <a:pt x="209" y="179"/>
                </a:lnTo>
                <a:lnTo>
                  <a:pt x="208" y="179"/>
                </a:lnTo>
                <a:lnTo>
                  <a:pt x="208" y="179"/>
                </a:lnTo>
                <a:lnTo>
                  <a:pt x="207" y="178"/>
                </a:lnTo>
                <a:lnTo>
                  <a:pt x="207" y="178"/>
                </a:lnTo>
                <a:lnTo>
                  <a:pt x="207" y="178"/>
                </a:lnTo>
                <a:lnTo>
                  <a:pt x="207" y="177"/>
                </a:lnTo>
                <a:lnTo>
                  <a:pt x="207" y="177"/>
                </a:lnTo>
                <a:lnTo>
                  <a:pt x="206" y="177"/>
                </a:lnTo>
                <a:lnTo>
                  <a:pt x="206" y="177"/>
                </a:lnTo>
                <a:lnTo>
                  <a:pt x="207" y="177"/>
                </a:lnTo>
                <a:lnTo>
                  <a:pt x="206" y="177"/>
                </a:lnTo>
                <a:lnTo>
                  <a:pt x="206" y="177"/>
                </a:lnTo>
                <a:lnTo>
                  <a:pt x="206" y="177"/>
                </a:lnTo>
                <a:lnTo>
                  <a:pt x="206" y="177"/>
                </a:lnTo>
                <a:lnTo>
                  <a:pt x="205" y="177"/>
                </a:lnTo>
                <a:lnTo>
                  <a:pt x="205" y="177"/>
                </a:lnTo>
                <a:lnTo>
                  <a:pt x="205" y="177"/>
                </a:lnTo>
                <a:lnTo>
                  <a:pt x="204" y="177"/>
                </a:lnTo>
                <a:lnTo>
                  <a:pt x="204" y="176"/>
                </a:lnTo>
                <a:lnTo>
                  <a:pt x="204" y="176"/>
                </a:lnTo>
                <a:lnTo>
                  <a:pt x="204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6"/>
                </a:lnTo>
                <a:lnTo>
                  <a:pt x="203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5"/>
                </a:lnTo>
                <a:lnTo>
                  <a:pt x="202" y="174"/>
                </a:lnTo>
                <a:lnTo>
                  <a:pt x="202" y="174"/>
                </a:lnTo>
                <a:lnTo>
                  <a:pt x="202" y="174"/>
                </a:lnTo>
                <a:lnTo>
                  <a:pt x="203" y="174"/>
                </a:lnTo>
                <a:lnTo>
                  <a:pt x="203" y="174"/>
                </a:lnTo>
                <a:lnTo>
                  <a:pt x="204" y="174"/>
                </a:lnTo>
                <a:lnTo>
                  <a:pt x="204" y="173"/>
                </a:lnTo>
                <a:lnTo>
                  <a:pt x="204" y="173"/>
                </a:lnTo>
                <a:lnTo>
                  <a:pt x="204" y="173"/>
                </a:lnTo>
                <a:lnTo>
                  <a:pt x="203" y="173"/>
                </a:lnTo>
                <a:lnTo>
                  <a:pt x="203" y="173"/>
                </a:lnTo>
                <a:lnTo>
                  <a:pt x="202" y="173"/>
                </a:lnTo>
                <a:lnTo>
                  <a:pt x="202" y="172"/>
                </a:lnTo>
                <a:lnTo>
                  <a:pt x="202" y="172"/>
                </a:lnTo>
                <a:lnTo>
                  <a:pt x="202" y="172"/>
                </a:lnTo>
                <a:lnTo>
                  <a:pt x="201" y="172"/>
                </a:lnTo>
                <a:lnTo>
                  <a:pt x="201" y="172"/>
                </a:lnTo>
                <a:lnTo>
                  <a:pt x="200" y="172"/>
                </a:lnTo>
                <a:lnTo>
                  <a:pt x="201" y="172"/>
                </a:lnTo>
                <a:lnTo>
                  <a:pt x="201" y="172"/>
                </a:lnTo>
                <a:lnTo>
                  <a:pt x="201" y="171"/>
                </a:lnTo>
                <a:lnTo>
                  <a:pt x="201" y="171"/>
                </a:lnTo>
                <a:lnTo>
                  <a:pt x="202" y="171"/>
                </a:lnTo>
                <a:lnTo>
                  <a:pt x="202" y="170"/>
                </a:lnTo>
                <a:lnTo>
                  <a:pt x="202" y="170"/>
                </a:lnTo>
                <a:lnTo>
                  <a:pt x="202" y="170"/>
                </a:lnTo>
                <a:lnTo>
                  <a:pt x="202" y="169"/>
                </a:lnTo>
                <a:lnTo>
                  <a:pt x="203" y="169"/>
                </a:lnTo>
                <a:lnTo>
                  <a:pt x="202" y="169"/>
                </a:lnTo>
                <a:lnTo>
                  <a:pt x="202" y="168"/>
                </a:lnTo>
                <a:lnTo>
                  <a:pt x="201" y="169"/>
                </a:lnTo>
                <a:lnTo>
                  <a:pt x="200" y="169"/>
                </a:lnTo>
                <a:lnTo>
                  <a:pt x="200" y="169"/>
                </a:lnTo>
                <a:lnTo>
                  <a:pt x="200" y="169"/>
                </a:lnTo>
                <a:lnTo>
                  <a:pt x="200" y="168"/>
                </a:lnTo>
                <a:lnTo>
                  <a:pt x="200" y="168"/>
                </a:lnTo>
                <a:lnTo>
                  <a:pt x="199" y="168"/>
                </a:lnTo>
                <a:lnTo>
                  <a:pt x="200" y="168"/>
                </a:lnTo>
                <a:lnTo>
                  <a:pt x="201" y="168"/>
                </a:lnTo>
                <a:lnTo>
                  <a:pt x="200" y="167"/>
                </a:lnTo>
                <a:lnTo>
                  <a:pt x="201" y="167"/>
                </a:lnTo>
                <a:lnTo>
                  <a:pt x="202" y="167"/>
                </a:lnTo>
                <a:lnTo>
                  <a:pt x="202" y="166"/>
                </a:lnTo>
                <a:lnTo>
                  <a:pt x="202" y="166"/>
                </a:lnTo>
                <a:lnTo>
                  <a:pt x="201" y="166"/>
                </a:lnTo>
                <a:lnTo>
                  <a:pt x="201" y="165"/>
                </a:lnTo>
                <a:lnTo>
                  <a:pt x="200" y="165"/>
                </a:lnTo>
                <a:lnTo>
                  <a:pt x="200" y="165"/>
                </a:lnTo>
                <a:lnTo>
                  <a:pt x="200" y="165"/>
                </a:lnTo>
                <a:lnTo>
                  <a:pt x="199" y="165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4"/>
                </a:lnTo>
                <a:lnTo>
                  <a:pt x="199" y="163"/>
                </a:lnTo>
                <a:lnTo>
                  <a:pt x="199" y="163"/>
                </a:lnTo>
                <a:lnTo>
                  <a:pt x="199" y="163"/>
                </a:lnTo>
                <a:lnTo>
                  <a:pt x="199" y="163"/>
                </a:lnTo>
                <a:lnTo>
                  <a:pt x="200" y="163"/>
                </a:lnTo>
                <a:lnTo>
                  <a:pt x="200" y="163"/>
                </a:lnTo>
                <a:lnTo>
                  <a:pt x="201" y="162"/>
                </a:lnTo>
                <a:lnTo>
                  <a:pt x="201" y="162"/>
                </a:lnTo>
                <a:lnTo>
                  <a:pt x="200" y="162"/>
                </a:lnTo>
                <a:lnTo>
                  <a:pt x="200" y="162"/>
                </a:lnTo>
                <a:lnTo>
                  <a:pt x="200" y="161"/>
                </a:lnTo>
                <a:lnTo>
                  <a:pt x="200" y="162"/>
                </a:lnTo>
                <a:lnTo>
                  <a:pt x="199" y="161"/>
                </a:lnTo>
                <a:lnTo>
                  <a:pt x="200" y="161"/>
                </a:lnTo>
                <a:lnTo>
                  <a:pt x="200" y="161"/>
                </a:lnTo>
                <a:lnTo>
                  <a:pt x="199" y="161"/>
                </a:lnTo>
                <a:lnTo>
                  <a:pt x="199" y="161"/>
                </a:lnTo>
                <a:lnTo>
                  <a:pt x="199" y="161"/>
                </a:lnTo>
                <a:lnTo>
                  <a:pt x="199" y="160"/>
                </a:lnTo>
                <a:lnTo>
                  <a:pt x="199" y="160"/>
                </a:lnTo>
                <a:lnTo>
                  <a:pt x="199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60"/>
                </a:lnTo>
                <a:lnTo>
                  <a:pt x="200" y="159"/>
                </a:lnTo>
                <a:lnTo>
                  <a:pt x="201" y="159"/>
                </a:lnTo>
                <a:lnTo>
                  <a:pt x="201" y="158"/>
                </a:lnTo>
                <a:lnTo>
                  <a:pt x="200" y="158"/>
                </a:lnTo>
                <a:lnTo>
                  <a:pt x="201" y="158"/>
                </a:lnTo>
                <a:lnTo>
                  <a:pt x="201" y="158"/>
                </a:lnTo>
                <a:lnTo>
                  <a:pt x="201" y="158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1" y="157"/>
                </a:lnTo>
                <a:lnTo>
                  <a:pt x="202" y="157"/>
                </a:lnTo>
                <a:lnTo>
                  <a:pt x="202" y="157"/>
                </a:lnTo>
                <a:lnTo>
                  <a:pt x="202" y="157"/>
                </a:lnTo>
                <a:lnTo>
                  <a:pt x="202" y="157"/>
                </a:lnTo>
                <a:lnTo>
                  <a:pt x="203" y="156"/>
                </a:lnTo>
                <a:lnTo>
                  <a:pt x="204" y="156"/>
                </a:lnTo>
                <a:lnTo>
                  <a:pt x="204" y="156"/>
                </a:lnTo>
                <a:lnTo>
                  <a:pt x="204" y="156"/>
                </a:lnTo>
                <a:lnTo>
                  <a:pt x="205" y="156"/>
                </a:lnTo>
                <a:lnTo>
                  <a:pt x="205" y="156"/>
                </a:lnTo>
                <a:lnTo>
                  <a:pt x="206" y="155"/>
                </a:lnTo>
                <a:lnTo>
                  <a:pt x="206" y="155"/>
                </a:lnTo>
                <a:lnTo>
                  <a:pt x="206" y="155"/>
                </a:lnTo>
                <a:lnTo>
                  <a:pt x="206" y="154"/>
                </a:lnTo>
                <a:lnTo>
                  <a:pt x="207" y="154"/>
                </a:lnTo>
                <a:lnTo>
                  <a:pt x="209" y="154"/>
                </a:lnTo>
                <a:lnTo>
                  <a:pt x="209" y="154"/>
                </a:lnTo>
                <a:lnTo>
                  <a:pt x="210" y="155"/>
                </a:lnTo>
                <a:lnTo>
                  <a:pt x="210" y="154"/>
                </a:lnTo>
                <a:lnTo>
                  <a:pt x="210" y="154"/>
                </a:lnTo>
                <a:lnTo>
                  <a:pt x="210" y="154"/>
                </a:lnTo>
                <a:lnTo>
                  <a:pt x="211" y="153"/>
                </a:lnTo>
                <a:close/>
                <a:moveTo>
                  <a:pt x="24" y="68"/>
                </a:move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lnTo>
                  <a:pt x="26" y="69"/>
                </a:lnTo>
                <a:lnTo>
                  <a:pt x="26" y="70"/>
                </a:lnTo>
                <a:lnTo>
                  <a:pt x="26" y="70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4" y="70"/>
                </a:lnTo>
                <a:lnTo>
                  <a:pt x="24" y="70"/>
                </a:lnTo>
                <a:lnTo>
                  <a:pt x="24" y="69"/>
                </a:lnTo>
                <a:lnTo>
                  <a:pt x="24" y="69"/>
                </a:lnTo>
                <a:lnTo>
                  <a:pt x="23" y="68"/>
                </a:lnTo>
                <a:lnTo>
                  <a:pt x="23" y="68"/>
                </a:lnTo>
                <a:lnTo>
                  <a:pt x="24" y="68"/>
                </a:lnTo>
                <a:close/>
                <a:moveTo>
                  <a:pt x="36" y="81"/>
                </a:moveTo>
                <a:lnTo>
                  <a:pt x="36" y="80"/>
                </a:lnTo>
                <a:lnTo>
                  <a:pt x="37" y="80"/>
                </a:lnTo>
                <a:lnTo>
                  <a:pt x="37" y="80"/>
                </a:lnTo>
                <a:lnTo>
                  <a:pt x="38" y="81"/>
                </a:lnTo>
                <a:lnTo>
                  <a:pt x="37" y="81"/>
                </a:lnTo>
                <a:lnTo>
                  <a:pt x="37" y="81"/>
                </a:lnTo>
                <a:lnTo>
                  <a:pt x="36" y="81"/>
                </a:lnTo>
                <a:close/>
                <a:moveTo>
                  <a:pt x="34" y="29"/>
                </a:moveTo>
                <a:lnTo>
                  <a:pt x="34" y="30"/>
                </a:lnTo>
                <a:lnTo>
                  <a:pt x="34" y="31"/>
                </a:lnTo>
                <a:lnTo>
                  <a:pt x="34" y="31"/>
                </a:lnTo>
                <a:lnTo>
                  <a:pt x="33" y="31"/>
                </a:lnTo>
                <a:lnTo>
                  <a:pt x="32" y="31"/>
                </a:lnTo>
                <a:lnTo>
                  <a:pt x="32" y="30"/>
                </a:lnTo>
                <a:lnTo>
                  <a:pt x="32" y="30"/>
                </a:lnTo>
                <a:lnTo>
                  <a:pt x="32" y="30"/>
                </a:lnTo>
                <a:lnTo>
                  <a:pt x="33" y="30"/>
                </a:lnTo>
                <a:lnTo>
                  <a:pt x="33" y="30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lnTo>
                  <a:pt x="34" y="29"/>
                </a:lnTo>
                <a:close/>
                <a:moveTo>
                  <a:pt x="41" y="34"/>
                </a:moveTo>
                <a:lnTo>
                  <a:pt x="41" y="34"/>
                </a:lnTo>
                <a:lnTo>
                  <a:pt x="41" y="34"/>
                </a:lnTo>
                <a:lnTo>
                  <a:pt x="42" y="34"/>
                </a:lnTo>
                <a:lnTo>
                  <a:pt x="42" y="35"/>
                </a:lnTo>
                <a:lnTo>
                  <a:pt x="42" y="35"/>
                </a:lnTo>
                <a:lnTo>
                  <a:pt x="41" y="35"/>
                </a:lnTo>
                <a:lnTo>
                  <a:pt x="41" y="35"/>
                </a:lnTo>
                <a:lnTo>
                  <a:pt x="41" y="35"/>
                </a:lnTo>
                <a:lnTo>
                  <a:pt x="41" y="35"/>
                </a:lnTo>
                <a:lnTo>
                  <a:pt x="40" y="35"/>
                </a:lnTo>
                <a:lnTo>
                  <a:pt x="40" y="35"/>
                </a:lnTo>
                <a:lnTo>
                  <a:pt x="40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9" y="35"/>
                </a:lnTo>
                <a:lnTo>
                  <a:pt x="38" y="35"/>
                </a:lnTo>
                <a:lnTo>
                  <a:pt x="39" y="35"/>
                </a:lnTo>
                <a:lnTo>
                  <a:pt x="38" y="34"/>
                </a:lnTo>
                <a:lnTo>
                  <a:pt x="38" y="34"/>
                </a:lnTo>
                <a:lnTo>
                  <a:pt x="39" y="34"/>
                </a:lnTo>
                <a:lnTo>
                  <a:pt x="40" y="34"/>
                </a:lnTo>
                <a:lnTo>
                  <a:pt x="41" y="34"/>
                </a:lnTo>
                <a:close/>
                <a:moveTo>
                  <a:pt x="40" y="77"/>
                </a:moveTo>
                <a:lnTo>
                  <a:pt x="39" y="76"/>
                </a:lnTo>
                <a:lnTo>
                  <a:pt x="39" y="76"/>
                </a:lnTo>
                <a:lnTo>
                  <a:pt x="38" y="76"/>
                </a:lnTo>
                <a:lnTo>
                  <a:pt x="38" y="75"/>
                </a:lnTo>
                <a:lnTo>
                  <a:pt x="37" y="75"/>
                </a:lnTo>
                <a:lnTo>
                  <a:pt x="38" y="75"/>
                </a:lnTo>
                <a:lnTo>
                  <a:pt x="39" y="75"/>
                </a:lnTo>
                <a:lnTo>
                  <a:pt x="39" y="76"/>
                </a:lnTo>
                <a:lnTo>
                  <a:pt x="40" y="76"/>
                </a:lnTo>
                <a:lnTo>
                  <a:pt x="40" y="76"/>
                </a:lnTo>
                <a:lnTo>
                  <a:pt x="40" y="77"/>
                </a:lnTo>
                <a:lnTo>
                  <a:pt x="40" y="77"/>
                </a:lnTo>
                <a:close/>
                <a:moveTo>
                  <a:pt x="52" y="91"/>
                </a:moveTo>
                <a:lnTo>
                  <a:pt x="51" y="90"/>
                </a:lnTo>
                <a:lnTo>
                  <a:pt x="50" y="90"/>
                </a:lnTo>
                <a:lnTo>
                  <a:pt x="49" y="90"/>
                </a:lnTo>
                <a:lnTo>
                  <a:pt x="49" y="90"/>
                </a:lnTo>
                <a:lnTo>
                  <a:pt x="49" y="89"/>
                </a:lnTo>
                <a:lnTo>
                  <a:pt x="50" y="89"/>
                </a:lnTo>
                <a:lnTo>
                  <a:pt x="50" y="89"/>
                </a:lnTo>
                <a:lnTo>
                  <a:pt x="49" y="89"/>
                </a:lnTo>
                <a:lnTo>
                  <a:pt x="49" y="89"/>
                </a:lnTo>
                <a:lnTo>
                  <a:pt x="50" y="90"/>
                </a:lnTo>
                <a:lnTo>
                  <a:pt x="50" y="90"/>
                </a:lnTo>
                <a:lnTo>
                  <a:pt x="50" y="89"/>
                </a:lnTo>
                <a:lnTo>
                  <a:pt x="51" y="89"/>
                </a:lnTo>
                <a:lnTo>
                  <a:pt x="50" y="90"/>
                </a:lnTo>
                <a:lnTo>
                  <a:pt x="50" y="90"/>
                </a:lnTo>
                <a:lnTo>
                  <a:pt x="52" y="90"/>
                </a:lnTo>
                <a:lnTo>
                  <a:pt x="53" y="90"/>
                </a:lnTo>
                <a:lnTo>
                  <a:pt x="53" y="91"/>
                </a:lnTo>
                <a:lnTo>
                  <a:pt x="52" y="91"/>
                </a:lnTo>
                <a:close/>
                <a:moveTo>
                  <a:pt x="53" y="97"/>
                </a:moveTo>
                <a:lnTo>
                  <a:pt x="53" y="96"/>
                </a:lnTo>
                <a:lnTo>
                  <a:pt x="53" y="95"/>
                </a:lnTo>
                <a:lnTo>
                  <a:pt x="51" y="94"/>
                </a:lnTo>
                <a:lnTo>
                  <a:pt x="51" y="94"/>
                </a:lnTo>
                <a:lnTo>
                  <a:pt x="51" y="94"/>
                </a:lnTo>
                <a:lnTo>
                  <a:pt x="51" y="93"/>
                </a:lnTo>
                <a:lnTo>
                  <a:pt x="51" y="93"/>
                </a:lnTo>
                <a:lnTo>
                  <a:pt x="52" y="93"/>
                </a:lnTo>
                <a:lnTo>
                  <a:pt x="53" y="94"/>
                </a:lnTo>
                <a:lnTo>
                  <a:pt x="53" y="94"/>
                </a:lnTo>
                <a:lnTo>
                  <a:pt x="53" y="94"/>
                </a:lnTo>
                <a:lnTo>
                  <a:pt x="53" y="94"/>
                </a:lnTo>
                <a:lnTo>
                  <a:pt x="53" y="95"/>
                </a:lnTo>
                <a:lnTo>
                  <a:pt x="53" y="95"/>
                </a:lnTo>
                <a:lnTo>
                  <a:pt x="54" y="95"/>
                </a:lnTo>
                <a:lnTo>
                  <a:pt x="54" y="96"/>
                </a:lnTo>
                <a:lnTo>
                  <a:pt x="54" y="97"/>
                </a:lnTo>
                <a:lnTo>
                  <a:pt x="54" y="97"/>
                </a:lnTo>
                <a:lnTo>
                  <a:pt x="54" y="97"/>
                </a:lnTo>
                <a:lnTo>
                  <a:pt x="53" y="97"/>
                </a:lnTo>
                <a:lnTo>
                  <a:pt x="53" y="97"/>
                </a:lnTo>
                <a:close/>
                <a:moveTo>
                  <a:pt x="20" y="63"/>
                </a:moveTo>
                <a:lnTo>
                  <a:pt x="21" y="63"/>
                </a:lnTo>
                <a:lnTo>
                  <a:pt x="21" y="64"/>
                </a:lnTo>
                <a:lnTo>
                  <a:pt x="21" y="64"/>
                </a:lnTo>
                <a:lnTo>
                  <a:pt x="20" y="64"/>
                </a:lnTo>
                <a:lnTo>
                  <a:pt x="19" y="63"/>
                </a:lnTo>
                <a:lnTo>
                  <a:pt x="20" y="6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214" name="Freeform 2654">
            <a:extLst>
              <a:ext uri="{FF2B5EF4-FFF2-40B4-BE49-F238E27FC236}">
                <a16:creationId xmlns:a16="http://schemas.microsoft.com/office/drawing/2014/main" id="{D018D1AB-061C-4A99-BD0B-45C607FF6A5D}"/>
              </a:ext>
            </a:extLst>
          </xdr:cNvPr>
          <xdr:cNvSpPr>
            <a:spLocks/>
          </xdr:cNvSpPr>
        </xdr:nvSpPr>
        <xdr:spPr bwMode="auto">
          <a:xfrm>
            <a:off x="605" y="794"/>
            <a:ext cx="194" cy="161"/>
          </a:xfrm>
          <a:custGeom>
            <a:avLst/>
            <a:gdLst>
              <a:gd name="T0" fmla="*/ 55 w 194"/>
              <a:gd name="T1" fmla="*/ 148 h 161"/>
              <a:gd name="T2" fmla="*/ 71 w 194"/>
              <a:gd name="T3" fmla="*/ 154 h 161"/>
              <a:gd name="T4" fmla="*/ 89 w 194"/>
              <a:gd name="T5" fmla="*/ 153 h 161"/>
              <a:gd name="T6" fmla="*/ 104 w 194"/>
              <a:gd name="T7" fmla="*/ 160 h 161"/>
              <a:gd name="T8" fmla="*/ 120 w 194"/>
              <a:gd name="T9" fmla="*/ 159 h 161"/>
              <a:gd name="T10" fmla="*/ 118 w 194"/>
              <a:gd name="T11" fmla="*/ 148 h 161"/>
              <a:gd name="T12" fmla="*/ 127 w 194"/>
              <a:gd name="T13" fmla="*/ 141 h 161"/>
              <a:gd name="T14" fmla="*/ 142 w 194"/>
              <a:gd name="T15" fmla="*/ 141 h 161"/>
              <a:gd name="T16" fmla="*/ 150 w 194"/>
              <a:gd name="T17" fmla="*/ 140 h 161"/>
              <a:gd name="T18" fmla="*/ 156 w 194"/>
              <a:gd name="T19" fmla="*/ 146 h 161"/>
              <a:gd name="T20" fmla="*/ 162 w 194"/>
              <a:gd name="T21" fmla="*/ 148 h 161"/>
              <a:gd name="T22" fmla="*/ 171 w 194"/>
              <a:gd name="T23" fmla="*/ 144 h 161"/>
              <a:gd name="T24" fmla="*/ 179 w 194"/>
              <a:gd name="T25" fmla="*/ 136 h 161"/>
              <a:gd name="T26" fmla="*/ 186 w 194"/>
              <a:gd name="T27" fmla="*/ 127 h 161"/>
              <a:gd name="T28" fmla="*/ 174 w 194"/>
              <a:gd name="T29" fmla="*/ 121 h 161"/>
              <a:gd name="T30" fmla="*/ 171 w 194"/>
              <a:gd name="T31" fmla="*/ 111 h 161"/>
              <a:gd name="T32" fmla="*/ 177 w 194"/>
              <a:gd name="T33" fmla="*/ 103 h 161"/>
              <a:gd name="T34" fmla="*/ 176 w 194"/>
              <a:gd name="T35" fmla="*/ 94 h 161"/>
              <a:gd name="T36" fmla="*/ 165 w 194"/>
              <a:gd name="T37" fmla="*/ 89 h 161"/>
              <a:gd name="T38" fmla="*/ 165 w 194"/>
              <a:gd name="T39" fmla="*/ 81 h 161"/>
              <a:gd name="T40" fmla="*/ 175 w 194"/>
              <a:gd name="T41" fmla="*/ 70 h 161"/>
              <a:gd name="T42" fmla="*/ 181 w 194"/>
              <a:gd name="T43" fmla="*/ 67 h 161"/>
              <a:gd name="T44" fmla="*/ 184 w 194"/>
              <a:gd name="T45" fmla="*/ 60 h 161"/>
              <a:gd name="T46" fmla="*/ 193 w 194"/>
              <a:gd name="T47" fmla="*/ 40 h 161"/>
              <a:gd name="T48" fmla="*/ 180 w 194"/>
              <a:gd name="T49" fmla="*/ 36 h 161"/>
              <a:gd name="T50" fmla="*/ 171 w 194"/>
              <a:gd name="T51" fmla="*/ 35 h 161"/>
              <a:gd name="T52" fmla="*/ 161 w 194"/>
              <a:gd name="T53" fmla="*/ 30 h 161"/>
              <a:gd name="T54" fmla="*/ 151 w 194"/>
              <a:gd name="T55" fmla="*/ 27 h 161"/>
              <a:gd name="T56" fmla="*/ 144 w 194"/>
              <a:gd name="T57" fmla="*/ 18 h 161"/>
              <a:gd name="T58" fmla="*/ 135 w 194"/>
              <a:gd name="T59" fmla="*/ 19 h 161"/>
              <a:gd name="T60" fmla="*/ 126 w 194"/>
              <a:gd name="T61" fmla="*/ 13 h 161"/>
              <a:gd name="T62" fmla="*/ 116 w 194"/>
              <a:gd name="T63" fmla="*/ 6 h 161"/>
              <a:gd name="T64" fmla="*/ 102 w 194"/>
              <a:gd name="T65" fmla="*/ 2 h 161"/>
              <a:gd name="T66" fmla="*/ 95 w 194"/>
              <a:gd name="T67" fmla="*/ 16 h 161"/>
              <a:gd name="T68" fmla="*/ 76 w 194"/>
              <a:gd name="T69" fmla="*/ 30 h 161"/>
              <a:gd name="T70" fmla="*/ 54 w 194"/>
              <a:gd name="T71" fmla="*/ 31 h 161"/>
              <a:gd name="T72" fmla="*/ 44 w 194"/>
              <a:gd name="T73" fmla="*/ 28 h 161"/>
              <a:gd name="T74" fmla="*/ 48 w 194"/>
              <a:gd name="T75" fmla="*/ 36 h 161"/>
              <a:gd name="T76" fmla="*/ 51 w 194"/>
              <a:gd name="T77" fmla="*/ 45 h 161"/>
              <a:gd name="T78" fmla="*/ 42 w 194"/>
              <a:gd name="T79" fmla="*/ 46 h 161"/>
              <a:gd name="T80" fmla="*/ 38 w 194"/>
              <a:gd name="T81" fmla="*/ 46 h 161"/>
              <a:gd name="T82" fmla="*/ 28 w 194"/>
              <a:gd name="T83" fmla="*/ 43 h 161"/>
              <a:gd name="T84" fmla="*/ 21 w 194"/>
              <a:gd name="T85" fmla="*/ 42 h 161"/>
              <a:gd name="T86" fmla="*/ 15 w 194"/>
              <a:gd name="T87" fmla="*/ 44 h 161"/>
              <a:gd name="T88" fmla="*/ 9 w 194"/>
              <a:gd name="T89" fmla="*/ 45 h 161"/>
              <a:gd name="T90" fmla="*/ 2 w 194"/>
              <a:gd name="T91" fmla="*/ 46 h 161"/>
              <a:gd name="T92" fmla="*/ 6 w 194"/>
              <a:gd name="T93" fmla="*/ 51 h 161"/>
              <a:gd name="T94" fmla="*/ 4 w 194"/>
              <a:gd name="T95" fmla="*/ 51 h 161"/>
              <a:gd name="T96" fmla="*/ 7 w 194"/>
              <a:gd name="T97" fmla="*/ 55 h 161"/>
              <a:gd name="T98" fmla="*/ 10 w 194"/>
              <a:gd name="T99" fmla="*/ 60 h 161"/>
              <a:gd name="T100" fmla="*/ 14 w 194"/>
              <a:gd name="T101" fmla="*/ 61 h 161"/>
              <a:gd name="T102" fmla="*/ 23 w 194"/>
              <a:gd name="T103" fmla="*/ 63 h 161"/>
              <a:gd name="T104" fmla="*/ 25 w 194"/>
              <a:gd name="T105" fmla="*/ 64 h 161"/>
              <a:gd name="T106" fmla="*/ 29 w 194"/>
              <a:gd name="T107" fmla="*/ 64 h 161"/>
              <a:gd name="T108" fmla="*/ 29 w 194"/>
              <a:gd name="T109" fmla="*/ 65 h 161"/>
              <a:gd name="T110" fmla="*/ 35 w 194"/>
              <a:gd name="T111" fmla="*/ 67 h 161"/>
              <a:gd name="T112" fmla="*/ 37 w 194"/>
              <a:gd name="T113" fmla="*/ 70 h 161"/>
              <a:gd name="T114" fmla="*/ 39 w 194"/>
              <a:gd name="T115" fmla="*/ 72 h 161"/>
              <a:gd name="T116" fmla="*/ 45 w 194"/>
              <a:gd name="T117" fmla="*/ 84 h 161"/>
              <a:gd name="T118" fmla="*/ 54 w 194"/>
              <a:gd name="T119" fmla="*/ 91 h 161"/>
              <a:gd name="T120" fmla="*/ 53 w 194"/>
              <a:gd name="T121" fmla="*/ 99 h 161"/>
              <a:gd name="T122" fmla="*/ 61 w 194"/>
              <a:gd name="T123" fmla="*/ 111 h 161"/>
              <a:gd name="T124" fmla="*/ 56 w 194"/>
              <a:gd name="T125" fmla="*/ 118 h 16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94" h="161">
                <a:moveTo>
                  <a:pt x="45" y="142"/>
                </a:moveTo>
                <a:lnTo>
                  <a:pt x="45" y="142"/>
                </a:lnTo>
                <a:lnTo>
                  <a:pt x="46" y="142"/>
                </a:lnTo>
                <a:lnTo>
                  <a:pt x="46" y="143"/>
                </a:lnTo>
                <a:lnTo>
                  <a:pt x="47" y="143"/>
                </a:lnTo>
                <a:lnTo>
                  <a:pt x="48" y="143"/>
                </a:lnTo>
                <a:lnTo>
                  <a:pt x="48" y="143"/>
                </a:lnTo>
                <a:lnTo>
                  <a:pt x="48" y="143"/>
                </a:lnTo>
                <a:lnTo>
                  <a:pt x="49" y="144"/>
                </a:lnTo>
                <a:lnTo>
                  <a:pt x="49" y="144"/>
                </a:lnTo>
                <a:lnTo>
                  <a:pt x="49" y="143"/>
                </a:lnTo>
                <a:lnTo>
                  <a:pt x="49" y="143"/>
                </a:lnTo>
                <a:lnTo>
                  <a:pt x="50" y="143"/>
                </a:lnTo>
                <a:lnTo>
                  <a:pt x="51" y="143"/>
                </a:lnTo>
                <a:lnTo>
                  <a:pt x="52" y="144"/>
                </a:lnTo>
                <a:lnTo>
                  <a:pt x="52" y="145"/>
                </a:lnTo>
                <a:lnTo>
                  <a:pt x="51" y="146"/>
                </a:lnTo>
                <a:lnTo>
                  <a:pt x="50" y="147"/>
                </a:lnTo>
                <a:lnTo>
                  <a:pt x="50" y="147"/>
                </a:lnTo>
                <a:lnTo>
                  <a:pt x="51" y="147"/>
                </a:lnTo>
                <a:lnTo>
                  <a:pt x="52" y="148"/>
                </a:lnTo>
                <a:lnTo>
                  <a:pt x="52" y="147"/>
                </a:lnTo>
                <a:lnTo>
                  <a:pt x="52" y="147"/>
                </a:lnTo>
                <a:lnTo>
                  <a:pt x="52" y="147"/>
                </a:lnTo>
                <a:lnTo>
                  <a:pt x="53" y="146"/>
                </a:lnTo>
                <a:lnTo>
                  <a:pt x="53" y="147"/>
                </a:lnTo>
                <a:lnTo>
                  <a:pt x="53" y="147"/>
                </a:lnTo>
                <a:lnTo>
                  <a:pt x="53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8"/>
                </a:lnTo>
                <a:lnTo>
                  <a:pt x="56" y="148"/>
                </a:lnTo>
                <a:lnTo>
                  <a:pt x="56" y="149"/>
                </a:lnTo>
                <a:lnTo>
                  <a:pt x="57" y="149"/>
                </a:lnTo>
                <a:lnTo>
                  <a:pt x="58" y="149"/>
                </a:lnTo>
                <a:lnTo>
                  <a:pt x="59" y="149"/>
                </a:lnTo>
                <a:lnTo>
                  <a:pt x="60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1" y="150"/>
                </a:lnTo>
                <a:lnTo>
                  <a:pt x="61" y="150"/>
                </a:lnTo>
                <a:lnTo>
                  <a:pt x="62" y="151"/>
                </a:lnTo>
                <a:lnTo>
                  <a:pt x="62" y="151"/>
                </a:lnTo>
                <a:lnTo>
                  <a:pt x="62" y="151"/>
                </a:lnTo>
                <a:lnTo>
                  <a:pt x="63" y="152"/>
                </a:lnTo>
                <a:lnTo>
                  <a:pt x="63" y="152"/>
                </a:lnTo>
                <a:lnTo>
                  <a:pt x="64" y="152"/>
                </a:lnTo>
                <a:lnTo>
                  <a:pt x="64" y="153"/>
                </a:lnTo>
                <a:lnTo>
                  <a:pt x="64" y="152"/>
                </a:lnTo>
                <a:lnTo>
                  <a:pt x="65" y="152"/>
                </a:lnTo>
                <a:lnTo>
                  <a:pt x="66" y="152"/>
                </a:lnTo>
                <a:lnTo>
                  <a:pt x="66" y="152"/>
                </a:lnTo>
                <a:lnTo>
                  <a:pt x="67" y="151"/>
                </a:lnTo>
                <a:lnTo>
                  <a:pt x="67" y="151"/>
                </a:lnTo>
                <a:lnTo>
                  <a:pt x="69" y="152"/>
                </a:lnTo>
                <a:lnTo>
                  <a:pt x="69" y="152"/>
                </a:lnTo>
                <a:lnTo>
                  <a:pt x="70" y="152"/>
                </a:lnTo>
                <a:lnTo>
                  <a:pt x="70" y="153"/>
                </a:lnTo>
                <a:lnTo>
                  <a:pt x="71" y="154"/>
                </a:lnTo>
                <a:lnTo>
                  <a:pt x="71" y="154"/>
                </a:lnTo>
                <a:lnTo>
                  <a:pt x="72" y="154"/>
                </a:lnTo>
                <a:lnTo>
                  <a:pt x="73" y="154"/>
                </a:lnTo>
                <a:lnTo>
                  <a:pt x="73" y="154"/>
                </a:lnTo>
                <a:lnTo>
                  <a:pt x="74" y="154"/>
                </a:lnTo>
                <a:lnTo>
                  <a:pt x="74" y="154"/>
                </a:lnTo>
                <a:lnTo>
                  <a:pt x="75" y="153"/>
                </a:lnTo>
                <a:lnTo>
                  <a:pt x="75" y="154"/>
                </a:lnTo>
                <a:lnTo>
                  <a:pt x="76" y="154"/>
                </a:lnTo>
                <a:lnTo>
                  <a:pt x="76" y="154"/>
                </a:lnTo>
                <a:lnTo>
                  <a:pt x="77" y="154"/>
                </a:lnTo>
                <a:lnTo>
                  <a:pt x="77" y="154"/>
                </a:lnTo>
                <a:lnTo>
                  <a:pt x="77" y="154"/>
                </a:lnTo>
                <a:lnTo>
                  <a:pt x="78" y="154"/>
                </a:lnTo>
                <a:lnTo>
                  <a:pt x="78" y="154"/>
                </a:lnTo>
                <a:lnTo>
                  <a:pt x="79" y="154"/>
                </a:lnTo>
                <a:lnTo>
                  <a:pt x="80" y="154"/>
                </a:lnTo>
                <a:lnTo>
                  <a:pt x="82" y="154"/>
                </a:lnTo>
                <a:lnTo>
                  <a:pt x="82" y="154"/>
                </a:lnTo>
                <a:lnTo>
                  <a:pt x="82" y="153"/>
                </a:lnTo>
                <a:lnTo>
                  <a:pt x="82" y="153"/>
                </a:lnTo>
                <a:lnTo>
                  <a:pt x="82" y="152"/>
                </a:lnTo>
                <a:lnTo>
                  <a:pt x="82" y="152"/>
                </a:lnTo>
                <a:lnTo>
                  <a:pt x="82" y="151"/>
                </a:lnTo>
                <a:lnTo>
                  <a:pt x="83" y="151"/>
                </a:lnTo>
                <a:lnTo>
                  <a:pt x="84" y="151"/>
                </a:lnTo>
                <a:lnTo>
                  <a:pt x="85" y="152"/>
                </a:lnTo>
                <a:lnTo>
                  <a:pt x="86" y="153"/>
                </a:lnTo>
                <a:lnTo>
                  <a:pt x="87" y="153"/>
                </a:lnTo>
                <a:lnTo>
                  <a:pt x="88" y="153"/>
                </a:lnTo>
                <a:lnTo>
                  <a:pt x="88" y="153"/>
                </a:lnTo>
                <a:lnTo>
                  <a:pt x="89" y="153"/>
                </a:lnTo>
                <a:lnTo>
                  <a:pt x="89" y="154"/>
                </a:lnTo>
                <a:lnTo>
                  <a:pt x="90" y="154"/>
                </a:lnTo>
                <a:lnTo>
                  <a:pt x="91" y="154"/>
                </a:lnTo>
                <a:lnTo>
                  <a:pt x="92" y="154"/>
                </a:lnTo>
                <a:lnTo>
                  <a:pt x="93" y="154"/>
                </a:lnTo>
                <a:lnTo>
                  <a:pt x="93" y="155"/>
                </a:lnTo>
                <a:lnTo>
                  <a:pt x="93" y="155"/>
                </a:lnTo>
                <a:lnTo>
                  <a:pt x="93" y="155"/>
                </a:lnTo>
                <a:lnTo>
                  <a:pt x="94" y="156"/>
                </a:lnTo>
                <a:lnTo>
                  <a:pt x="94" y="156"/>
                </a:lnTo>
                <a:lnTo>
                  <a:pt x="94" y="156"/>
                </a:lnTo>
                <a:lnTo>
                  <a:pt x="95" y="155"/>
                </a:lnTo>
                <a:lnTo>
                  <a:pt x="95" y="155"/>
                </a:lnTo>
                <a:lnTo>
                  <a:pt x="95" y="155"/>
                </a:lnTo>
                <a:lnTo>
                  <a:pt x="96" y="156"/>
                </a:lnTo>
                <a:lnTo>
                  <a:pt x="97" y="156"/>
                </a:lnTo>
                <a:lnTo>
                  <a:pt x="97" y="156"/>
                </a:lnTo>
                <a:lnTo>
                  <a:pt x="97" y="156"/>
                </a:lnTo>
                <a:lnTo>
                  <a:pt x="98" y="156"/>
                </a:lnTo>
                <a:lnTo>
                  <a:pt x="98" y="156"/>
                </a:lnTo>
                <a:lnTo>
                  <a:pt x="98" y="156"/>
                </a:lnTo>
                <a:lnTo>
                  <a:pt x="99" y="157"/>
                </a:lnTo>
                <a:lnTo>
                  <a:pt x="98" y="157"/>
                </a:lnTo>
                <a:lnTo>
                  <a:pt x="98" y="158"/>
                </a:lnTo>
                <a:lnTo>
                  <a:pt x="100" y="158"/>
                </a:lnTo>
                <a:lnTo>
                  <a:pt x="101" y="159"/>
                </a:lnTo>
                <a:lnTo>
                  <a:pt x="101" y="159"/>
                </a:lnTo>
                <a:lnTo>
                  <a:pt x="102" y="160"/>
                </a:lnTo>
                <a:lnTo>
                  <a:pt x="102" y="161"/>
                </a:lnTo>
                <a:lnTo>
                  <a:pt x="103" y="160"/>
                </a:lnTo>
                <a:lnTo>
                  <a:pt x="104" y="160"/>
                </a:lnTo>
                <a:lnTo>
                  <a:pt x="105" y="160"/>
                </a:lnTo>
                <a:lnTo>
                  <a:pt x="106" y="159"/>
                </a:lnTo>
                <a:lnTo>
                  <a:pt x="106" y="159"/>
                </a:lnTo>
                <a:lnTo>
                  <a:pt x="107" y="159"/>
                </a:lnTo>
                <a:lnTo>
                  <a:pt x="107" y="160"/>
                </a:lnTo>
                <a:lnTo>
                  <a:pt x="108" y="160"/>
                </a:lnTo>
                <a:lnTo>
                  <a:pt x="108" y="160"/>
                </a:lnTo>
                <a:lnTo>
                  <a:pt x="108" y="160"/>
                </a:lnTo>
                <a:lnTo>
                  <a:pt x="109" y="161"/>
                </a:lnTo>
                <a:lnTo>
                  <a:pt x="110" y="161"/>
                </a:lnTo>
                <a:lnTo>
                  <a:pt x="110" y="160"/>
                </a:lnTo>
                <a:lnTo>
                  <a:pt x="111" y="161"/>
                </a:lnTo>
                <a:lnTo>
                  <a:pt x="112" y="161"/>
                </a:lnTo>
                <a:lnTo>
                  <a:pt x="112" y="161"/>
                </a:lnTo>
                <a:lnTo>
                  <a:pt x="112" y="160"/>
                </a:lnTo>
                <a:lnTo>
                  <a:pt x="112" y="160"/>
                </a:lnTo>
                <a:lnTo>
                  <a:pt x="112" y="160"/>
                </a:lnTo>
                <a:lnTo>
                  <a:pt x="113" y="159"/>
                </a:lnTo>
                <a:lnTo>
                  <a:pt x="113" y="160"/>
                </a:lnTo>
                <a:lnTo>
                  <a:pt x="114" y="160"/>
                </a:lnTo>
                <a:lnTo>
                  <a:pt x="114" y="159"/>
                </a:lnTo>
                <a:lnTo>
                  <a:pt x="115" y="159"/>
                </a:lnTo>
                <a:lnTo>
                  <a:pt x="116" y="159"/>
                </a:lnTo>
                <a:lnTo>
                  <a:pt x="116" y="158"/>
                </a:lnTo>
                <a:lnTo>
                  <a:pt x="116" y="158"/>
                </a:lnTo>
                <a:lnTo>
                  <a:pt x="117" y="158"/>
                </a:lnTo>
                <a:lnTo>
                  <a:pt x="118" y="159"/>
                </a:lnTo>
                <a:lnTo>
                  <a:pt x="118" y="159"/>
                </a:lnTo>
                <a:lnTo>
                  <a:pt x="119" y="159"/>
                </a:lnTo>
                <a:lnTo>
                  <a:pt x="119" y="159"/>
                </a:lnTo>
                <a:lnTo>
                  <a:pt x="120" y="159"/>
                </a:lnTo>
                <a:lnTo>
                  <a:pt x="119" y="158"/>
                </a:lnTo>
                <a:lnTo>
                  <a:pt x="119" y="158"/>
                </a:lnTo>
                <a:lnTo>
                  <a:pt x="119" y="158"/>
                </a:lnTo>
                <a:lnTo>
                  <a:pt x="118" y="157"/>
                </a:lnTo>
                <a:lnTo>
                  <a:pt x="118" y="157"/>
                </a:lnTo>
                <a:lnTo>
                  <a:pt x="118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5"/>
                </a:lnTo>
                <a:lnTo>
                  <a:pt x="117" y="154"/>
                </a:lnTo>
                <a:lnTo>
                  <a:pt x="117" y="155"/>
                </a:lnTo>
                <a:lnTo>
                  <a:pt x="117" y="155"/>
                </a:lnTo>
                <a:lnTo>
                  <a:pt x="118" y="155"/>
                </a:lnTo>
                <a:lnTo>
                  <a:pt x="118" y="153"/>
                </a:lnTo>
                <a:lnTo>
                  <a:pt x="118" y="153"/>
                </a:lnTo>
                <a:lnTo>
                  <a:pt x="117" y="152"/>
                </a:lnTo>
                <a:lnTo>
                  <a:pt x="116" y="152"/>
                </a:lnTo>
                <a:lnTo>
                  <a:pt x="116" y="152"/>
                </a:lnTo>
                <a:lnTo>
                  <a:pt x="117" y="151"/>
                </a:lnTo>
                <a:lnTo>
                  <a:pt x="117" y="150"/>
                </a:lnTo>
                <a:lnTo>
                  <a:pt x="118" y="151"/>
                </a:lnTo>
                <a:lnTo>
                  <a:pt x="118" y="150"/>
                </a:lnTo>
                <a:lnTo>
                  <a:pt x="117" y="150"/>
                </a:lnTo>
                <a:lnTo>
                  <a:pt x="117" y="150"/>
                </a:lnTo>
                <a:lnTo>
                  <a:pt x="117" y="149"/>
                </a:lnTo>
                <a:lnTo>
                  <a:pt x="118" y="149"/>
                </a:lnTo>
                <a:lnTo>
                  <a:pt x="117" y="150"/>
                </a:lnTo>
                <a:lnTo>
                  <a:pt x="118" y="150"/>
                </a:lnTo>
                <a:lnTo>
                  <a:pt x="118" y="149"/>
                </a:lnTo>
                <a:lnTo>
                  <a:pt x="118" y="148"/>
                </a:lnTo>
                <a:lnTo>
                  <a:pt x="118" y="148"/>
                </a:lnTo>
                <a:lnTo>
                  <a:pt x="118" y="147"/>
                </a:lnTo>
                <a:lnTo>
                  <a:pt x="118" y="148"/>
                </a:lnTo>
                <a:lnTo>
                  <a:pt x="118" y="147"/>
                </a:lnTo>
                <a:lnTo>
                  <a:pt x="118" y="147"/>
                </a:lnTo>
                <a:lnTo>
                  <a:pt x="118" y="146"/>
                </a:lnTo>
                <a:lnTo>
                  <a:pt x="118" y="147"/>
                </a:lnTo>
                <a:lnTo>
                  <a:pt x="118" y="147"/>
                </a:lnTo>
                <a:lnTo>
                  <a:pt x="118" y="147"/>
                </a:lnTo>
                <a:lnTo>
                  <a:pt x="119" y="147"/>
                </a:lnTo>
                <a:lnTo>
                  <a:pt x="119" y="147"/>
                </a:lnTo>
                <a:lnTo>
                  <a:pt x="120" y="145"/>
                </a:lnTo>
                <a:lnTo>
                  <a:pt x="120" y="145"/>
                </a:lnTo>
                <a:lnTo>
                  <a:pt x="121" y="145"/>
                </a:lnTo>
                <a:lnTo>
                  <a:pt x="122" y="144"/>
                </a:lnTo>
                <a:lnTo>
                  <a:pt x="122" y="144"/>
                </a:lnTo>
                <a:lnTo>
                  <a:pt x="123" y="143"/>
                </a:lnTo>
                <a:lnTo>
                  <a:pt x="124" y="144"/>
                </a:lnTo>
                <a:lnTo>
                  <a:pt x="124" y="143"/>
                </a:lnTo>
                <a:lnTo>
                  <a:pt x="125" y="142"/>
                </a:lnTo>
                <a:lnTo>
                  <a:pt x="126" y="142"/>
                </a:lnTo>
                <a:lnTo>
                  <a:pt x="126" y="142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30" y="139"/>
                </a:lnTo>
                <a:lnTo>
                  <a:pt x="128" y="141"/>
                </a:lnTo>
                <a:lnTo>
                  <a:pt x="127" y="141"/>
                </a:lnTo>
                <a:lnTo>
                  <a:pt x="127" y="141"/>
                </a:lnTo>
                <a:lnTo>
                  <a:pt x="127" y="141"/>
                </a:lnTo>
                <a:lnTo>
                  <a:pt x="128" y="140"/>
                </a:lnTo>
                <a:lnTo>
                  <a:pt x="128" y="139"/>
                </a:lnTo>
                <a:lnTo>
                  <a:pt x="129" y="139"/>
                </a:lnTo>
                <a:lnTo>
                  <a:pt x="130" y="139"/>
                </a:lnTo>
                <a:lnTo>
                  <a:pt x="131" y="138"/>
                </a:lnTo>
                <a:lnTo>
                  <a:pt x="131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2" y="138"/>
                </a:lnTo>
                <a:lnTo>
                  <a:pt x="131" y="138"/>
                </a:lnTo>
                <a:lnTo>
                  <a:pt x="130" y="139"/>
                </a:lnTo>
                <a:lnTo>
                  <a:pt x="132" y="138"/>
                </a:lnTo>
                <a:lnTo>
                  <a:pt x="133" y="138"/>
                </a:lnTo>
                <a:lnTo>
                  <a:pt x="133" y="139"/>
                </a:lnTo>
                <a:lnTo>
                  <a:pt x="133" y="140"/>
                </a:lnTo>
                <a:lnTo>
                  <a:pt x="134" y="140"/>
                </a:lnTo>
                <a:lnTo>
                  <a:pt x="137" y="141"/>
                </a:lnTo>
                <a:lnTo>
                  <a:pt x="139" y="140"/>
                </a:lnTo>
                <a:lnTo>
                  <a:pt x="140" y="141"/>
                </a:lnTo>
                <a:lnTo>
                  <a:pt x="140" y="141"/>
                </a:lnTo>
                <a:lnTo>
                  <a:pt x="140" y="142"/>
                </a:lnTo>
                <a:lnTo>
                  <a:pt x="140" y="142"/>
                </a:lnTo>
                <a:lnTo>
                  <a:pt x="140" y="142"/>
                </a:lnTo>
                <a:lnTo>
                  <a:pt x="143" y="142"/>
                </a:lnTo>
                <a:lnTo>
                  <a:pt x="143" y="142"/>
                </a:lnTo>
                <a:lnTo>
                  <a:pt x="143" y="142"/>
                </a:lnTo>
                <a:lnTo>
                  <a:pt x="142" y="141"/>
                </a:lnTo>
                <a:lnTo>
                  <a:pt x="142" y="141"/>
                </a:lnTo>
                <a:lnTo>
                  <a:pt x="142" y="141"/>
                </a:lnTo>
                <a:lnTo>
                  <a:pt x="142" y="140"/>
                </a:lnTo>
                <a:lnTo>
                  <a:pt x="142" y="139"/>
                </a:lnTo>
                <a:lnTo>
                  <a:pt x="141" y="138"/>
                </a:lnTo>
                <a:lnTo>
                  <a:pt x="142" y="138"/>
                </a:lnTo>
                <a:lnTo>
                  <a:pt x="142" y="139"/>
                </a:lnTo>
                <a:lnTo>
                  <a:pt x="142" y="139"/>
                </a:lnTo>
                <a:lnTo>
                  <a:pt x="142" y="141"/>
                </a:lnTo>
                <a:lnTo>
                  <a:pt x="143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2"/>
                </a:lnTo>
                <a:lnTo>
                  <a:pt x="144" y="141"/>
                </a:lnTo>
                <a:lnTo>
                  <a:pt x="144" y="141"/>
                </a:lnTo>
                <a:lnTo>
                  <a:pt x="145" y="141"/>
                </a:lnTo>
                <a:lnTo>
                  <a:pt x="146" y="141"/>
                </a:lnTo>
                <a:lnTo>
                  <a:pt x="146" y="141"/>
                </a:lnTo>
                <a:lnTo>
                  <a:pt x="147" y="141"/>
                </a:lnTo>
                <a:lnTo>
                  <a:pt x="147" y="140"/>
                </a:lnTo>
                <a:lnTo>
                  <a:pt x="147" y="140"/>
                </a:lnTo>
                <a:lnTo>
                  <a:pt x="146" y="140"/>
                </a:lnTo>
                <a:lnTo>
                  <a:pt x="146" y="139"/>
                </a:lnTo>
                <a:lnTo>
                  <a:pt x="146" y="139"/>
                </a:lnTo>
                <a:lnTo>
                  <a:pt x="146" y="139"/>
                </a:lnTo>
                <a:lnTo>
                  <a:pt x="147" y="139"/>
                </a:lnTo>
                <a:lnTo>
                  <a:pt x="147" y="139"/>
                </a:lnTo>
                <a:lnTo>
                  <a:pt x="148" y="139"/>
                </a:lnTo>
                <a:lnTo>
                  <a:pt x="148" y="139"/>
                </a:lnTo>
                <a:lnTo>
                  <a:pt x="148" y="140"/>
                </a:lnTo>
                <a:lnTo>
                  <a:pt x="149" y="140"/>
                </a:lnTo>
                <a:lnTo>
                  <a:pt x="150" y="140"/>
                </a:lnTo>
                <a:lnTo>
                  <a:pt x="149" y="141"/>
                </a:lnTo>
                <a:lnTo>
                  <a:pt x="149" y="141"/>
                </a:lnTo>
                <a:lnTo>
                  <a:pt x="148" y="141"/>
                </a:lnTo>
                <a:lnTo>
                  <a:pt x="147" y="141"/>
                </a:lnTo>
                <a:lnTo>
                  <a:pt x="146" y="142"/>
                </a:lnTo>
                <a:lnTo>
                  <a:pt x="146" y="142"/>
                </a:lnTo>
                <a:lnTo>
                  <a:pt x="147" y="142"/>
                </a:lnTo>
                <a:lnTo>
                  <a:pt x="147" y="143"/>
                </a:lnTo>
                <a:lnTo>
                  <a:pt x="148" y="143"/>
                </a:lnTo>
                <a:lnTo>
                  <a:pt x="149" y="143"/>
                </a:lnTo>
                <a:lnTo>
                  <a:pt x="149" y="143"/>
                </a:lnTo>
                <a:lnTo>
                  <a:pt x="149" y="143"/>
                </a:lnTo>
                <a:lnTo>
                  <a:pt x="151" y="142"/>
                </a:lnTo>
                <a:lnTo>
                  <a:pt x="151" y="142"/>
                </a:lnTo>
                <a:lnTo>
                  <a:pt x="151" y="143"/>
                </a:lnTo>
                <a:lnTo>
                  <a:pt x="151" y="143"/>
                </a:lnTo>
                <a:lnTo>
                  <a:pt x="151" y="143"/>
                </a:lnTo>
                <a:lnTo>
                  <a:pt x="152" y="144"/>
                </a:lnTo>
                <a:lnTo>
                  <a:pt x="151" y="145"/>
                </a:lnTo>
                <a:lnTo>
                  <a:pt x="151" y="145"/>
                </a:lnTo>
                <a:lnTo>
                  <a:pt x="152" y="145"/>
                </a:lnTo>
                <a:lnTo>
                  <a:pt x="153" y="145"/>
                </a:lnTo>
                <a:lnTo>
                  <a:pt x="153" y="145"/>
                </a:lnTo>
                <a:lnTo>
                  <a:pt x="154" y="145"/>
                </a:lnTo>
                <a:lnTo>
                  <a:pt x="154" y="145"/>
                </a:lnTo>
                <a:lnTo>
                  <a:pt x="154" y="145"/>
                </a:lnTo>
                <a:lnTo>
                  <a:pt x="155" y="146"/>
                </a:lnTo>
                <a:lnTo>
                  <a:pt x="155" y="145"/>
                </a:lnTo>
                <a:lnTo>
                  <a:pt x="156" y="145"/>
                </a:lnTo>
                <a:lnTo>
                  <a:pt x="156" y="146"/>
                </a:lnTo>
                <a:lnTo>
                  <a:pt x="156" y="146"/>
                </a:lnTo>
                <a:lnTo>
                  <a:pt x="156" y="146"/>
                </a:lnTo>
                <a:lnTo>
                  <a:pt x="157" y="146"/>
                </a:lnTo>
                <a:lnTo>
                  <a:pt x="157" y="146"/>
                </a:lnTo>
                <a:lnTo>
                  <a:pt x="158" y="146"/>
                </a:lnTo>
                <a:lnTo>
                  <a:pt x="158" y="146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8" y="147"/>
                </a:lnTo>
                <a:lnTo>
                  <a:pt x="159" y="148"/>
                </a:lnTo>
                <a:lnTo>
                  <a:pt x="159" y="148"/>
                </a:lnTo>
                <a:lnTo>
                  <a:pt x="159" y="147"/>
                </a:lnTo>
                <a:lnTo>
                  <a:pt x="159" y="147"/>
                </a:lnTo>
                <a:lnTo>
                  <a:pt x="160" y="147"/>
                </a:lnTo>
                <a:lnTo>
                  <a:pt x="160" y="147"/>
                </a:lnTo>
                <a:lnTo>
                  <a:pt x="159" y="147"/>
                </a:lnTo>
                <a:lnTo>
                  <a:pt x="159" y="147"/>
                </a:lnTo>
                <a:lnTo>
                  <a:pt x="159" y="146"/>
                </a:lnTo>
                <a:lnTo>
                  <a:pt x="160" y="146"/>
                </a:lnTo>
                <a:lnTo>
                  <a:pt x="160" y="146"/>
                </a:lnTo>
                <a:lnTo>
                  <a:pt x="160" y="147"/>
                </a:lnTo>
                <a:lnTo>
                  <a:pt x="160" y="147"/>
                </a:lnTo>
                <a:lnTo>
                  <a:pt x="160" y="147"/>
                </a:lnTo>
                <a:lnTo>
                  <a:pt x="161" y="147"/>
                </a:lnTo>
                <a:lnTo>
                  <a:pt x="162" y="147"/>
                </a:lnTo>
                <a:lnTo>
                  <a:pt x="162" y="147"/>
                </a:lnTo>
                <a:lnTo>
                  <a:pt x="163" y="147"/>
                </a:lnTo>
                <a:lnTo>
                  <a:pt x="163" y="147"/>
                </a:lnTo>
                <a:lnTo>
                  <a:pt x="163" y="148"/>
                </a:lnTo>
                <a:lnTo>
                  <a:pt x="162" y="148"/>
                </a:lnTo>
                <a:lnTo>
                  <a:pt x="162" y="148"/>
                </a:lnTo>
                <a:lnTo>
                  <a:pt x="163" y="148"/>
                </a:lnTo>
                <a:lnTo>
                  <a:pt x="163" y="148"/>
                </a:lnTo>
                <a:lnTo>
                  <a:pt x="163" y="147"/>
                </a:lnTo>
                <a:lnTo>
                  <a:pt x="163" y="147"/>
                </a:lnTo>
                <a:lnTo>
                  <a:pt x="163" y="146"/>
                </a:lnTo>
                <a:lnTo>
                  <a:pt x="165" y="146"/>
                </a:lnTo>
                <a:lnTo>
                  <a:pt x="166" y="147"/>
                </a:lnTo>
                <a:lnTo>
                  <a:pt x="166" y="147"/>
                </a:lnTo>
                <a:lnTo>
                  <a:pt x="166" y="147"/>
                </a:lnTo>
                <a:lnTo>
                  <a:pt x="167" y="147"/>
                </a:lnTo>
                <a:lnTo>
                  <a:pt x="166" y="147"/>
                </a:lnTo>
                <a:lnTo>
                  <a:pt x="166" y="146"/>
                </a:lnTo>
                <a:lnTo>
                  <a:pt x="167" y="146"/>
                </a:lnTo>
                <a:lnTo>
                  <a:pt x="167" y="146"/>
                </a:lnTo>
                <a:lnTo>
                  <a:pt x="167" y="146"/>
                </a:lnTo>
                <a:lnTo>
                  <a:pt x="168" y="146"/>
                </a:lnTo>
                <a:lnTo>
                  <a:pt x="169" y="146"/>
                </a:lnTo>
                <a:lnTo>
                  <a:pt x="169" y="145"/>
                </a:lnTo>
                <a:lnTo>
                  <a:pt x="169" y="145"/>
                </a:lnTo>
                <a:lnTo>
                  <a:pt x="170" y="145"/>
                </a:lnTo>
                <a:lnTo>
                  <a:pt x="170" y="146"/>
                </a:lnTo>
                <a:lnTo>
                  <a:pt x="170" y="146"/>
                </a:lnTo>
                <a:lnTo>
                  <a:pt x="171" y="146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5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1" y="144"/>
                </a:lnTo>
                <a:lnTo>
                  <a:pt x="170" y="144"/>
                </a:lnTo>
                <a:lnTo>
                  <a:pt x="170" y="144"/>
                </a:lnTo>
                <a:lnTo>
                  <a:pt x="170" y="143"/>
                </a:lnTo>
                <a:lnTo>
                  <a:pt x="170" y="143"/>
                </a:lnTo>
                <a:lnTo>
                  <a:pt x="171" y="143"/>
                </a:lnTo>
                <a:lnTo>
                  <a:pt x="171" y="143"/>
                </a:lnTo>
                <a:lnTo>
                  <a:pt x="171" y="143"/>
                </a:lnTo>
                <a:lnTo>
                  <a:pt x="172" y="142"/>
                </a:lnTo>
                <a:lnTo>
                  <a:pt x="172" y="141"/>
                </a:lnTo>
                <a:lnTo>
                  <a:pt x="172" y="141"/>
                </a:lnTo>
                <a:lnTo>
                  <a:pt x="173" y="141"/>
                </a:lnTo>
                <a:lnTo>
                  <a:pt x="173" y="141"/>
                </a:lnTo>
                <a:lnTo>
                  <a:pt x="174" y="141"/>
                </a:lnTo>
                <a:lnTo>
                  <a:pt x="174" y="141"/>
                </a:lnTo>
                <a:lnTo>
                  <a:pt x="174" y="141"/>
                </a:lnTo>
                <a:lnTo>
                  <a:pt x="175" y="141"/>
                </a:lnTo>
                <a:lnTo>
                  <a:pt x="175" y="140"/>
                </a:lnTo>
                <a:lnTo>
                  <a:pt x="175" y="139"/>
                </a:lnTo>
                <a:lnTo>
                  <a:pt x="175" y="139"/>
                </a:lnTo>
                <a:lnTo>
                  <a:pt x="175" y="139"/>
                </a:lnTo>
                <a:lnTo>
                  <a:pt x="176" y="139"/>
                </a:lnTo>
                <a:lnTo>
                  <a:pt x="176" y="139"/>
                </a:lnTo>
                <a:lnTo>
                  <a:pt x="177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8"/>
                </a:lnTo>
                <a:lnTo>
                  <a:pt x="178" y="137"/>
                </a:lnTo>
                <a:lnTo>
                  <a:pt x="178" y="137"/>
                </a:lnTo>
                <a:lnTo>
                  <a:pt x="179" y="137"/>
                </a:lnTo>
                <a:lnTo>
                  <a:pt x="179" y="136"/>
                </a:lnTo>
                <a:lnTo>
                  <a:pt x="179" y="136"/>
                </a:lnTo>
                <a:lnTo>
                  <a:pt x="180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6"/>
                </a:lnTo>
                <a:lnTo>
                  <a:pt x="181" y="135"/>
                </a:lnTo>
                <a:lnTo>
                  <a:pt x="182" y="135"/>
                </a:lnTo>
                <a:lnTo>
                  <a:pt x="182" y="135"/>
                </a:lnTo>
                <a:lnTo>
                  <a:pt x="182" y="135"/>
                </a:lnTo>
                <a:lnTo>
                  <a:pt x="183" y="135"/>
                </a:lnTo>
                <a:lnTo>
                  <a:pt x="183" y="134"/>
                </a:lnTo>
                <a:lnTo>
                  <a:pt x="183" y="134"/>
                </a:lnTo>
                <a:lnTo>
                  <a:pt x="184" y="134"/>
                </a:lnTo>
                <a:lnTo>
                  <a:pt x="183" y="133"/>
                </a:lnTo>
                <a:lnTo>
                  <a:pt x="183" y="133"/>
                </a:lnTo>
                <a:lnTo>
                  <a:pt x="184" y="132"/>
                </a:lnTo>
                <a:lnTo>
                  <a:pt x="184" y="131"/>
                </a:lnTo>
                <a:lnTo>
                  <a:pt x="185" y="131"/>
                </a:lnTo>
                <a:lnTo>
                  <a:pt x="186" y="130"/>
                </a:lnTo>
                <a:lnTo>
                  <a:pt x="186" y="130"/>
                </a:lnTo>
                <a:lnTo>
                  <a:pt x="186" y="130"/>
                </a:lnTo>
                <a:lnTo>
                  <a:pt x="186" y="129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8"/>
                </a:lnTo>
                <a:lnTo>
                  <a:pt x="186" y="127"/>
                </a:lnTo>
                <a:lnTo>
                  <a:pt x="186" y="127"/>
                </a:lnTo>
                <a:lnTo>
                  <a:pt x="185" y="127"/>
                </a:lnTo>
                <a:lnTo>
                  <a:pt x="185" y="127"/>
                </a:lnTo>
                <a:lnTo>
                  <a:pt x="185" y="127"/>
                </a:lnTo>
                <a:lnTo>
                  <a:pt x="184" y="127"/>
                </a:lnTo>
                <a:lnTo>
                  <a:pt x="184" y="128"/>
                </a:lnTo>
                <a:lnTo>
                  <a:pt x="183" y="128"/>
                </a:lnTo>
                <a:lnTo>
                  <a:pt x="183" y="128"/>
                </a:lnTo>
                <a:lnTo>
                  <a:pt x="182" y="128"/>
                </a:lnTo>
                <a:lnTo>
                  <a:pt x="182" y="128"/>
                </a:lnTo>
                <a:lnTo>
                  <a:pt x="181" y="128"/>
                </a:lnTo>
                <a:lnTo>
                  <a:pt x="181" y="128"/>
                </a:lnTo>
                <a:lnTo>
                  <a:pt x="181" y="128"/>
                </a:lnTo>
                <a:lnTo>
                  <a:pt x="180" y="127"/>
                </a:lnTo>
                <a:lnTo>
                  <a:pt x="179" y="127"/>
                </a:lnTo>
                <a:lnTo>
                  <a:pt x="179" y="127"/>
                </a:lnTo>
                <a:lnTo>
                  <a:pt x="178" y="126"/>
                </a:lnTo>
                <a:lnTo>
                  <a:pt x="178" y="127"/>
                </a:lnTo>
                <a:lnTo>
                  <a:pt x="177" y="126"/>
                </a:lnTo>
                <a:lnTo>
                  <a:pt x="177" y="126"/>
                </a:lnTo>
                <a:lnTo>
                  <a:pt x="176" y="126"/>
                </a:lnTo>
                <a:lnTo>
                  <a:pt x="176" y="126"/>
                </a:lnTo>
                <a:lnTo>
                  <a:pt x="175" y="125"/>
                </a:lnTo>
                <a:lnTo>
                  <a:pt x="175" y="125"/>
                </a:lnTo>
                <a:lnTo>
                  <a:pt x="175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4"/>
                </a:lnTo>
                <a:lnTo>
                  <a:pt x="174" y="123"/>
                </a:lnTo>
                <a:lnTo>
                  <a:pt x="174" y="123"/>
                </a:lnTo>
                <a:lnTo>
                  <a:pt x="175" y="122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1"/>
                </a:lnTo>
                <a:lnTo>
                  <a:pt x="174" y="120"/>
                </a:lnTo>
                <a:lnTo>
                  <a:pt x="174" y="120"/>
                </a:lnTo>
                <a:lnTo>
                  <a:pt x="174" y="120"/>
                </a:lnTo>
                <a:lnTo>
                  <a:pt x="175" y="120"/>
                </a:lnTo>
                <a:lnTo>
                  <a:pt x="175" y="119"/>
                </a:lnTo>
                <a:lnTo>
                  <a:pt x="175" y="119"/>
                </a:lnTo>
                <a:lnTo>
                  <a:pt x="175" y="118"/>
                </a:lnTo>
                <a:lnTo>
                  <a:pt x="175" y="118"/>
                </a:lnTo>
                <a:lnTo>
                  <a:pt x="176" y="118"/>
                </a:lnTo>
                <a:lnTo>
                  <a:pt x="177" y="118"/>
                </a:lnTo>
                <a:lnTo>
                  <a:pt x="177" y="117"/>
                </a:lnTo>
                <a:lnTo>
                  <a:pt x="176" y="117"/>
                </a:lnTo>
                <a:lnTo>
                  <a:pt x="176" y="116"/>
                </a:lnTo>
                <a:lnTo>
                  <a:pt x="176" y="116"/>
                </a:lnTo>
                <a:lnTo>
                  <a:pt x="176" y="115"/>
                </a:lnTo>
                <a:lnTo>
                  <a:pt x="176" y="115"/>
                </a:lnTo>
                <a:lnTo>
                  <a:pt x="175" y="114"/>
                </a:lnTo>
                <a:lnTo>
                  <a:pt x="174" y="115"/>
                </a:lnTo>
                <a:lnTo>
                  <a:pt x="174" y="114"/>
                </a:lnTo>
                <a:lnTo>
                  <a:pt x="173" y="114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3"/>
                </a:lnTo>
                <a:lnTo>
                  <a:pt x="172" y="112"/>
                </a:lnTo>
                <a:lnTo>
                  <a:pt x="172" y="112"/>
                </a:lnTo>
                <a:lnTo>
                  <a:pt x="171" y="111"/>
                </a:lnTo>
                <a:lnTo>
                  <a:pt x="171" y="111"/>
                </a:lnTo>
                <a:lnTo>
                  <a:pt x="170" y="110"/>
                </a:lnTo>
                <a:lnTo>
                  <a:pt x="170" y="110"/>
                </a:lnTo>
                <a:lnTo>
                  <a:pt x="171" y="110"/>
                </a:lnTo>
                <a:lnTo>
                  <a:pt x="171" y="109"/>
                </a:lnTo>
                <a:lnTo>
                  <a:pt x="171" y="109"/>
                </a:lnTo>
                <a:lnTo>
                  <a:pt x="172" y="109"/>
                </a:lnTo>
                <a:lnTo>
                  <a:pt x="172" y="109"/>
                </a:lnTo>
                <a:lnTo>
                  <a:pt x="173" y="109"/>
                </a:lnTo>
                <a:lnTo>
                  <a:pt x="173" y="110"/>
                </a:lnTo>
                <a:lnTo>
                  <a:pt x="174" y="110"/>
                </a:lnTo>
                <a:lnTo>
                  <a:pt x="174" y="109"/>
                </a:lnTo>
                <a:lnTo>
                  <a:pt x="174" y="109"/>
                </a:lnTo>
                <a:lnTo>
                  <a:pt x="174" y="109"/>
                </a:lnTo>
                <a:lnTo>
                  <a:pt x="175" y="109"/>
                </a:lnTo>
                <a:lnTo>
                  <a:pt x="175" y="108"/>
                </a:lnTo>
                <a:lnTo>
                  <a:pt x="175" y="108"/>
                </a:lnTo>
                <a:lnTo>
                  <a:pt x="176" y="108"/>
                </a:lnTo>
                <a:lnTo>
                  <a:pt x="176" y="108"/>
                </a:lnTo>
                <a:lnTo>
                  <a:pt x="177" y="108"/>
                </a:lnTo>
                <a:lnTo>
                  <a:pt x="177" y="108"/>
                </a:lnTo>
                <a:lnTo>
                  <a:pt x="178" y="108"/>
                </a:lnTo>
                <a:lnTo>
                  <a:pt x="178" y="107"/>
                </a:lnTo>
                <a:lnTo>
                  <a:pt x="178" y="106"/>
                </a:lnTo>
                <a:lnTo>
                  <a:pt x="178" y="106"/>
                </a:lnTo>
                <a:lnTo>
                  <a:pt x="178" y="105"/>
                </a:lnTo>
                <a:lnTo>
                  <a:pt x="178" y="105"/>
                </a:lnTo>
                <a:lnTo>
                  <a:pt x="178" y="105"/>
                </a:lnTo>
                <a:lnTo>
                  <a:pt x="179" y="104"/>
                </a:lnTo>
                <a:lnTo>
                  <a:pt x="178" y="104"/>
                </a:lnTo>
                <a:lnTo>
                  <a:pt x="177" y="103"/>
                </a:lnTo>
                <a:lnTo>
                  <a:pt x="176" y="103"/>
                </a:lnTo>
                <a:lnTo>
                  <a:pt x="176" y="103"/>
                </a:lnTo>
                <a:lnTo>
                  <a:pt x="176" y="102"/>
                </a:lnTo>
                <a:lnTo>
                  <a:pt x="175" y="102"/>
                </a:lnTo>
                <a:lnTo>
                  <a:pt x="175" y="101"/>
                </a:lnTo>
                <a:lnTo>
                  <a:pt x="175" y="101"/>
                </a:lnTo>
                <a:lnTo>
                  <a:pt x="175" y="101"/>
                </a:lnTo>
                <a:lnTo>
                  <a:pt x="176" y="100"/>
                </a:lnTo>
                <a:lnTo>
                  <a:pt x="175" y="100"/>
                </a:lnTo>
                <a:lnTo>
                  <a:pt x="175" y="100"/>
                </a:lnTo>
                <a:lnTo>
                  <a:pt x="174" y="100"/>
                </a:lnTo>
                <a:lnTo>
                  <a:pt x="174" y="99"/>
                </a:lnTo>
                <a:lnTo>
                  <a:pt x="174" y="99"/>
                </a:lnTo>
                <a:lnTo>
                  <a:pt x="173" y="99"/>
                </a:lnTo>
                <a:lnTo>
                  <a:pt x="173" y="99"/>
                </a:lnTo>
                <a:lnTo>
                  <a:pt x="173" y="98"/>
                </a:lnTo>
                <a:lnTo>
                  <a:pt x="173" y="97"/>
                </a:lnTo>
                <a:lnTo>
                  <a:pt x="173" y="97"/>
                </a:lnTo>
                <a:lnTo>
                  <a:pt x="173" y="97"/>
                </a:lnTo>
                <a:lnTo>
                  <a:pt x="174" y="97"/>
                </a:lnTo>
                <a:lnTo>
                  <a:pt x="174" y="96"/>
                </a:lnTo>
                <a:lnTo>
                  <a:pt x="175" y="97"/>
                </a:lnTo>
                <a:lnTo>
                  <a:pt x="175" y="96"/>
                </a:lnTo>
                <a:lnTo>
                  <a:pt x="176" y="96"/>
                </a:lnTo>
                <a:lnTo>
                  <a:pt x="176" y="95"/>
                </a:lnTo>
                <a:lnTo>
                  <a:pt x="176" y="95"/>
                </a:lnTo>
                <a:lnTo>
                  <a:pt x="176" y="95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6" y="94"/>
                </a:lnTo>
                <a:lnTo>
                  <a:pt x="175" y="93"/>
                </a:lnTo>
                <a:lnTo>
                  <a:pt x="175" y="92"/>
                </a:lnTo>
                <a:lnTo>
                  <a:pt x="174" y="93"/>
                </a:lnTo>
                <a:lnTo>
                  <a:pt x="174" y="93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2"/>
                </a:lnTo>
                <a:lnTo>
                  <a:pt x="174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1"/>
                </a:lnTo>
                <a:lnTo>
                  <a:pt x="173" y="90"/>
                </a:lnTo>
                <a:lnTo>
                  <a:pt x="173" y="90"/>
                </a:lnTo>
                <a:lnTo>
                  <a:pt x="173" y="89"/>
                </a:lnTo>
                <a:lnTo>
                  <a:pt x="173" y="88"/>
                </a:lnTo>
                <a:lnTo>
                  <a:pt x="172" y="87"/>
                </a:lnTo>
                <a:lnTo>
                  <a:pt x="172" y="87"/>
                </a:lnTo>
                <a:lnTo>
                  <a:pt x="173" y="87"/>
                </a:lnTo>
                <a:lnTo>
                  <a:pt x="173" y="86"/>
                </a:lnTo>
                <a:lnTo>
                  <a:pt x="173" y="86"/>
                </a:lnTo>
                <a:lnTo>
                  <a:pt x="172" y="86"/>
                </a:lnTo>
                <a:lnTo>
                  <a:pt x="170" y="85"/>
                </a:lnTo>
                <a:lnTo>
                  <a:pt x="168" y="85"/>
                </a:lnTo>
                <a:lnTo>
                  <a:pt x="167" y="86"/>
                </a:lnTo>
                <a:lnTo>
                  <a:pt x="166" y="86"/>
                </a:lnTo>
                <a:lnTo>
                  <a:pt x="164" y="87"/>
                </a:lnTo>
                <a:lnTo>
                  <a:pt x="164" y="88"/>
                </a:lnTo>
                <a:lnTo>
                  <a:pt x="165" y="88"/>
                </a:lnTo>
                <a:lnTo>
                  <a:pt x="164" y="88"/>
                </a:lnTo>
                <a:lnTo>
                  <a:pt x="165" y="89"/>
                </a:lnTo>
                <a:lnTo>
                  <a:pt x="165" y="89"/>
                </a:lnTo>
                <a:lnTo>
                  <a:pt x="165" y="89"/>
                </a:lnTo>
                <a:lnTo>
                  <a:pt x="164" y="90"/>
                </a:lnTo>
                <a:lnTo>
                  <a:pt x="164" y="90"/>
                </a:lnTo>
                <a:lnTo>
                  <a:pt x="163" y="91"/>
                </a:lnTo>
                <a:lnTo>
                  <a:pt x="163" y="91"/>
                </a:lnTo>
                <a:lnTo>
                  <a:pt x="162" y="91"/>
                </a:lnTo>
                <a:lnTo>
                  <a:pt x="162" y="91"/>
                </a:lnTo>
                <a:lnTo>
                  <a:pt x="161" y="91"/>
                </a:lnTo>
                <a:lnTo>
                  <a:pt x="160" y="91"/>
                </a:lnTo>
                <a:lnTo>
                  <a:pt x="161" y="90"/>
                </a:lnTo>
                <a:lnTo>
                  <a:pt x="160" y="90"/>
                </a:lnTo>
                <a:lnTo>
                  <a:pt x="160" y="90"/>
                </a:lnTo>
                <a:lnTo>
                  <a:pt x="161" y="89"/>
                </a:lnTo>
                <a:lnTo>
                  <a:pt x="162" y="89"/>
                </a:lnTo>
                <a:lnTo>
                  <a:pt x="162" y="89"/>
                </a:lnTo>
                <a:lnTo>
                  <a:pt x="163" y="89"/>
                </a:lnTo>
                <a:lnTo>
                  <a:pt x="163" y="89"/>
                </a:lnTo>
                <a:lnTo>
                  <a:pt x="162" y="88"/>
                </a:lnTo>
                <a:lnTo>
                  <a:pt x="163" y="87"/>
                </a:lnTo>
                <a:lnTo>
                  <a:pt x="163" y="87"/>
                </a:lnTo>
                <a:lnTo>
                  <a:pt x="162" y="86"/>
                </a:lnTo>
                <a:lnTo>
                  <a:pt x="162" y="86"/>
                </a:lnTo>
                <a:lnTo>
                  <a:pt x="162" y="85"/>
                </a:lnTo>
                <a:lnTo>
                  <a:pt x="162" y="85"/>
                </a:lnTo>
                <a:lnTo>
                  <a:pt x="163" y="84"/>
                </a:lnTo>
                <a:lnTo>
                  <a:pt x="163" y="84"/>
                </a:lnTo>
                <a:lnTo>
                  <a:pt x="163" y="83"/>
                </a:lnTo>
                <a:lnTo>
                  <a:pt x="163" y="83"/>
                </a:lnTo>
                <a:lnTo>
                  <a:pt x="163" y="83"/>
                </a:lnTo>
                <a:lnTo>
                  <a:pt x="165" y="81"/>
                </a:lnTo>
                <a:lnTo>
                  <a:pt x="166" y="81"/>
                </a:lnTo>
                <a:lnTo>
                  <a:pt x="166" y="81"/>
                </a:lnTo>
                <a:lnTo>
                  <a:pt x="166" y="80"/>
                </a:lnTo>
                <a:lnTo>
                  <a:pt x="166" y="80"/>
                </a:lnTo>
                <a:lnTo>
                  <a:pt x="167" y="80"/>
                </a:lnTo>
                <a:lnTo>
                  <a:pt x="167" y="80"/>
                </a:lnTo>
                <a:lnTo>
                  <a:pt x="167" y="80"/>
                </a:lnTo>
                <a:lnTo>
                  <a:pt x="168" y="79"/>
                </a:lnTo>
                <a:lnTo>
                  <a:pt x="167" y="79"/>
                </a:lnTo>
                <a:lnTo>
                  <a:pt x="167" y="79"/>
                </a:lnTo>
                <a:lnTo>
                  <a:pt x="167" y="78"/>
                </a:lnTo>
                <a:lnTo>
                  <a:pt x="168" y="78"/>
                </a:lnTo>
                <a:lnTo>
                  <a:pt x="168" y="77"/>
                </a:lnTo>
                <a:lnTo>
                  <a:pt x="167" y="77"/>
                </a:lnTo>
                <a:lnTo>
                  <a:pt x="168" y="76"/>
                </a:lnTo>
                <a:lnTo>
                  <a:pt x="169" y="76"/>
                </a:lnTo>
                <a:lnTo>
                  <a:pt x="170" y="75"/>
                </a:lnTo>
                <a:lnTo>
                  <a:pt x="171" y="75"/>
                </a:lnTo>
                <a:lnTo>
                  <a:pt x="171" y="75"/>
                </a:lnTo>
                <a:lnTo>
                  <a:pt x="171" y="74"/>
                </a:lnTo>
                <a:lnTo>
                  <a:pt x="171" y="74"/>
                </a:lnTo>
                <a:lnTo>
                  <a:pt x="171" y="74"/>
                </a:lnTo>
                <a:lnTo>
                  <a:pt x="172" y="73"/>
                </a:lnTo>
                <a:lnTo>
                  <a:pt x="172" y="73"/>
                </a:lnTo>
                <a:lnTo>
                  <a:pt x="173" y="73"/>
                </a:lnTo>
                <a:lnTo>
                  <a:pt x="174" y="72"/>
                </a:lnTo>
                <a:lnTo>
                  <a:pt x="173" y="72"/>
                </a:lnTo>
                <a:lnTo>
                  <a:pt x="174" y="71"/>
                </a:lnTo>
                <a:lnTo>
                  <a:pt x="175" y="71"/>
                </a:lnTo>
                <a:lnTo>
                  <a:pt x="175" y="71"/>
                </a:lnTo>
                <a:lnTo>
                  <a:pt x="175" y="70"/>
                </a:lnTo>
                <a:lnTo>
                  <a:pt x="175" y="70"/>
                </a:lnTo>
                <a:lnTo>
                  <a:pt x="176" y="70"/>
                </a:lnTo>
                <a:lnTo>
                  <a:pt x="176" y="69"/>
                </a:lnTo>
                <a:lnTo>
                  <a:pt x="176" y="69"/>
                </a:lnTo>
                <a:lnTo>
                  <a:pt x="177" y="69"/>
                </a:lnTo>
                <a:lnTo>
                  <a:pt x="176" y="69"/>
                </a:lnTo>
                <a:lnTo>
                  <a:pt x="176" y="69"/>
                </a:lnTo>
                <a:lnTo>
                  <a:pt x="176" y="68"/>
                </a:lnTo>
                <a:lnTo>
                  <a:pt x="175" y="69"/>
                </a:lnTo>
                <a:lnTo>
                  <a:pt x="174" y="69"/>
                </a:lnTo>
                <a:lnTo>
                  <a:pt x="174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8"/>
                </a:lnTo>
                <a:lnTo>
                  <a:pt x="175" y="67"/>
                </a:lnTo>
                <a:lnTo>
                  <a:pt x="175" y="67"/>
                </a:lnTo>
                <a:lnTo>
                  <a:pt x="176" y="67"/>
                </a:lnTo>
                <a:lnTo>
                  <a:pt x="176" y="67"/>
                </a:lnTo>
                <a:lnTo>
                  <a:pt x="176" y="66"/>
                </a:lnTo>
                <a:lnTo>
                  <a:pt x="176" y="66"/>
                </a:lnTo>
                <a:lnTo>
                  <a:pt x="176" y="66"/>
                </a:lnTo>
                <a:lnTo>
                  <a:pt x="177" y="66"/>
                </a:lnTo>
                <a:lnTo>
                  <a:pt x="178" y="66"/>
                </a:lnTo>
                <a:lnTo>
                  <a:pt x="178" y="66"/>
                </a:lnTo>
                <a:lnTo>
                  <a:pt x="179" y="66"/>
                </a:lnTo>
                <a:lnTo>
                  <a:pt x="179" y="66"/>
                </a:lnTo>
                <a:lnTo>
                  <a:pt x="178" y="67"/>
                </a:lnTo>
                <a:lnTo>
                  <a:pt x="179" y="67"/>
                </a:lnTo>
                <a:lnTo>
                  <a:pt x="179" y="68"/>
                </a:lnTo>
                <a:lnTo>
                  <a:pt x="180" y="67"/>
                </a:lnTo>
                <a:lnTo>
                  <a:pt x="181" y="67"/>
                </a:lnTo>
                <a:lnTo>
                  <a:pt x="182" y="67"/>
                </a:lnTo>
                <a:lnTo>
                  <a:pt x="182" y="67"/>
                </a:lnTo>
                <a:lnTo>
                  <a:pt x="183" y="67"/>
                </a:lnTo>
                <a:lnTo>
                  <a:pt x="183" y="66"/>
                </a:lnTo>
                <a:lnTo>
                  <a:pt x="182" y="66"/>
                </a:lnTo>
                <a:lnTo>
                  <a:pt x="182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3" y="66"/>
                </a:lnTo>
                <a:lnTo>
                  <a:pt x="184" y="65"/>
                </a:lnTo>
                <a:lnTo>
                  <a:pt x="184" y="65"/>
                </a:lnTo>
                <a:lnTo>
                  <a:pt x="183" y="65"/>
                </a:lnTo>
                <a:lnTo>
                  <a:pt x="183" y="65"/>
                </a:lnTo>
                <a:lnTo>
                  <a:pt x="184" y="65"/>
                </a:lnTo>
                <a:lnTo>
                  <a:pt x="184" y="65"/>
                </a:lnTo>
                <a:lnTo>
                  <a:pt x="184" y="64"/>
                </a:lnTo>
                <a:lnTo>
                  <a:pt x="184" y="64"/>
                </a:lnTo>
                <a:lnTo>
                  <a:pt x="184" y="63"/>
                </a:lnTo>
                <a:lnTo>
                  <a:pt x="183" y="63"/>
                </a:lnTo>
                <a:lnTo>
                  <a:pt x="183" y="62"/>
                </a:lnTo>
                <a:lnTo>
                  <a:pt x="184" y="62"/>
                </a:lnTo>
                <a:lnTo>
                  <a:pt x="184" y="61"/>
                </a:lnTo>
                <a:lnTo>
                  <a:pt x="184" y="61"/>
                </a:lnTo>
                <a:lnTo>
                  <a:pt x="184" y="61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60"/>
                </a:lnTo>
                <a:lnTo>
                  <a:pt x="184" y="59"/>
                </a:lnTo>
                <a:lnTo>
                  <a:pt x="184" y="59"/>
                </a:lnTo>
                <a:lnTo>
                  <a:pt x="184" y="58"/>
                </a:lnTo>
                <a:lnTo>
                  <a:pt x="185" y="57"/>
                </a:lnTo>
                <a:lnTo>
                  <a:pt x="185" y="57"/>
                </a:lnTo>
                <a:lnTo>
                  <a:pt x="184" y="56"/>
                </a:lnTo>
                <a:lnTo>
                  <a:pt x="184" y="55"/>
                </a:lnTo>
                <a:lnTo>
                  <a:pt x="184" y="55"/>
                </a:lnTo>
                <a:lnTo>
                  <a:pt x="185" y="54"/>
                </a:lnTo>
                <a:lnTo>
                  <a:pt x="185" y="54"/>
                </a:lnTo>
                <a:lnTo>
                  <a:pt x="185" y="53"/>
                </a:lnTo>
                <a:lnTo>
                  <a:pt x="186" y="52"/>
                </a:lnTo>
                <a:lnTo>
                  <a:pt x="186" y="51"/>
                </a:lnTo>
                <a:lnTo>
                  <a:pt x="187" y="51"/>
                </a:lnTo>
                <a:lnTo>
                  <a:pt x="187" y="50"/>
                </a:lnTo>
                <a:lnTo>
                  <a:pt x="187" y="48"/>
                </a:lnTo>
                <a:lnTo>
                  <a:pt x="187" y="48"/>
                </a:lnTo>
                <a:lnTo>
                  <a:pt x="188" y="47"/>
                </a:lnTo>
                <a:lnTo>
                  <a:pt x="188" y="46"/>
                </a:lnTo>
                <a:lnTo>
                  <a:pt x="188" y="45"/>
                </a:lnTo>
                <a:lnTo>
                  <a:pt x="190" y="44"/>
                </a:lnTo>
                <a:lnTo>
                  <a:pt x="189" y="44"/>
                </a:lnTo>
                <a:lnTo>
                  <a:pt x="190" y="44"/>
                </a:lnTo>
                <a:lnTo>
                  <a:pt x="190" y="43"/>
                </a:lnTo>
                <a:lnTo>
                  <a:pt x="191" y="43"/>
                </a:lnTo>
                <a:lnTo>
                  <a:pt x="191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2"/>
                </a:lnTo>
                <a:lnTo>
                  <a:pt x="192" y="41"/>
                </a:lnTo>
                <a:lnTo>
                  <a:pt x="193" y="40"/>
                </a:lnTo>
                <a:lnTo>
                  <a:pt x="193" y="40"/>
                </a:lnTo>
                <a:lnTo>
                  <a:pt x="193" y="40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4" y="39"/>
                </a:lnTo>
                <a:lnTo>
                  <a:pt x="192" y="39"/>
                </a:lnTo>
                <a:lnTo>
                  <a:pt x="191" y="38"/>
                </a:lnTo>
                <a:lnTo>
                  <a:pt x="190" y="38"/>
                </a:lnTo>
                <a:lnTo>
                  <a:pt x="190" y="38"/>
                </a:lnTo>
                <a:lnTo>
                  <a:pt x="189" y="38"/>
                </a:lnTo>
                <a:lnTo>
                  <a:pt x="189" y="38"/>
                </a:lnTo>
                <a:lnTo>
                  <a:pt x="189" y="38"/>
                </a:lnTo>
                <a:lnTo>
                  <a:pt x="188" y="37"/>
                </a:lnTo>
                <a:lnTo>
                  <a:pt x="187" y="38"/>
                </a:lnTo>
                <a:lnTo>
                  <a:pt x="186" y="38"/>
                </a:lnTo>
                <a:lnTo>
                  <a:pt x="186" y="38"/>
                </a:lnTo>
                <a:lnTo>
                  <a:pt x="186" y="38"/>
                </a:lnTo>
                <a:lnTo>
                  <a:pt x="185" y="37"/>
                </a:lnTo>
                <a:lnTo>
                  <a:pt x="184" y="37"/>
                </a:lnTo>
                <a:lnTo>
                  <a:pt x="184" y="37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3" y="36"/>
                </a:lnTo>
                <a:lnTo>
                  <a:pt x="182" y="36"/>
                </a:lnTo>
                <a:lnTo>
                  <a:pt x="182" y="35"/>
                </a:lnTo>
                <a:lnTo>
                  <a:pt x="182" y="35"/>
                </a:lnTo>
                <a:lnTo>
                  <a:pt x="181" y="35"/>
                </a:lnTo>
                <a:lnTo>
                  <a:pt x="181" y="36"/>
                </a:lnTo>
                <a:lnTo>
                  <a:pt x="180" y="36"/>
                </a:lnTo>
                <a:lnTo>
                  <a:pt x="180" y="36"/>
                </a:lnTo>
                <a:lnTo>
                  <a:pt x="180" y="36"/>
                </a:lnTo>
                <a:lnTo>
                  <a:pt x="179" y="36"/>
                </a:lnTo>
                <a:lnTo>
                  <a:pt x="179" y="36"/>
                </a:lnTo>
                <a:lnTo>
                  <a:pt x="178" y="36"/>
                </a:lnTo>
                <a:lnTo>
                  <a:pt x="178" y="36"/>
                </a:lnTo>
                <a:lnTo>
                  <a:pt x="178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7" y="36"/>
                </a:lnTo>
                <a:lnTo>
                  <a:pt x="176" y="36"/>
                </a:lnTo>
                <a:lnTo>
                  <a:pt x="176" y="36"/>
                </a:lnTo>
                <a:lnTo>
                  <a:pt x="176" y="35"/>
                </a:lnTo>
                <a:lnTo>
                  <a:pt x="175" y="35"/>
                </a:lnTo>
                <a:lnTo>
                  <a:pt x="175" y="35"/>
                </a:lnTo>
                <a:lnTo>
                  <a:pt x="174" y="35"/>
                </a:lnTo>
                <a:lnTo>
                  <a:pt x="174" y="35"/>
                </a:lnTo>
                <a:lnTo>
                  <a:pt x="173" y="35"/>
                </a:lnTo>
                <a:lnTo>
                  <a:pt x="173" y="35"/>
                </a:lnTo>
                <a:lnTo>
                  <a:pt x="174" y="35"/>
                </a:lnTo>
                <a:lnTo>
                  <a:pt x="173" y="36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2" y="35"/>
                </a:lnTo>
                <a:lnTo>
                  <a:pt x="171" y="35"/>
                </a:lnTo>
                <a:lnTo>
                  <a:pt x="171" y="34"/>
                </a:lnTo>
                <a:lnTo>
                  <a:pt x="171" y="34"/>
                </a:lnTo>
                <a:lnTo>
                  <a:pt x="171" y="33"/>
                </a:lnTo>
                <a:lnTo>
                  <a:pt x="170" y="33"/>
                </a:lnTo>
                <a:lnTo>
                  <a:pt x="170" y="32"/>
                </a:lnTo>
                <a:lnTo>
                  <a:pt x="169" y="32"/>
                </a:lnTo>
                <a:lnTo>
                  <a:pt x="169" y="32"/>
                </a:lnTo>
                <a:lnTo>
                  <a:pt x="170" y="32"/>
                </a:lnTo>
                <a:lnTo>
                  <a:pt x="170" y="32"/>
                </a:lnTo>
                <a:lnTo>
                  <a:pt x="170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9" y="31"/>
                </a:lnTo>
                <a:lnTo>
                  <a:pt x="168" y="30"/>
                </a:lnTo>
                <a:lnTo>
                  <a:pt x="168" y="30"/>
                </a:lnTo>
                <a:lnTo>
                  <a:pt x="167" y="30"/>
                </a:lnTo>
                <a:lnTo>
                  <a:pt x="167" y="30"/>
                </a:lnTo>
                <a:lnTo>
                  <a:pt x="166" y="30"/>
                </a:lnTo>
                <a:lnTo>
                  <a:pt x="165" y="30"/>
                </a:lnTo>
                <a:lnTo>
                  <a:pt x="165" y="30"/>
                </a:lnTo>
                <a:lnTo>
                  <a:pt x="164" y="29"/>
                </a:lnTo>
                <a:lnTo>
                  <a:pt x="163" y="29"/>
                </a:lnTo>
                <a:lnTo>
                  <a:pt x="163" y="30"/>
                </a:lnTo>
                <a:lnTo>
                  <a:pt x="163" y="30"/>
                </a:lnTo>
                <a:lnTo>
                  <a:pt x="163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2" y="30"/>
                </a:lnTo>
                <a:lnTo>
                  <a:pt x="161" y="30"/>
                </a:lnTo>
                <a:lnTo>
                  <a:pt x="161" y="30"/>
                </a:lnTo>
                <a:lnTo>
                  <a:pt x="160" y="30"/>
                </a:lnTo>
                <a:lnTo>
                  <a:pt x="160" y="29"/>
                </a:lnTo>
                <a:lnTo>
                  <a:pt x="159" y="29"/>
                </a:lnTo>
                <a:lnTo>
                  <a:pt x="158" y="29"/>
                </a:lnTo>
                <a:lnTo>
                  <a:pt x="159" y="29"/>
                </a:lnTo>
                <a:lnTo>
                  <a:pt x="158" y="29"/>
                </a:lnTo>
                <a:lnTo>
                  <a:pt x="158" y="28"/>
                </a:lnTo>
                <a:lnTo>
                  <a:pt x="157" y="28"/>
                </a:lnTo>
                <a:lnTo>
                  <a:pt x="157" y="28"/>
                </a:lnTo>
                <a:lnTo>
                  <a:pt x="157" y="29"/>
                </a:lnTo>
                <a:lnTo>
                  <a:pt x="156" y="29"/>
                </a:lnTo>
                <a:lnTo>
                  <a:pt x="156" y="28"/>
                </a:lnTo>
                <a:lnTo>
                  <a:pt x="156" y="28"/>
                </a:lnTo>
                <a:lnTo>
                  <a:pt x="155" y="28"/>
                </a:lnTo>
                <a:lnTo>
                  <a:pt x="155" y="29"/>
                </a:lnTo>
                <a:lnTo>
                  <a:pt x="155" y="29"/>
                </a:lnTo>
                <a:lnTo>
                  <a:pt x="154" y="29"/>
                </a:lnTo>
                <a:lnTo>
                  <a:pt x="154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9"/>
                </a:lnTo>
                <a:lnTo>
                  <a:pt x="153" y="28"/>
                </a:lnTo>
                <a:lnTo>
                  <a:pt x="153" y="28"/>
                </a:lnTo>
                <a:lnTo>
                  <a:pt x="153" y="28"/>
                </a:lnTo>
                <a:lnTo>
                  <a:pt x="152" y="27"/>
                </a:lnTo>
                <a:lnTo>
                  <a:pt x="152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7"/>
                </a:lnTo>
                <a:lnTo>
                  <a:pt x="151" y="26"/>
                </a:lnTo>
                <a:lnTo>
                  <a:pt x="150" y="26"/>
                </a:lnTo>
                <a:lnTo>
                  <a:pt x="150" y="26"/>
                </a:lnTo>
                <a:lnTo>
                  <a:pt x="149" y="26"/>
                </a:lnTo>
                <a:lnTo>
                  <a:pt x="148" y="26"/>
                </a:lnTo>
                <a:lnTo>
                  <a:pt x="148" y="25"/>
                </a:lnTo>
                <a:lnTo>
                  <a:pt x="148" y="25"/>
                </a:lnTo>
                <a:lnTo>
                  <a:pt x="148" y="25"/>
                </a:lnTo>
                <a:lnTo>
                  <a:pt x="148" y="24"/>
                </a:lnTo>
                <a:lnTo>
                  <a:pt x="147" y="24"/>
                </a:lnTo>
                <a:lnTo>
                  <a:pt x="147" y="24"/>
                </a:lnTo>
                <a:lnTo>
                  <a:pt x="146" y="24"/>
                </a:lnTo>
                <a:lnTo>
                  <a:pt x="145" y="24"/>
                </a:lnTo>
                <a:lnTo>
                  <a:pt x="145" y="24"/>
                </a:lnTo>
                <a:lnTo>
                  <a:pt x="144" y="24"/>
                </a:lnTo>
                <a:lnTo>
                  <a:pt x="144" y="23"/>
                </a:lnTo>
                <a:lnTo>
                  <a:pt x="144" y="23"/>
                </a:lnTo>
                <a:lnTo>
                  <a:pt x="144" y="22"/>
                </a:lnTo>
                <a:lnTo>
                  <a:pt x="144" y="22"/>
                </a:lnTo>
                <a:lnTo>
                  <a:pt x="144" y="21"/>
                </a:lnTo>
                <a:lnTo>
                  <a:pt x="144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1"/>
                </a:lnTo>
                <a:lnTo>
                  <a:pt x="143" y="20"/>
                </a:lnTo>
                <a:lnTo>
                  <a:pt x="143" y="20"/>
                </a:lnTo>
                <a:lnTo>
                  <a:pt x="143" y="20"/>
                </a:lnTo>
                <a:lnTo>
                  <a:pt x="144" y="19"/>
                </a:lnTo>
                <a:lnTo>
                  <a:pt x="143" y="19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8"/>
                </a:lnTo>
                <a:lnTo>
                  <a:pt x="144" y="17"/>
                </a:lnTo>
                <a:lnTo>
                  <a:pt x="144" y="17"/>
                </a:lnTo>
                <a:lnTo>
                  <a:pt x="144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3" y="17"/>
                </a:lnTo>
                <a:lnTo>
                  <a:pt x="142" y="18"/>
                </a:lnTo>
                <a:lnTo>
                  <a:pt x="141" y="18"/>
                </a:lnTo>
                <a:lnTo>
                  <a:pt x="141" y="19"/>
                </a:lnTo>
                <a:lnTo>
                  <a:pt x="141" y="19"/>
                </a:lnTo>
                <a:lnTo>
                  <a:pt x="141" y="19"/>
                </a:lnTo>
                <a:lnTo>
                  <a:pt x="141" y="20"/>
                </a:lnTo>
                <a:lnTo>
                  <a:pt x="140" y="20"/>
                </a:lnTo>
                <a:lnTo>
                  <a:pt x="139" y="21"/>
                </a:lnTo>
                <a:lnTo>
                  <a:pt x="138" y="21"/>
                </a:lnTo>
                <a:lnTo>
                  <a:pt x="136" y="21"/>
                </a:lnTo>
                <a:lnTo>
                  <a:pt x="136" y="21"/>
                </a:lnTo>
                <a:lnTo>
                  <a:pt x="134" y="21"/>
                </a:lnTo>
                <a:lnTo>
                  <a:pt x="134" y="20"/>
                </a:lnTo>
                <a:lnTo>
                  <a:pt x="133" y="20"/>
                </a:lnTo>
                <a:lnTo>
                  <a:pt x="134" y="20"/>
                </a:lnTo>
                <a:lnTo>
                  <a:pt x="133" y="20"/>
                </a:lnTo>
                <a:lnTo>
                  <a:pt x="133" y="20"/>
                </a:lnTo>
                <a:lnTo>
                  <a:pt x="134" y="19"/>
                </a:lnTo>
                <a:lnTo>
                  <a:pt x="134" y="19"/>
                </a:lnTo>
                <a:lnTo>
                  <a:pt x="135" y="19"/>
                </a:lnTo>
                <a:lnTo>
                  <a:pt x="134" y="18"/>
                </a:lnTo>
                <a:lnTo>
                  <a:pt x="134" y="18"/>
                </a:lnTo>
                <a:lnTo>
                  <a:pt x="134" y="17"/>
                </a:lnTo>
                <a:lnTo>
                  <a:pt x="133" y="18"/>
                </a:lnTo>
                <a:lnTo>
                  <a:pt x="133" y="17"/>
                </a:lnTo>
                <a:lnTo>
                  <a:pt x="133" y="17"/>
                </a:lnTo>
                <a:lnTo>
                  <a:pt x="133" y="17"/>
                </a:lnTo>
                <a:lnTo>
                  <a:pt x="134" y="17"/>
                </a:lnTo>
                <a:lnTo>
                  <a:pt x="134" y="16"/>
                </a:lnTo>
                <a:lnTo>
                  <a:pt x="134" y="16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4" y="15"/>
                </a:lnTo>
                <a:lnTo>
                  <a:pt x="133" y="15"/>
                </a:lnTo>
                <a:lnTo>
                  <a:pt x="133" y="15"/>
                </a:lnTo>
                <a:lnTo>
                  <a:pt x="133" y="15"/>
                </a:lnTo>
                <a:lnTo>
                  <a:pt x="132" y="14"/>
                </a:lnTo>
                <a:lnTo>
                  <a:pt x="132" y="14"/>
                </a:lnTo>
                <a:lnTo>
                  <a:pt x="130" y="14"/>
                </a:lnTo>
                <a:lnTo>
                  <a:pt x="129" y="14"/>
                </a:lnTo>
                <a:lnTo>
                  <a:pt x="129" y="14"/>
                </a:lnTo>
                <a:lnTo>
                  <a:pt x="128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7" y="14"/>
                </a:lnTo>
                <a:lnTo>
                  <a:pt x="126" y="13"/>
                </a:lnTo>
                <a:lnTo>
                  <a:pt x="126" y="13"/>
                </a:lnTo>
                <a:lnTo>
                  <a:pt x="126" y="12"/>
                </a:lnTo>
                <a:lnTo>
                  <a:pt x="126" y="12"/>
                </a:lnTo>
                <a:lnTo>
                  <a:pt x="126" y="11"/>
                </a:lnTo>
                <a:lnTo>
                  <a:pt x="125" y="11"/>
                </a:lnTo>
                <a:lnTo>
                  <a:pt x="125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1"/>
                </a:lnTo>
                <a:lnTo>
                  <a:pt x="124" y="10"/>
                </a:lnTo>
                <a:lnTo>
                  <a:pt x="124" y="10"/>
                </a:lnTo>
                <a:lnTo>
                  <a:pt x="123" y="11"/>
                </a:lnTo>
                <a:lnTo>
                  <a:pt x="122" y="11"/>
                </a:lnTo>
                <a:lnTo>
                  <a:pt x="121" y="10"/>
                </a:lnTo>
                <a:lnTo>
                  <a:pt x="120" y="10"/>
                </a:lnTo>
                <a:lnTo>
                  <a:pt x="120" y="9"/>
                </a:lnTo>
                <a:lnTo>
                  <a:pt x="120" y="9"/>
                </a:lnTo>
                <a:lnTo>
                  <a:pt x="120" y="8"/>
                </a:lnTo>
                <a:lnTo>
                  <a:pt x="120" y="8"/>
                </a:lnTo>
                <a:lnTo>
                  <a:pt x="120" y="8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20" y="7"/>
                </a:lnTo>
                <a:lnTo>
                  <a:pt x="119" y="7"/>
                </a:lnTo>
                <a:lnTo>
                  <a:pt x="119" y="6"/>
                </a:lnTo>
                <a:lnTo>
                  <a:pt x="118" y="5"/>
                </a:lnTo>
                <a:lnTo>
                  <a:pt x="117" y="6"/>
                </a:lnTo>
                <a:lnTo>
                  <a:pt x="117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6" y="6"/>
                </a:lnTo>
                <a:lnTo>
                  <a:pt x="115" y="7"/>
                </a:lnTo>
                <a:lnTo>
                  <a:pt x="115" y="7"/>
                </a:lnTo>
                <a:lnTo>
                  <a:pt x="115" y="7"/>
                </a:lnTo>
                <a:lnTo>
                  <a:pt x="114" y="7"/>
                </a:lnTo>
                <a:lnTo>
                  <a:pt x="114" y="7"/>
                </a:lnTo>
                <a:lnTo>
                  <a:pt x="113" y="7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3" y="6"/>
                </a:lnTo>
                <a:lnTo>
                  <a:pt x="112" y="5"/>
                </a:lnTo>
                <a:lnTo>
                  <a:pt x="112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1" y="5"/>
                </a:lnTo>
                <a:lnTo>
                  <a:pt x="110" y="4"/>
                </a:lnTo>
                <a:lnTo>
                  <a:pt x="111" y="4"/>
                </a:lnTo>
                <a:lnTo>
                  <a:pt x="111" y="4"/>
                </a:lnTo>
                <a:lnTo>
                  <a:pt x="110" y="3"/>
                </a:lnTo>
                <a:lnTo>
                  <a:pt x="110" y="3"/>
                </a:lnTo>
                <a:lnTo>
                  <a:pt x="111" y="3"/>
                </a:lnTo>
                <a:lnTo>
                  <a:pt x="110" y="2"/>
                </a:lnTo>
                <a:lnTo>
                  <a:pt x="110" y="2"/>
                </a:lnTo>
                <a:lnTo>
                  <a:pt x="110" y="0"/>
                </a:lnTo>
                <a:lnTo>
                  <a:pt x="109" y="0"/>
                </a:lnTo>
                <a:lnTo>
                  <a:pt x="108" y="1"/>
                </a:lnTo>
                <a:lnTo>
                  <a:pt x="106" y="1"/>
                </a:lnTo>
                <a:lnTo>
                  <a:pt x="103" y="2"/>
                </a:lnTo>
                <a:lnTo>
                  <a:pt x="102" y="2"/>
                </a:lnTo>
                <a:lnTo>
                  <a:pt x="99" y="2"/>
                </a:lnTo>
                <a:lnTo>
                  <a:pt x="98" y="3"/>
                </a:lnTo>
                <a:lnTo>
                  <a:pt x="96" y="4"/>
                </a:lnTo>
                <a:lnTo>
                  <a:pt x="95" y="4"/>
                </a:lnTo>
                <a:lnTo>
                  <a:pt x="95" y="4"/>
                </a:lnTo>
                <a:lnTo>
                  <a:pt x="96" y="6"/>
                </a:lnTo>
                <a:lnTo>
                  <a:pt x="95" y="6"/>
                </a:lnTo>
                <a:lnTo>
                  <a:pt x="95" y="7"/>
                </a:lnTo>
                <a:lnTo>
                  <a:pt x="95" y="8"/>
                </a:lnTo>
                <a:lnTo>
                  <a:pt x="95" y="9"/>
                </a:lnTo>
                <a:lnTo>
                  <a:pt x="95" y="9"/>
                </a:lnTo>
                <a:lnTo>
                  <a:pt x="96" y="10"/>
                </a:lnTo>
                <a:lnTo>
                  <a:pt x="95" y="10"/>
                </a:lnTo>
                <a:lnTo>
                  <a:pt x="95" y="12"/>
                </a:lnTo>
                <a:lnTo>
                  <a:pt x="95" y="13"/>
                </a:lnTo>
                <a:lnTo>
                  <a:pt x="95" y="13"/>
                </a:lnTo>
                <a:lnTo>
                  <a:pt x="96" y="13"/>
                </a:lnTo>
                <a:lnTo>
                  <a:pt x="96" y="13"/>
                </a:lnTo>
                <a:lnTo>
                  <a:pt x="95" y="13"/>
                </a:lnTo>
                <a:lnTo>
                  <a:pt x="95" y="15"/>
                </a:lnTo>
                <a:lnTo>
                  <a:pt x="95" y="15"/>
                </a:lnTo>
                <a:lnTo>
                  <a:pt x="95" y="15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6"/>
                </a:lnTo>
                <a:lnTo>
                  <a:pt x="96" y="17"/>
                </a:lnTo>
                <a:lnTo>
                  <a:pt x="96" y="16"/>
                </a:lnTo>
                <a:lnTo>
                  <a:pt x="95" y="16"/>
                </a:lnTo>
                <a:lnTo>
                  <a:pt x="95" y="16"/>
                </a:lnTo>
                <a:lnTo>
                  <a:pt x="94" y="16"/>
                </a:lnTo>
                <a:lnTo>
                  <a:pt x="94" y="17"/>
                </a:lnTo>
                <a:lnTo>
                  <a:pt x="93" y="18"/>
                </a:lnTo>
                <a:lnTo>
                  <a:pt x="93" y="18"/>
                </a:lnTo>
                <a:lnTo>
                  <a:pt x="92" y="19"/>
                </a:lnTo>
                <a:lnTo>
                  <a:pt x="90" y="21"/>
                </a:lnTo>
                <a:lnTo>
                  <a:pt x="88" y="21"/>
                </a:lnTo>
                <a:lnTo>
                  <a:pt x="86" y="21"/>
                </a:lnTo>
                <a:lnTo>
                  <a:pt x="84" y="22"/>
                </a:lnTo>
                <a:lnTo>
                  <a:pt x="82" y="22"/>
                </a:lnTo>
                <a:lnTo>
                  <a:pt x="80" y="23"/>
                </a:lnTo>
                <a:lnTo>
                  <a:pt x="79" y="24"/>
                </a:lnTo>
                <a:lnTo>
                  <a:pt x="77" y="24"/>
                </a:lnTo>
                <a:lnTo>
                  <a:pt x="77" y="25"/>
                </a:lnTo>
                <a:lnTo>
                  <a:pt x="76" y="25"/>
                </a:lnTo>
                <a:lnTo>
                  <a:pt x="75" y="25"/>
                </a:lnTo>
                <a:lnTo>
                  <a:pt x="75" y="25"/>
                </a:lnTo>
                <a:lnTo>
                  <a:pt x="75" y="25"/>
                </a:lnTo>
                <a:lnTo>
                  <a:pt x="74" y="26"/>
                </a:lnTo>
                <a:lnTo>
                  <a:pt x="74" y="27"/>
                </a:lnTo>
                <a:lnTo>
                  <a:pt x="73" y="29"/>
                </a:lnTo>
                <a:lnTo>
                  <a:pt x="73" y="29"/>
                </a:lnTo>
                <a:lnTo>
                  <a:pt x="73" y="29"/>
                </a:lnTo>
                <a:lnTo>
                  <a:pt x="73" y="30"/>
                </a:lnTo>
                <a:lnTo>
                  <a:pt x="74" y="30"/>
                </a:lnTo>
                <a:lnTo>
                  <a:pt x="74" y="30"/>
                </a:lnTo>
                <a:lnTo>
                  <a:pt x="75" y="30"/>
                </a:lnTo>
                <a:lnTo>
                  <a:pt x="74" y="30"/>
                </a:lnTo>
                <a:lnTo>
                  <a:pt x="75" y="30"/>
                </a:lnTo>
                <a:lnTo>
                  <a:pt x="75" y="30"/>
                </a:lnTo>
                <a:lnTo>
                  <a:pt x="76" y="30"/>
                </a:lnTo>
                <a:lnTo>
                  <a:pt x="77" y="30"/>
                </a:lnTo>
                <a:lnTo>
                  <a:pt x="79" y="30"/>
                </a:lnTo>
                <a:lnTo>
                  <a:pt x="79" y="30"/>
                </a:lnTo>
                <a:lnTo>
                  <a:pt x="78" y="30"/>
                </a:lnTo>
                <a:lnTo>
                  <a:pt x="76" y="31"/>
                </a:lnTo>
                <a:lnTo>
                  <a:pt x="75" y="31"/>
                </a:lnTo>
                <a:lnTo>
                  <a:pt x="74" y="31"/>
                </a:lnTo>
                <a:lnTo>
                  <a:pt x="73" y="31"/>
                </a:lnTo>
                <a:lnTo>
                  <a:pt x="73" y="32"/>
                </a:lnTo>
                <a:lnTo>
                  <a:pt x="71" y="33"/>
                </a:lnTo>
                <a:lnTo>
                  <a:pt x="70" y="33"/>
                </a:lnTo>
                <a:lnTo>
                  <a:pt x="69" y="33"/>
                </a:lnTo>
                <a:lnTo>
                  <a:pt x="69" y="33"/>
                </a:lnTo>
                <a:lnTo>
                  <a:pt x="68" y="33"/>
                </a:lnTo>
                <a:lnTo>
                  <a:pt x="68" y="33"/>
                </a:lnTo>
                <a:lnTo>
                  <a:pt x="66" y="32"/>
                </a:lnTo>
                <a:lnTo>
                  <a:pt x="65" y="32"/>
                </a:lnTo>
                <a:lnTo>
                  <a:pt x="64" y="32"/>
                </a:lnTo>
                <a:lnTo>
                  <a:pt x="63" y="32"/>
                </a:lnTo>
                <a:lnTo>
                  <a:pt x="59" y="32"/>
                </a:lnTo>
                <a:lnTo>
                  <a:pt x="58" y="32"/>
                </a:lnTo>
                <a:lnTo>
                  <a:pt x="58" y="31"/>
                </a:lnTo>
                <a:lnTo>
                  <a:pt x="56" y="31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5" y="32"/>
                </a:lnTo>
                <a:lnTo>
                  <a:pt x="54" y="32"/>
                </a:lnTo>
                <a:lnTo>
                  <a:pt x="54" y="32"/>
                </a:lnTo>
                <a:lnTo>
                  <a:pt x="54" y="32"/>
                </a:lnTo>
                <a:lnTo>
                  <a:pt x="54" y="31"/>
                </a:lnTo>
                <a:lnTo>
                  <a:pt x="53" y="30"/>
                </a:lnTo>
                <a:lnTo>
                  <a:pt x="52" y="28"/>
                </a:lnTo>
                <a:lnTo>
                  <a:pt x="52" y="28"/>
                </a:lnTo>
                <a:lnTo>
                  <a:pt x="53" y="28"/>
                </a:lnTo>
                <a:lnTo>
                  <a:pt x="53" y="28"/>
                </a:lnTo>
                <a:lnTo>
                  <a:pt x="53" y="27"/>
                </a:lnTo>
                <a:lnTo>
                  <a:pt x="53" y="27"/>
                </a:lnTo>
                <a:lnTo>
                  <a:pt x="53" y="26"/>
                </a:lnTo>
                <a:lnTo>
                  <a:pt x="53" y="26"/>
                </a:lnTo>
                <a:lnTo>
                  <a:pt x="53" y="26"/>
                </a:lnTo>
                <a:lnTo>
                  <a:pt x="51" y="25"/>
                </a:lnTo>
                <a:lnTo>
                  <a:pt x="50" y="26"/>
                </a:lnTo>
                <a:lnTo>
                  <a:pt x="49" y="26"/>
                </a:lnTo>
                <a:lnTo>
                  <a:pt x="49" y="26"/>
                </a:lnTo>
                <a:lnTo>
                  <a:pt x="48" y="26"/>
                </a:lnTo>
                <a:lnTo>
                  <a:pt x="48" y="27"/>
                </a:lnTo>
                <a:lnTo>
                  <a:pt x="48" y="27"/>
                </a:lnTo>
                <a:lnTo>
                  <a:pt x="48" y="26"/>
                </a:lnTo>
                <a:lnTo>
                  <a:pt x="47" y="26"/>
                </a:lnTo>
                <a:lnTo>
                  <a:pt x="47" y="26"/>
                </a:lnTo>
                <a:lnTo>
                  <a:pt x="45" y="26"/>
                </a:lnTo>
                <a:lnTo>
                  <a:pt x="45" y="25"/>
                </a:lnTo>
                <a:lnTo>
                  <a:pt x="44" y="25"/>
                </a:lnTo>
                <a:lnTo>
                  <a:pt x="44" y="25"/>
                </a:lnTo>
                <a:lnTo>
                  <a:pt x="43" y="25"/>
                </a:lnTo>
                <a:lnTo>
                  <a:pt x="43" y="25"/>
                </a:lnTo>
                <a:lnTo>
                  <a:pt x="43" y="25"/>
                </a:lnTo>
                <a:lnTo>
                  <a:pt x="43" y="26"/>
                </a:lnTo>
                <a:lnTo>
                  <a:pt x="44" y="26"/>
                </a:lnTo>
                <a:lnTo>
                  <a:pt x="44" y="27"/>
                </a:lnTo>
                <a:lnTo>
                  <a:pt x="44" y="28"/>
                </a:lnTo>
                <a:lnTo>
                  <a:pt x="44" y="28"/>
                </a:lnTo>
                <a:lnTo>
                  <a:pt x="44" y="29"/>
                </a:lnTo>
                <a:lnTo>
                  <a:pt x="44" y="29"/>
                </a:lnTo>
                <a:lnTo>
                  <a:pt x="44" y="29"/>
                </a:lnTo>
                <a:lnTo>
                  <a:pt x="44" y="30"/>
                </a:lnTo>
                <a:lnTo>
                  <a:pt x="45" y="30"/>
                </a:lnTo>
                <a:lnTo>
                  <a:pt x="45" y="32"/>
                </a:lnTo>
                <a:lnTo>
                  <a:pt x="45" y="31"/>
                </a:lnTo>
                <a:lnTo>
                  <a:pt x="45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6" y="32"/>
                </a:lnTo>
                <a:lnTo>
                  <a:pt x="47" y="32"/>
                </a:lnTo>
                <a:lnTo>
                  <a:pt x="46" y="32"/>
                </a:lnTo>
                <a:lnTo>
                  <a:pt x="46" y="33"/>
                </a:lnTo>
                <a:lnTo>
                  <a:pt x="47" y="33"/>
                </a:lnTo>
                <a:lnTo>
                  <a:pt x="47" y="33"/>
                </a:lnTo>
                <a:lnTo>
                  <a:pt x="47" y="33"/>
                </a:lnTo>
                <a:lnTo>
                  <a:pt x="47" y="35"/>
                </a:lnTo>
                <a:lnTo>
                  <a:pt x="48" y="34"/>
                </a:lnTo>
                <a:lnTo>
                  <a:pt x="48" y="34"/>
                </a:lnTo>
                <a:lnTo>
                  <a:pt x="49" y="35"/>
                </a:lnTo>
                <a:lnTo>
                  <a:pt x="48" y="35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6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7"/>
                </a:lnTo>
                <a:lnTo>
                  <a:pt x="48" y="38"/>
                </a:lnTo>
                <a:lnTo>
                  <a:pt x="48" y="38"/>
                </a:lnTo>
                <a:lnTo>
                  <a:pt x="48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8"/>
                </a:lnTo>
                <a:lnTo>
                  <a:pt x="49" y="39"/>
                </a:lnTo>
                <a:lnTo>
                  <a:pt x="49" y="39"/>
                </a:lnTo>
                <a:lnTo>
                  <a:pt x="49" y="40"/>
                </a:lnTo>
                <a:lnTo>
                  <a:pt x="49" y="40"/>
                </a:lnTo>
                <a:lnTo>
                  <a:pt x="49" y="40"/>
                </a:lnTo>
                <a:lnTo>
                  <a:pt x="48" y="40"/>
                </a:lnTo>
                <a:lnTo>
                  <a:pt x="48" y="40"/>
                </a:lnTo>
                <a:lnTo>
                  <a:pt x="48" y="41"/>
                </a:lnTo>
                <a:lnTo>
                  <a:pt x="48" y="41"/>
                </a:lnTo>
                <a:lnTo>
                  <a:pt x="48" y="41"/>
                </a:lnTo>
                <a:lnTo>
                  <a:pt x="48" y="42"/>
                </a:lnTo>
                <a:lnTo>
                  <a:pt x="48" y="42"/>
                </a:lnTo>
                <a:lnTo>
                  <a:pt x="49" y="42"/>
                </a:lnTo>
                <a:lnTo>
                  <a:pt x="49" y="43"/>
                </a:lnTo>
                <a:lnTo>
                  <a:pt x="49" y="44"/>
                </a:lnTo>
                <a:lnTo>
                  <a:pt x="49" y="44"/>
                </a:lnTo>
                <a:lnTo>
                  <a:pt x="50" y="45"/>
                </a:lnTo>
                <a:lnTo>
                  <a:pt x="50" y="45"/>
                </a:lnTo>
                <a:lnTo>
                  <a:pt x="51" y="45"/>
                </a:lnTo>
                <a:lnTo>
                  <a:pt x="51" y="45"/>
                </a:lnTo>
                <a:lnTo>
                  <a:pt x="51" y="45"/>
                </a:lnTo>
                <a:lnTo>
                  <a:pt x="52" y="45"/>
                </a:lnTo>
                <a:lnTo>
                  <a:pt x="50" y="45"/>
                </a:lnTo>
                <a:lnTo>
                  <a:pt x="50" y="45"/>
                </a:lnTo>
                <a:lnTo>
                  <a:pt x="49" y="45"/>
                </a:lnTo>
                <a:lnTo>
                  <a:pt x="48" y="45"/>
                </a:lnTo>
                <a:lnTo>
                  <a:pt x="48" y="45"/>
                </a:lnTo>
                <a:lnTo>
                  <a:pt x="47" y="46"/>
                </a:lnTo>
                <a:lnTo>
                  <a:pt x="45" y="46"/>
                </a:lnTo>
                <a:lnTo>
                  <a:pt x="45" y="46"/>
                </a:lnTo>
                <a:lnTo>
                  <a:pt x="44" y="46"/>
                </a:lnTo>
                <a:lnTo>
                  <a:pt x="44" y="45"/>
                </a:lnTo>
                <a:lnTo>
                  <a:pt x="44" y="45"/>
                </a:lnTo>
                <a:lnTo>
                  <a:pt x="44" y="44"/>
                </a:lnTo>
                <a:lnTo>
                  <a:pt x="44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3" y="44"/>
                </a:lnTo>
                <a:lnTo>
                  <a:pt x="42" y="44"/>
                </a:lnTo>
                <a:lnTo>
                  <a:pt x="42" y="45"/>
                </a:lnTo>
                <a:lnTo>
                  <a:pt x="42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2" y="45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3" y="46"/>
                </a:lnTo>
                <a:lnTo>
                  <a:pt x="42" y="46"/>
                </a:lnTo>
                <a:lnTo>
                  <a:pt x="42" y="46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2" y="46"/>
                </a:lnTo>
                <a:lnTo>
                  <a:pt x="42" y="46"/>
                </a:lnTo>
                <a:lnTo>
                  <a:pt x="42" y="46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1" y="45"/>
                </a:lnTo>
                <a:lnTo>
                  <a:pt x="40" y="45"/>
                </a:lnTo>
                <a:lnTo>
                  <a:pt x="40" y="45"/>
                </a:lnTo>
                <a:lnTo>
                  <a:pt x="40" y="46"/>
                </a:lnTo>
                <a:lnTo>
                  <a:pt x="40" y="46"/>
                </a:lnTo>
                <a:lnTo>
                  <a:pt x="39" y="46"/>
                </a:lnTo>
                <a:lnTo>
                  <a:pt x="40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9" y="46"/>
                </a:lnTo>
                <a:lnTo>
                  <a:pt x="38" y="46"/>
                </a:lnTo>
                <a:lnTo>
                  <a:pt x="38" y="45"/>
                </a:lnTo>
                <a:lnTo>
                  <a:pt x="37" y="45"/>
                </a:lnTo>
                <a:lnTo>
                  <a:pt x="37" y="46"/>
                </a:lnTo>
                <a:lnTo>
                  <a:pt x="37" y="45"/>
                </a:lnTo>
                <a:lnTo>
                  <a:pt x="38" y="45"/>
                </a:lnTo>
                <a:lnTo>
                  <a:pt x="37" y="44"/>
                </a:lnTo>
                <a:lnTo>
                  <a:pt x="37" y="44"/>
                </a:lnTo>
                <a:lnTo>
                  <a:pt x="37" y="45"/>
                </a:lnTo>
                <a:lnTo>
                  <a:pt x="36" y="45"/>
                </a:lnTo>
                <a:lnTo>
                  <a:pt x="36" y="45"/>
                </a:lnTo>
                <a:lnTo>
                  <a:pt x="35" y="45"/>
                </a:lnTo>
                <a:lnTo>
                  <a:pt x="35" y="45"/>
                </a:lnTo>
                <a:lnTo>
                  <a:pt x="35" y="45"/>
                </a:lnTo>
                <a:lnTo>
                  <a:pt x="34" y="46"/>
                </a:lnTo>
                <a:lnTo>
                  <a:pt x="34" y="46"/>
                </a:lnTo>
                <a:lnTo>
                  <a:pt x="33" y="47"/>
                </a:lnTo>
                <a:lnTo>
                  <a:pt x="32" y="47"/>
                </a:lnTo>
                <a:lnTo>
                  <a:pt x="32" y="48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7"/>
                </a:lnTo>
                <a:lnTo>
                  <a:pt x="31" y="46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30" y="45"/>
                </a:lnTo>
                <a:lnTo>
                  <a:pt x="29" y="45"/>
                </a:lnTo>
                <a:lnTo>
                  <a:pt x="29" y="44"/>
                </a:lnTo>
                <a:lnTo>
                  <a:pt x="29" y="44"/>
                </a:lnTo>
                <a:lnTo>
                  <a:pt x="28" y="43"/>
                </a:lnTo>
                <a:lnTo>
                  <a:pt x="28" y="43"/>
                </a:lnTo>
                <a:lnTo>
                  <a:pt x="28" y="43"/>
                </a:lnTo>
                <a:lnTo>
                  <a:pt x="27" y="43"/>
                </a:lnTo>
                <a:lnTo>
                  <a:pt x="27" y="43"/>
                </a:lnTo>
                <a:lnTo>
                  <a:pt x="27" y="42"/>
                </a:lnTo>
                <a:lnTo>
                  <a:pt x="26" y="42"/>
                </a:lnTo>
                <a:lnTo>
                  <a:pt x="27" y="42"/>
                </a:lnTo>
                <a:lnTo>
                  <a:pt x="27" y="42"/>
                </a:lnTo>
                <a:lnTo>
                  <a:pt x="26" y="42"/>
                </a:lnTo>
                <a:lnTo>
                  <a:pt x="26" y="42"/>
                </a:lnTo>
                <a:lnTo>
                  <a:pt x="25" y="43"/>
                </a:lnTo>
                <a:lnTo>
                  <a:pt x="25" y="43"/>
                </a:lnTo>
                <a:lnTo>
                  <a:pt x="26" y="42"/>
                </a:lnTo>
                <a:lnTo>
                  <a:pt x="26" y="42"/>
                </a:lnTo>
                <a:lnTo>
                  <a:pt x="26" y="42"/>
                </a:lnTo>
                <a:lnTo>
                  <a:pt x="26" y="41"/>
                </a:lnTo>
                <a:lnTo>
                  <a:pt x="26" y="41"/>
                </a:lnTo>
                <a:lnTo>
                  <a:pt x="24" y="41"/>
                </a:lnTo>
                <a:lnTo>
                  <a:pt x="24" y="42"/>
                </a:lnTo>
                <a:lnTo>
                  <a:pt x="24" y="42"/>
                </a:lnTo>
                <a:lnTo>
                  <a:pt x="24" y="42"/>
                </a:lnTo>
                <a:lnTo>
                  <a:pt x="24" y="41"/>
                </a:lnTo>
                <a:lnTo>
                  <a:pt x="24" y="41"/>
                </a:lnTo>
                <a:lnTo>
                  <a:pt x="24" y="41"/>
                </a:lnTo>
                <a:lnTo>
                  <a:pt x="23" y="42"/>
                </a:lnTo>
                <a:lnTo>
                  <a:pt x="23" y="41"/>
                </a:lnTo>
                <a:lnTo>
                  <a:pt x="23" y="42"/>
                </a:lnTo>
                <a:lnTo>
                  <a:pt x="22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1" y="42"/>
                </a:lnTo>
                <a:lnTo>
                  <a:pt x="20" y="42"/>
                </a:lnTo>
                <a:lnTo>
                  <a:pt x="20" y="41"/>
                </a:lnTo>
                <a:lnTo>
                  <a:pt x="20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9" y="42"/>
                </a:lnTo>
                <a:lnTo>
                  <a:pt x="18" y="42"/>
                </a:lnTo>
                <a:lnTo>
                  <a:pt x="18" y="42"/>
                </a:lnTo>
                <a:lnTo>
                  <a:pt x="18" y="43"/>
                </a:lnTo>
                <a:lnTo>
                  <a:pt x="19" y="43"/>
                </a:lnTo>
                <a:lnTo>
                  <a:pt x="19" y="43"/>
                </a:lnTo>
                <a:lnTo>
                  <a:pt x="19" y="43"/>
                </a:lnTo>
                <a:lnTo>
                  <a:pt x="18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4"/>
                </a:lnTo>
                <a:lnTo>
                  <a:pt x="18" y="44"/>
                </a:lnTo>
                <a:lnTo>
                  <a:pt x="17" y="44"/>
                </a:lnTo>
                <a:lnTo>
                  <a:pt x="16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5" y="44"/>
                </a:lnTo>
                <a:lnTo>
                  <a:pt x="14" y="44"/>
                </a:lnTo>
                <a:lnTo>
                  <a:pt x="15" y="45"/>
                </a:lnTo>
                <a:lnTo>
                  <a:pt x="14" y="45"/>
                </a:lnTo>
                <a:lnTo>
                  <a:pt x="14" y="44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5"/>
                </a:lnTo>
                <a:lnTo>
                  <a:pt x="14" y="44"/>
                </a:lnTo>
                <a:lnTo>
                  <a:pt x="13" y="44"/>
                </a:lnTo>
                <a:lnTo>
                  <a:pt x="13" y="45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4"/>
                </a:lnTo>
                <a:lnTo>
                  <a:pt x="13" y="43"/>
                </a:lnTo>
                <a:lnTo>
                  <a:pt x="12" y="43"/>
                </a:lnTo>
                <a:lnTo>
                  <a:pt x="12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1" y="44"/>
                </a:lnTo>
                <a:lnTo>
                  <a:pt x="10" y="44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9" y="45"/>
                </a:lnTo>
                <a:lnTo>
                  <a:pt x="8" y="45"/>
                </a:lnTo>
                <a:lnTo>
                  <a:pt x="8" y="45"/>
                </a:lnTo>
                <a:lnTo>
                  <a:pt x="7" y="45"/>
                </a:lnTo>
                <a:lnTo>
                  <a:pt x="8" y="45"/>
                </a:lnTo>
                <a:lnTo>
                  <a:pt x="8" y="45"/>
                </a:lnTo>
                <a:lnTo>
                  <a:pt x="7" y="44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6" y="45"/>
                </a:lnTo>
                <a:lnTo>
                  <a:pt x="5" y="45"/>
                </a:lnTo>
                <a:lnTo>
                  <a:pt x="5" y="45"/>
                </a:lnTo>
                <a:lnTo>
                  <a:pt x="4" y="45"/>
                </a:lnTo>
                <a:lnTo>
                  <a:pt x="4" y="45"/>
                </a:lnTo>
                <a:lnTo>
                  <a:pt x="4" y="45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4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3" y="46"/>
                </a:lnTo>
                <a:lnTo>
                  <a:pt x="4" y="46"/>
                </a:lnTo>
                <a:lnTo>
                  <a:pt x="3" y="47"/>
                </a:lnTo>
                <a:lnTo>
                  <a:pt x="3" y="46"/>
                </a:lnTo>
                <a:lnTo>
                  <a:pt x="3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6"/>
                </a:lnTo>
                <a:lnTo>
                  <a:pt x="2" y="47"/>
                </a:lnTo>
                <a:lnTo>
                  <a:pt x="1" y="47"/>
                </a:lnTo>
                <a:lnTo>
                  <a:pt x="1" y="47"/>
                </a:lnTo>
                <a:lnTo>
                  <a:pt x="1" y="48"/>
                </a:lnTo>
                <a:lnTo>
                  <a:pt x="1" y="48"/>
                </a:lnTo>
                <a:lnTo>
                  <a:pt x="1" y="49"/>
                </a:lnTo>
                <a:lnTo>
                  <a:pt x="0" y="49"/>
                </a:lnTo>
                <a:lnTo>
                  <a:pt x="1" y="49"/>
                </a:lnTo>
                <a:lnTo>
                  <a:pt x="1" y="49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0"/>
                </a:lnTo>
                <a:lnTo>
                  <a:pt x="1" y="51"/>
                </a:lnTo>
                <a:lnTo>
                  <a:pt x="2" y="51"/>
                </a:lnTo>
                <a:lnTo>
                  <a:pt x="2" y="51"/>
                </a:lnTo>
                <a:lnTo>
                  <a:pt x="2" y="50"/>
                </a:lnTo>
                <a:lnTo>
                  <a:pt x="2" y="50"/>
                </a:lnTo>
                <a:lnTo>
                  <a:pt x="3" y="50"/>
                </a:lnTo>
                <a:lnTo>
                  <a:pt x="3" y="51"/>
                </a:lnTo>
                <a:lnTo>
                  <a:pt x="3" y="51"/>
                </a:lnTo>
                <a:lnTo>
                  <a:pt x="8" y="49"/>
                </a:lnTo>
                <a:lnTo>
                  <a:pt x="7" y="49"/>
                </a:lnTo>
                <a:lnTo>
                  <a:pt x="6" y="50"/>
                </a:lnTo>
                <a:lnTo>
                  <a:pt x="6" y="50"/>
                </a:lnTo>
                <a:lnTo>
                  <a:pt x="6" y="51"/>
                </a:lnTo>
                <a:lnTo>
                  <a:pt x="5" y="51"/>
                </a:lnTo>
                <a:lnTo>
                  <a:pt x="6" y="51"/>
                </a:lnTo>
                <a:lnTo>
                  <a:pt x="6" y="51"/>
                </a:lnTo>
                <a:lnTo>
                  <a:pt x="6" y="51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7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7" y="51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9" y="51"/>
                </a:lnTo>
                <a:lnTo>
                  <a:pt x="8" y="52"/>
                </a:lnTo>
                <a:lnTo>
                  <a:pt x="8" y="52"/>
                </a:lnTo>
                <a:lnTo>
                  <a:pt x="8" y="51"/>
                </a:lnTo>
                <a:lnTo>
                  <a:pt x="8" y="51"/>
                </a:lnTo>
                <a:lnTo>
                  <a:pt x="8" y="51"/>
                </a:lnTo>
                <a:lnTo>
                  <a:pt x="6" y="52"/>
                </a:lnTo>
                <a:lnTo>
                  <a:pt x="6" y="52"/>
                </a:lnTo>
                <a:lnTo>
                  <a:pt x="6" y="51"/>
                </a:lnTo>
                <a:lnTo>
                  <a:pt x="5" y="52"/>
                </a:lnTo>
                <a:lnTo>
                  <a:pt x="5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1"/>
                </a:lnTo>
                <a:lnTo>
                  <a:pt x="4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3" y="52"/>
                </a:lnTo>
                <a:lnTo>
                  <a:pt x="4" y="52"/>
                </a:lnTo>
                <a:lnTo>
                  <a:pt x="4" y="52"/>
                </a:lnTo>
                <a:lnTo>
                  <a:pt x="4" y="53"/>
                </a:lnTo>
                <a:lnTo>
                  <a:pt x="4" y="53"/>
                </a:lnTo>
                <a:lnTo>
                  <a:pt x="4" y="54"/>
                </a:lnTo>
                <a:lnTo>
                  <a:pt x="4" y="54"/>
                </a:lnTo>
                <a:lnTo>
                  <a:pt x="5" y="53"/>
                </a:lnTo>
                <a:lnTo>
                  <a:pt x="5" y="53"/>
                </a:lnTo>
                <a:lnTo>
                  <a:pt x="5" y="52"/>
                </a:lnTo>
                <a:lnTo>
                  <a:pt x="6" y="52"/>
                </a:lnTo>
                <a:lnTo>
                  <a:pt x="6" y="53"/>
                </a:lnTo>
                <a:lnTo>
                  <a:pt x="6" y="53"/>
                </a:lnTo>
                <a:lnTo>
                  <a:pt x="7" y="53"/>
                </a:lnTo>
                <a:lnTo>
                  <a:pt x="7" y="53"/>
                </a:lnTo>
                <a:lnTo>
                  <a:pt x="8" y="53"/>
                </a:lnTo>
                <a:lnTo>
                  <a:pt x="8" y="54"/>
                </a:lnTo>
                <a:lnTo>
                  <a:pt x="8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7" y="55"/>
                </a:lnTo>
                <a:lnTo>
                  <a:pt x="5" y="55"/>
                </a:lnTo>
                <a:lnTo>
                  <a:pt x="5" y="55"/>
                </a:lnTo>
                <a:lnTo>
                  <a:pt x="4" y="55"/>
                </a:lnTo>
                <a:lnTo>
                  <a:pt x="4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2" y="56"/>
                </a:lnTo>
                <a:lnTo>
                  <a:pt x="1" y="56"/>
                </a:lnTo>
                <a:lnTo>
                  <a:pt x="2" y="56"/>
                </a:lnTo>
                <a:lnTo>
                  <a:pt x="3" y="56"/>
                </a:lnTo>
                <a:lnTo>
                  <a:pt x="4" y="57"/>
                </a:lnTo>
                <a:lnTo>
                  <a:pt x="4" y="56"/>
                </a:lnTo>
                <a:lnTo>
                  <a:pt x="4" y="57"/>
                </a:lnTo>
                <a:lnTo>
                  <a:pt x="5" y="57"/>
                </a:lnTo>
                <a:lnTo>
                  <a:pt x="6" y="58"/>
                </a:lnTo>
                <a:lnTo>
                  <a:pt x="7" y="59"/>
                </a:lnTo>
                <a:lnTo>
                  <a:pt x="7" y="59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10" y="59"/>
                </a:lnTo>
                <a:lnTo>
                  <a:pt x="10" y="60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9"/>
                </a:lnTo>
                <a:lnTo>
                  <a:pt x="10" y="59"/>
                </a:lnTo>
                <a:lnTo>
                  <a:pt x="11" y="59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59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3" y="60"/>
                </a:lnTo>
                <a:lnTo>
                  <a:pt x="12" y="59"/>
                </a:lnTo>
                <a:lnTo>
                  <a:pt x="13" y="59"/>
                </a:lnTo>
                <a:lnTo>
                  <a:pt x="13" y="59"/>
                </a:lnTo>
                <a:lnTo>
                  <a:pt x="13" y="59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lnTo>
                  <a:pt x="14" y="61"/>
                </a:lnTo>
                <a:lnTo>
                  <a:pt x="14" y="61"/>
                </a:lnTo>
                <a:lnTo>
                  <a:pt x="15" y="60"/>
                </a:lnTo>
                <a:lnTo>
                  <a:pt x="16" y="61"/>
                </a:lnTo>
                <a:lnTo>
                  <a:pt x="16" y="61"/>
                </a:lnTo>
                <a:lnTo>
                  <a:pt x="16" y="60"/>
                </a:lnTo>
                <a:lnTo>
                  <a:pt x="17" y="61"/>
                </a:lnTo>
                <a:lnTo>
                  <a:pt x="17" y="61"/>
                </a:lnTo>
                <a:lnTo>
                  <a:pt x="18" y="61"/>
                </a:lnTo>
                <a:lnTo>
                  <a:pt x="19" y="61"/>
                </a:lnTo>
                <a:lnTo>
                  <a:pt x="19" y="61"/>
                </a:lnTo>
                <a:lnTo>
                  <a:pt x="20" y="62"/>
                </a:lnTo>
                <a:lnTo>
                  <a:pt x="20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1"/>
                </a:lnTo>
                <a:lnTo>
                  <a:pt x="22" y="61"/>
                </a:lnTo>
                <a:lnTo>
                  <a:pt x="22" y="61"/>
                </a:lnTo>
                <a:lnTo>
                  <a:pt x="23" y="61"/>
                </a:lnTo>
                <a:lnTo>
                  <a:pt x="23" y="61"/>
                </a:lnTo>
                <a:lnTo>
                  <a:pt x="22" y="61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2"/>
                </a:lnTo>
                <a:lnTo>
                  <a:pt x="22" y="62"/>
                </a:lnTo>
                <a:lnTo>
                  <a:pt x="22" y="62"/>
                </a:lnTo>
                <a:lnTo>
                  <a:pt x="22" y="62"/>
                </a:lnTo>
                <a:lnTo>
                  <a:pt x="23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2"/>
                </a:lnTo>
                <a:lnTo>
                  <a:pt x="24" y="62"/>
                </a:lnTo>
                <a:lnTo>
                  <a:pt x="24" y="62"/>
                </a:lnTo>
                <a:lnTo>
                  <a:pt x="25" y="62"/>
                </a:lnTo>
                <a:lnTo>
                  <a:pt x="25" y="62"/>
                </a:lnTo>
                <a:lnTo>
                  <a:pt x="24" y="61"/>
                </a:lnTo>
                <a:lnTo>
                  <a:pt x="24" y="61"/>
                </a:lnTo>
                <a:lnTo>
                  <a:pt x="25" y="62"/>
                </a:lnTo>
                <a:lnTo>
                  <a:pt x="25" y="61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5" y="62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5" y="64"/>
                </a:lnTo>
                <a:lnTo>
                  <a:pt x="25" y="65"/>
                </a:lnTo>
                <a:lnTo>
                  <a:pt x="25" y="65"/>
                </a:lnTo>
                <a:lnTo>
                  <a:pt x="25" y="66"/>
                </a:lnTo>
                <a:lnTo>
                  <a:pt x="25" y="66"/>
                </a:lnTo>
                <a:lnTo>
                  <a:pt x="26" y="66"/>
                </a:lnTo>
                <a:lnTo>
                  <a:pt x="25" y="66"/>
                </a:lnTo>
                <a:lnTo>
                  <a:pt x="25" y="66"/>
                </a:lnTo>
                <a:lnTo>
                  <a:pt x="25" y="65"/>
                </a:lnTo>
                <a:lnTo>
                  <a:pt x="25" y="65"/>
                </a:lnTo>
                <a:lnTo>
                  <a:pt x="25" y="64"/>
                </a:lnTo>
                <a:lnTo>
                  <a:pt x="25" y="64"/>
                </a:lnTo>
                <a:lnTo>
                  <a:pt x="26" y="64"/>
                </a:lnTo>
                <a:lnTo>
                  <a:pt x="25" y="65"/>
                </a:lnTo>
                <a:lnTo>
                  <a:pt x="26" y="65"/>
                </a:lnTo>
                <a:lnTo>
                  <a:pt x="26" y="65"/>
                </a:lnTo>
                <a:lnTo>
                  <a:pt x="27" y="65"/>
                </a:lnTo>
                <a:lnTo>
                  <a:pt x="27" y="64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7" y="64"/>
                </a:lnTo>
                <a:lnTo>
                  <a:pt x="27" y="65"/>
                </a:lnTo>
                <a:lnTo>
                  <a:pt x="27" y="65"/>
                </a:lnTo>
                <a:lnTo>
                  <a:pt x="28" y="65"/>
                </a:lnTo>
                <a:lnTo>
                  <a:pt x="28" y="65"/>
                </a:lnTo>
                <a:lnTo>
                  <a:pt x="28" y="64"/>
                </a:lnTo>
                <a:lnTo>
                  <a:pt x="27" y="64"/>
                </a:lnTo>
                <a:lnTo>
                  <a:pt x="28" y="64"/>
                </a:lnTo>
                <a:lnTo>
                  <a:pt x="27" y="63"/>
                </a:lnTo>
                <a:lnTo>
                  <a:pt x="27" y="63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8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29" y="64"/>
                </a:lnTo>
                <a:lnTo>
                  <a:pt x="30" y="64"/>
                </a:lnTo>
                <a:lnTo>
                  <a:pt x="30" y="63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0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5"/>
                </a:lnTo>
                <a:lnTo>
                  <a:pt x="31" y="64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1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30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9" y="65"/>
                </a:lnTo>
                <a:lnTo>
                  <a:pt x="28" y="65"/>
                </a:lnTo>
                <a:lnTo>
                  <a:pt x="28" y="65"/>
                </a:lnTo>
                <a:lnTo>
                  <a:pt x="29" y="65"/>
                </a:lnTo>
                <a:lnTo>
                  <a:pt x="29" y="66"/>
                </a:lnTo>
                <a:lnTo>
                  <a:pt x="30" y="66"/>
                </a:lnTo>
                <a:lnTo>
                  <a:pt x="30" y="66"/>
                </a:lnTo>
                <a:lnTo>
                  <a:pt x="31" y="66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4" y="65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6" y="66"/>
                </a:lnTo>
                <a:lnTo>
                  <a:pt x="35" y="66"/>
                </a:lnTo>
                <a:lnTo>
                  <a:pt x="35" y="66"/>
                </a:lnTo>
                <a:lnTo>
                  <a:pt x="35" y="66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7"/>
                </a:lnTo>
                <a:lnTo>
                  <a:pt x="35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5" y="69"/>
                </a:lnTo>
                <a:lnTo>
                  <a:pt x="35" y="69"/>
                </a:lnTo>
                <a:lnTo>
                  <a:pt x="35" y="69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4" y="70"/>
                </a:lnTo>
                <a:lnTo>
                  <a:pt x="34" y="70"/>
                </a:lnTo>
                <a:lnTo>
                  <a:pt x="34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7" y="70"/>
                </a:lnTo>
                <a:lnTo>
                  <a:pt x="37" y="71"/>
                </a:lnTo>
                <a:lnTo>
                  <a:pt x="38" y="71"/>
                </a:lnTo>
                <a:lnTo>
                  <a:pt x="39" y="70"/>
                </a:lnTo>
                <a:lnTo>
                  <a:pt x="39" y="70"/>
                </a:lnTo>
                <a:lnTo>
                  <a:pt x="40" y="70"/>
                </a:lnTo>
                <a:lnTo>
                  <a:pt x="41" y="70"/>
                </a:lnTo>
                <a:lnTo>
                  <a:pt x="41" y="69"/>
                </a:lnTo>
                <a:lnTo>
                  <a:pt x="42" y="69"/>
                </a:lnTo>
                <a:lnTo>
                  <a:pt x="42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4" y="70"/>
                </a:lnTo>
                <a:lnTo>
                  <a:pt x="45" y="71"/>
                </a:lnTo>
                <a:lnTo>
                  <a:pt x="46" y="71"/>
                </a:lnTo>
                <a:lnTo>
                  <a:pt x="45" y="71"/>
                </a:lnTo>
                <a:lnTo>
                  <a:pt x="44" y="71"/>
                </a:lnTo>
                <a:lnTo>
                  <a:pt x="44" y="71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0"/>
                </a:lnTo>
                <a:lnTo>
                  <a:pt x="41" y="70"/>
                </a:lnTo>
                <a:lnTo>
                  <a:pt x="41" y="70"/>
                </a:lnTo>
                <a:lnTo>
                  <a:pt x="39" y="70"/>
                </a:lnTo>
                <a:lnTo>
                  <a:pt x="39" y="71"/>
                </a:lnTo>
                <a:lnTo>
                  <a:pt x="40" y="71"/>
                </a:lnTo>
                <a:lnTo>
                  <a:pt x="39" y="72"/>
                </a:lnTo>
                <a:lnTo>
                  <a:pt x="39" y="72"/>
                </a:lnTo>
                <a:lnTo>
                  <a:pt x="39" y="72"/>
                </a:lnTo>
                <a:lnTo>
                  <a:pt x="38" y="73"/>
                </a:lnTo>
                <a:lnTo>
                  <a:pt x="39" y="73"/>
                </a:lnTo>
                <a:lnTo>
                  <a:pt x="40" y="73"/>
                </a:lnTo>
                <a:lnTo>
                  <a:pt x="41" y="73"/>
                </a:lnTo>
                <a:lnTo>
                  <a:pt x="42" y="74"/>
                </a:lnTo>
                <a:lnTo>
                  <a:pt x="42" y="75"/>
                </a:lnTo>
                <a:lnTo>
                  <a:pt x="42" y="75"/>
                </a:lnTo>
                <a:lnTo>
                  <a:pt x="42" y="75"/>
                </a:lnTo>
                <a:lnTo>
                  <a:pt x="41" y="75"/>
                </a:lnTo>
                <a:lnTo>
                  <a:pt x="41" y="76"/>
                </a:lnTo>
                <a:lnTo>
                  <a:pt x="41" y="76"/>
                </a:lnTo>
                <a:lnTo>
                  <a:pt x="40" y="77"/>
                </a:lnTo>
                <a:lnTo>
                  <a:pt x="41" y="77"/>
                </a:lnTo>
                <a:lnTo>
                  <a:pt x="40" y="77"/>
                </a:lnTo>
                <a:lnTo>
                  <a:pt x="40" y="78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3" y="81"/>
                </a:lnTo>
                <a:lnTo>
                  <a:pt x="44" y="82"/>
                </a:lnTo>
                <a:lnTo>
                  <a:pt x="44" y="82"/>
                </a:lnTo>
                <a:lnTo>
                  <a:pt x="44" y="83"/>
                </a:lnTo>
                <a:lnTo>
                  <a:pt x="45" y="83"/>
                </a:lnTo>
                <a:lnTo>
                  <a:pt x="45" y="83"/>
                </a:lnTo>
                <a:lnTo>
                  <a:pt x="45" y="85"/>
                </a:lnTo>
                <a:lnTo>
                  <a:pt x="45" y="85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5"/>
                </a:lnTo>
                <a:lnTo>
                  <a:pt x="47" y="86"/>
                </a:lnTo>
                <a:lnTo>
                  <a:pt x="47" y="85"/>
                </a:lnTo>
                <a:lnTo>
                  <a:pt x="48" y="85"/>
                </a:lnTo>
                <a:lnTo>
                  <a:pt x="48" y="86"/>
                </a:lnTo>
                <a:lnTo>
                  <a:pt x="47" y="86"/>
                </a:lnTo>
                <a:lnTo>
                  <a:pt x="48" y="86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2" y="87"/>
                </a:lnTo>
                <a:lnTo>
                  <a:pt x="52" y="88"/>
                </a:lnTo>
                <a:lnTo>
                  <a:pt x="53" y="88"/>
                </a:lnTo>
                <a:lnTo>
                  <a:pt x="53" y="88"/>
                </a:lnTo>
                <a:lnTo>
                  <a:pt x="53" y="89"/>
                </a:lnTo>
                <a:lnTo>
                  <a:pt x="54" y="89"/>
                </a:lnTo>
                <a:lnTo>
                  <a:pt x="53" y="88"/>
                </a:lnTo>
                <a:lnTo>
                  <a:pt x="54" y="88"/>
                </a:lnTo>
                <a:lnTo>
                  <a:pt x="54" y="88"/>
                </a:lnTo>
                <a:lnTo>
                  <a:pt x="54" y="88"/>
                </a:lnTo>
                <a:lnTo>
                  <a:pt x="55" y="88"/>
                </a:lnTo>
                <a:lnTo>
                  <a:pt x="55" y="89"/>
                </a:lnTo>
                <a:lnTo>
                  <a:pt x="55" y="89"/>
                </a:lnTo>
                <a:lnTo>
                  <a:pt x="54" y="90"/>
                </a:lnTo>
                <a:lnTo>
                  <a:pt x="54" y="90"/>
                </a:lnTo>
                <a:lnTo>
                  <a:pt x="54" y="90"/>
                </a:lnTo>
                <a:lnTo>
                  <a:pt x="54" y="91"/>
                </a:lnTo>
                <a:lnTo>
                  <a:pt x="54" y="91"/>
                </a:lnTo>
                <a:lnTo>
                  <a:pt x="54" y="91"/>
                </a:lnTo>
                <a:lnTo>
                  <a:pt x="55" y="91"/>
                </a:lnTo>
                <a:lnTo>
                  <a:pt x="55" y="91"/>
                </a:lnTo>
                <a:lnTo>
                  <a:pt x="55" y="92"/>
                </a:lnTo>
                <a:lnTo>
                  <a:pt x="55" y="92"/>
                </a:lnTo>
                <a:lnTo>
                  <a:pt x="56" y="92"/>
                </a:lnTo>
                <a:lnTo>
                  <a:pt x="56" y="93"/>
                </a:lnTo>
                <a:lnTo>
                  <a:pt x="56" y="93"/>
                </a:lnTo>
                <a:lnTo>
                  <a:pt x="56" y="94"/>
                </a:lnTo>
                <a:lnTo>
                  <a:pt x="56" y="94"/>
                </a:lnTo>
                <a:lnTo>
                  <a:pt x="55" y="93"/>
                </a:lnTo>
                <a:lnTo>
                  <a:pt x="55" y="94"/>
                </a:lnTo>
                <a:lnTo>
                  <a:pt x="56" y="94"/>
                </a:lnTo>
                <a:lnTo>
                  <a:pt x="56" y="94"/>
                </a:lnTo>
                <a:lnTo>
                  <a:pt x="55" y="95"/>
                </a:lnTo>
                <a:lnTo>
                  <a:pt x="56" y="95"/>
                </a:lnTo>
                <a:lnTo>
                  <a:pt x="56" y="95"/>
                </a:lnTo>
                <a:lnTo>
                  <a:pt x="55" y="96"/>
                </a:lnTo>
                <a:lnTo>
                  <a:pt x="55" y="95"/>
                </a:lnTo>
                <a:lnTo>
                  <a:pt x="55" y="96"/>
                </a:lnTo>
                <a:lnTo>
                  <a:pt x="55" y="96"/>
                </a:lnTo>
                <a:lnTo>
                  <a:pt x="55" y="96"/>
                </a:lnTo>
                <a:lnTo>
                  <a:pt x="55" y="97"/>
                </a:lnTo>
                <a:lnTo>
                  <a:pt x="55" y="98"/>
                </a:lnTo>
                <a:lnTo>
                  <a:pt x="57" y="99"/>
                </a:lnTo>
                <a:lnTo>
                  <a:pt x="55" y="98"/>
                </a:lnTo>
                <a:lnTo>
                  <a:pt x="55" y="97"/>
                </a:lnTo>
                <a:lnTo>
                  <a:pt x="53" y="98"/>
                </a:lnTo>
                <a:lnTo>
                  <a:pt x="53" y="99"/>
                </a:lnTo>
                <a:lnTo>
                  <a:pt x="53" y="99"/>
                </a:lnTo>
                <a:lnTo>
                  <a:pt x="54" y="99"/>
                </a:lnTo>
                <a:lnTo>
                  <a:pt x="54" y="99"/>
                </a:lnTo>
                <a:lnTo>
                  <a:pt x="54" y="100"/>
                </a:lnTo>
                <a:lnTo>
                  <a:pt x="55" y="100"/>
                </a:lnTo>
                <a:lnTo>
                  <a:pt x="56" y="101"/>
                </a:lnTo>
                <a:lnTo>
                  <a:pt x="57" y="101"/>
                </a:lnTo>
                <a:lnTo>
                  <a:pt x="57" y="101"/>
                </a:lnTo>
                <a:lnTo>
                  <a:pt x="58" y="102"/>
                </a:lnTo>
                <a:lnTo>
                  <a:pt x="58" y="102"/>
                </a:lnTo>
                <a:lnTo>
                  <a:pt x="58" y="102"/>
                </a:lnTo>
                <a:lnTo>
                  <a:pt x="59" y="102"/>
                </a:lnTo>
                <a:lnTo>
                  <a:pt x="60" y="104"/>
                </a:lnTo>
                <a:lnTo>
                  <a:pt x="61" y="104"/>
                </a:lnTo>
                <a:lnTo>
                  <a:pt x="61" y="106"/>
                </a:lnTo>
                <a:lnTo>
                  <a:pt x="61" y="107"/>
                </a:lnTo>
                <a:lnTo>
                  <a:pt x="62" y="110"/>
                </a:lnTo>
                <a:lnTo>
                  <a:pt x="62" y="111"/>
                </a:lnTo>
                <a:lnTo>
                  <a:pt x="63" y="111"/>
                </a:lnTo>
                <a:lnTo>
                  <a:pt x="64" y="112"/>
                </a:lnTo>
                <a:lnTo>
                  <a:pt x="64" y="112"/>
                </a:lnTo>
                <a:lnTo>
                  <a:pt x="64" y="112"/>
                </a:lnTo>
                <a:lnTo>
                  <a:pt x="63" y="112"/>
                </a:lnTo>
                <a:lnTo>
                  <a:pt x="64" y="112"/>
                </a:lnTo>
                <a:lnTo>
                  <a:pt x="64" y="112"/>
                </a:lnTo>
                <a:lnTo>
                  <a:pt x="64" y="113"/>
                </a:lnTo>
                <a:lnTo>
                  <a:pt x="64" y="114"/>
                </a:lnTo>
                <a:lnTo>
                  <a:pt x="64" y="114"/>
                </a:lnTo>
                <a:lnTo>
                  <a:pt x="63" y="113"/>
                </a:lnTo>
                <a:lnTo>
                  <a:pt x="63" y="112"/>
                </a:lnTo>
                <a:lnTo>
                  <a:pt x="62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09"/>
                </a:lnTo>
                <a:lnTo>
                  <a:pt x="61" y="108"/>
                </a:lnTo>
                <a:lnTo>
                  <a:pt x="60" y="106"/>
                </a:lnTo>
                <a:lnTo>
                  <a:pt x="60" y="106"/>
                </a:lnTo>
                <a:lnTo>
                  <a:pt x="59" y="105"/>
                </a:lnTo>
                <a:lnTo>
                  <a:pt x="58" y="104"/>
                </a:lnTo>
                <a:lnTo>
                  <a:pt x="57" y="103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6" y="102"/>
                </a:lnTo>
                <a:lnTo>
                  <a:pt x="55" y="102"/>
                </a:lnTo>
                <a:lnTo>
                  <a:pt x="55" y="103"/>
                </a:lnTo>
                <a:lnTo>
                  <a:pt x="54" y="105"/>
                </a:lnTo>
                <a:lnTo>
                  <a:pt x="54" y="106"/>
                </a:lnTo>
                <a:lnTo>
                  <a:pt x="54" y="108"/>
                </a:lnTo>
                <a:lnTo>
                  <a:pt x="54" y="110"/>
                </a:lnTo>
                <a:lnTo>
                  <a:pt x="53" y="118"/>
                </a:lnTo>
                <a:lnTo>
                  <a:pt x="53" y="119"/>
                </a:lnTo>
                <a:lnTo>
                  <a:pt x="53" y="119"/>
                </a:lnTo>
                <a:lnTo>
                  <a:pt x="53" y="118"/>
                </a:lnTo>
                <a:lnTo>
                  <a:pt x="53" y="118"/>
                </a:lnTo>
                <a:lnTo>
                  <a:pt x="53" y="117"/>
                </a:lnTo>
                <a:lnTo>
                  <a:pt x="54" y="117"/>
                </a:lnTo>
                <a:lnTo>
                  <a:pt x="54" y="116"/>
                </a:lnTo>
                <a:lnTo>
                  <a:pt x="55" y="117"/>
                </a:lnTo>
                <a:lnTo>
                  <a:pt x="56" y="117"/>
                </a:lnTo>
                <a:lnTo>
                  <a:pt x="56" y="118"/>
                </a:lnTo>
                <a:lnTo>
                  <a:pt x="56" y="118"/>
                </a:lnTo>
                <a:lnTo>
                  <a:pt x="56" y="119"/>
                </a:lnTo>
                <a:lnTo>
                  <a:pt x="55" y="119"/>
                </a:lnTo>
                <a:lnTo>
                  <a:pt x="54" y="119"/>
                </a:lnTo>
                <a:lnTo>
                  <a:pt x="54" y="118"/>
                </a:lnTo>
                <a:lnTo>
                  <a:pt x="54" y="118"/>
                </a:lnTo>
                <a:lnTo>
                  <a:pt x="54" y="119"/>
                </a:lnTo>
                <a:lnTo>
                  <a:pt x="53" y="120"/>
                </a:lnTo>
                <a:lnTo>
                  <a:pt x="53" y="120"/>
                </a:lnTo>
                <a:lnTo>
                  <a:pt x="53" y="120"/>
                </a:lnTo>
                <a:lnTo>
                  <a:pt x="53" y="121"/>
                </a:lnTo>
                <a:lnTo>
                  <a:pt x="53" y="121"/>
                </a:lnTo>
                <a:lnTo>
                  <a:pt x="53" y="121"/>
                </a:lnTo>
                <a:lnTo>
                  <a:pt x="53" y="123"/>
                </a:lnTo>
                <a:lnTo>
                  <a:pt x="53" y="124"/>
                </a:lnTo>
                <a:lnTo>
                  <a:pt x="53" y="125"/>
                </a:lnTo>
                <a:lnTo>
                  <a:pt x="51" y="131"/>
                </a:lnTo>
                <a:lnTo>
                  <a:pt x="51" y="132"/>
                </a:lnTo>
                <a:lnTo>
                  <a:pt x="51" y="134"/>
                </a:lnTo>
                <a:lnTo>
                  <a:pt x="51" y="134"/>
                </a:lnTo>
                <a:lnTo>
                  <a:pt x="50" y="138"/>
                </a:lnTo>
                <a:lnTo>
                  <a:pt x="49" y="139"/>
                </a:lnTo>
                <a:lnTo>
                  <a:pt x="49" y="140"/>
                </a:lnTo>
                <a:lnTo>
                  <a:pt x="48" y="141"/>
                </a:lnTo>
                <a:lnTo>
                  <a:pt x="48" y="141"/>
                </a:lnTo>
                <a:lnTo>
                  <a:pt x="47" y="141"/>
                </a:lnTo>
                <a:lnTo>
                  <a:pt x="45" y="142"/>
                </a:lnTo>
                <a:lnTo>
                  <a:pt x="45" y="14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5" name="Freeform 2655">
            <a:extLst>
              <a:ext uri="{FF2B5EF4-FFF2-40B4-BE49-F238E27FC236}">
                <a16:creationId xmlns:a16="http://schemas.microsoft.com/office/drawing/2014/main" id="{955F0C36-6917-46E1-BD46-98A03A2C4B1A}"/>
              </a:ext>
            </a:extLst>
          </xdr:cNvPr>
          <xdr:cNvSpPr>
            <a:spLocks/>
          </xdr:cNvSpPr>
        </xdr:nvSpPr>
        <xdr:spPr bwMode="auto">
          <a:xfrm>
            <a:off x="804" y="943"/>
            <a:ext cx="15" cy="30"/>
          </a:xfrm>
          <a:custGeom>
            <a:avLst/>
            <a:gdLst>
              <a:gd name="T0" fmla="*/ 11 w 15"/>
              <a:gd name="T1" fmla="*/ 2 h 30"/>
              <a:gd name="T2" fmla="*/ 12 w 15"/>
              <a:gd name="T3" fmla="*/ 1 h 30"/>
              <a:gd name="T4" fmla="*/ 13 w 15"/>
              <a:gd name="T5" fmla="*/ 0 h 30"/>
              <a:gd name="T6" fmla="*/ 13 w 15"/>
              <a:gd name="T7" fmla="*/ 1 h 30"/>
              <a:gd name="T8" fmla="*/ 13 w 15"/>
              <a:gd name="T9" fmla="*/ 4 h 30"/>
              <a:gd name="T10" fmla="*/ 13 w 15"/>
              <a:gd name="T11" fmla="*/ 7 h 30"/>
              <a:gd name="T12" fmla="*/ 14 w 15"/>
              <a:gd name="T13" fmla="*/ 8 h 30"/>
              <a:gd name="T14" fmla="*/ 14 w 15"/>
              <a:gd name="T15" fmla="*/ 7 h 30"/>
              <a:gd name="T16" fmla="*/ 15 w 15"/>
              <a:gd name="T17" fmla="*/ 8 h 30"/>
              <a:gd name="T18" fmla="*/ 15 w 15"/>
              <a:gd name="T19" fmla="*/ 13 h 30"/>
              <a:gd name="T20" fmla="*/ 15 w 15"/>
              <a:gd name="T21" fmla="*/ 16 h 30"/>
              <a:gd name="T22" fmla="*/ 12 w 15"/>
              <a:gd name="T23" fmla="*/ 19 h 30"/>
              <a:gd name="T24" fmla="*/ 12 w 15"/>
              <a:gd name="T25" fmla="*/ 22 h 30"/>
              <a:gd name="T26" fmla="*/ 12 w 15"/>
              <a:gd name="T27" fmla="*/ 24 h 30"/>
              <a:gd name="T28" fmla="*/ 12 w 15"/>
              <a:gd name="T29" fmla="*/ 25 h 30"/>
              <a:gd name="T30" fmla="*/ 11 w 15"/>
              <a:gd name="T31" fmla="*/ 26 h 30"/>
              <a:gd name="T32" fmla="*/ 12 w 15"/>
              <a:gd name="T33" fmla="*/ 26 h 30"/>
              <a:gd name="T34" fmla="*/ 11 w 15"/>
              <a:gd name="T35" fmla="*/ 27 h 30"/>
              <a:gd name="T36" fmla="*/ 11 w 15"/>
              <a:gd name="T37" fmla="*/ 28 h 30"/>
              <a:gd name="T38" fmla="*/ 10 w 15"/>
              <a:gd name="T39" fmla="*/ 29 h 30"/>
              <a:gd name="T40" fmla="*/ 10 w 15"/>
              <a:gd name="T41" fmla="*/ 29 h 30"/>
              <a:gd name="T42" fmla="*/ 9 w 15"/>
              <a:gd name="T43" fmla="*/ 30 h 30"/>
              <a:gd name="T44" fmla="*/ 8 w 15"/>
              <a:gd name="T45" fmla="*/ 28 h 30"/>
              <a:gd name="T46" fmla="*/ 8 w 15"/>
              <a:gd name="T47" fmla="*/ 28 h 30"/>
              <a:gd name="T48" fmla="*/ 7 w 15"/>
              <a:gd name="T49" fmla="*/ 28 h 30"/>
              <a:gd name="T50" fmla="*/ 5 w 15"/>
              <a:gd name="T51" fmla="*/ 28 h 30"/>
              <a:gd name="T52" fmla="*/ 4 w 15"/>
              <a:gd name="T53" fmla="*/ 27 h 30"/>
              <a:gd name="T54" fmla="*/ 4 w 15"/>
              <a:gd name="T55" fmla="*/ 26 h 30"/>
              <a:gd name="T56" fmla="*/ 3 w 15"/>
              <a:gd name="T57" fmla="*/ 26 h 30"/>
              <a:gd name="T58" fmla="*/ 4 w 15"/>
              <a:gd name="T59" fmla="*/ 25 h 30"/>
              <a:gd name="T60" fmla="*/ 5 w 15"/>
              <a:gd name="T61" fmla="*/ 24 h 30"/>
              <a:gd name="T62" fmla="*/ 3 w 15"/>
              <a:gd name="T63" fmla="*/ 24 h 30"/>
              <a:gd name="T64" fmla="*/ 2 w 15"/>
              <a:gd name="T65" fmla="*/ 23 h 30"/>
              <a:gd name="T66" fmla="*/ 2 w 15"/>
              <a:gd name="T67" fmla="*/ 23 h 30"/>
              <a:gd name="T68" fmla="*/ 3 w 15"/>
              <a:gd name="T69" fmla="*/ 21 h 30"/>
              <a:gd name="T70" fmla="*/ 4 w 15"/>
              <a:gd name="T71" fmla="*/ 20 h 30"/>
              <a:gd name="T72" fmla="*/ 1 w 15"/>
              <a:gd name="T73" fmla="*/ 20 h 30"/>
              <a:gd name="T74" fmla="*/ 1 w 15"/>
              <a:gd name="T75" fmla="*/ 19 h 30"/>
              <a:gd name="T76" fmla="*/ 1 w 15"/>
              <a:gd name="T77" fmla="*/ 18 h 30"/>
              <a:gd name="T78" fmla="*/ 3 w 15"/>
              <a:gd name="T79" fmla="*/ 17 h 30"/>
              <a:gd name="T80" fmla="*/ 1 w 15"/>
              <a:gd name="T81" fmla="*/ 16 h 30"/>
              <a:gd name="T82" fmla="*/ 0 w 15"/>
              <a:gd name="T83" fmla="*/ 15 h 30"/>
              <a:gd name="T84" fmla="*/ 0 w 15"/>
              <a:gd name="T85" fmla="*/ 15 h 30"/>
              <a:gd name="T86" fmla="*/ 0 w 15"/>
              <a:gd name="T87" fmla="*/ 14 h 30"/>
              <a:gd name="T88" fmla="*/ 2 w 15"/>
              <a:gd name="T89" fmla="*/ 13 h 30"/>
              <a:gd name="T90" fmla="*/ 1 w 15"/>
              <a:gd name="T91" fmla="*/ 12 h 30"/>
              <a:gd name="T92" fmla="*/ 1 w 15"/>
              <a:gd name="T93" fmla="*/ 12 h 30"/>
              <a:gd name="T94" fmla="*/ 0 w 15"/>
              <a:gd name="T95" fmla="*/ 11 h 30"/>
              <a:gd name="T96" fmla="*/ 1 w 15"/>
              <a:gd name="T97" fmla="*/ 11 h 30"/>
              <a:gd name="T98" fmla="*/ 2 w 15"/>
              <a:gd name="T99" fmla="*/ 10 h 30"/>
              <a:gd name="T100" fmla="*/ 2 w 15"/>
              <a:gd name="T101" fmla="*/ 9 h 30"/>
              <a:gd name="T102" fmla="*/ 2 w 15"/>
              <a:gd name="T103" fmla="*/ 8 h 30"/>
              <a:gd name="T104" fmla="*/ 3 w 15"/>
              <a:gd name="T105" fmla="*/ 8 h 30"/>
              <a:gd name="T106" fmla="*/ 5 w 15"/>
              <a:gd name="T107" fmla="*/ 7 h 30"/>
              <a:gd name="T108" fmla="*/ 6 w 15"/>
              <a:gd name="T109" fmla="*/ 7 h 30"/>
              <a:gd name="T110" fmla="*/ 7 w 15"/>
              <a:gd name="T111" fmla="*/ 5 h 30"/>
              <a:gd name="T112" fmla="*/ 11 w 15"/>
              <a:gd name="T113" fmla="*/ 6 h 30"/>
              <a:gd name="T114" fmla="*/ 12 w 15"/>
              <a:gd name="T115" fmla="*/ 4 h 3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15" h="30">
                <a:moveTo>
                  <a:pt x="12" y="4"/>
                </a:moveTo>
                <a:lnTo>
                  <a:pt x="11" y="4"/>
                </a:lnTo>
                <a:lnTo>
                  <a:pt x="11" y="3"/>
                </a:lnTo>
                <a:lnTo>
                  <a:pt x="11" y="2"/>
                </a:lnTo>
                <a:lnTo>
                  <a:pt x="11" y="2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2" y="1"/>
                </a:lnTo>
                <a:lnTo>
                  <a:pt x="11" y="0"/>
                </a:lnTo>
                <a:lnTo>
                  <a:pt x="12" y="0"/>
                </a:lnTo>
                <a:lnTo>
                  <a:pt x="13" y="0"/>
                </a:lnTo>
                <a:lnTo>
                  <a:pt x="13" y="0"/>
                </a:lnTo>
                <a:lnTo>
                  <a:pt x="13" y="1"/>
                </a:lnTo>
                <a:lnTo>
                  <a:pt x="13" y="1"/>
                </a:lnTo>
                <a:lnTo>
                  <a:pt x="13" y="1"/>
                </a:lnTo>
                <a:lnTo>
                  <a:pt x="14" y="2"/>
                </a:lnTo>
                <a:lnTo>
                  <a:pt x="14" y="2"/>
                </a:lnTo>
                <a:lnTo>
                  <a:pt x="14" y="3"/>
                </a:lnTo>
                <a:lnTo>
                  <a:pt x="13" y="4"/>
                </a:lnTo>
                <a:lnTo>
                  <a:pt x="13" y="6"/>
                </a:lnTo>
                <a:lnTo>
                  <a:pt x="13" y="6"/>
                </a:lnTo>
                <a:lnTo>
                  <a:pt x="13" y="7"/>
                </a:lnTo>
                <a:lnTo>
                  <a:pt x="13" y="7"/>
                </a:lnTo>
                <a:lnTo>
                  <a:pt x="13" y="7"/>
                </a:lnTo>
                <a:lnTo>
                  <a:pt x="14" y="8"/>
                </a:lnTo>
                <a:lnTo>
                  <a:pt x="14" y="8"/>
                </a:lnTo>
                <a:lnTo>
                  <a:pt x="14" y="8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4" y="7"/>
                </a:lnTo>
                <a:lnTo>
                  <a:pt x="13" y="6"/>
                </a:lnTo>
                <a:lnTo>
                  <a:pt x="14" y="7"/>
                </a:lnTo>
                <a:lnTo>
                  <a:pt x="14" y="8"/>
                </a:lnTo>
                <a:lnTo>
                  <a:pt x="15" y="8"/>
                </a:lnTo>
                <a:lnTo>
                  <a:pt x="14" y="9"/>
                </a:lnTo>
                <a:lnTo>
                  <a:pt x="15" y="10"/>
                </a:lnTo>
                <a:lnTo>
                  <a:pt x="14" y="11"/>
                </a:lnTo>
                <a:lnTo>
                  <a:pt x="15" y="13"/>
                </a:lnTo>
                <a:lnTo>
                  <a:pt x="15" y="14"/>
                </a:lnTo>
                <a:lnTo>
                  <a:pt x="15" y="15"/>
                </a:lnTo>
                <a:lnTo>
                  <a:pt x="15" y="16"/>
                </a:lnTo>
                <a:lnTo>
                  <a:pt x="15" y="16"/>
                </a:lnTo>
                <a:lnTo>
                  <a:pt x="13" y="19"/>
                </a:lnTo>
                <a:lnTo>
                  <a:pt x="13" y="19"/>
                </a:lnTo>
                <a:lnTo>
                  <a:pt x="13" y="19"/>
                </a:lnTo>
                <a:lnTo>
                  <a:pt x="12" y="19"/>
                </a:lnTo>
                <a:lnTo>
                  <a:pt x="13" y="20"/>
                </a:lnTo>
                <a:lnTo>
                  <a:pt x="12" y="21"/>
                </a:lnTo>
                <a:lnTo>
                  <a:pt x="12" y="21"/>
                </a:lnTo>
                <a:lnTo>
                  <a:pt x="12" y="22"/>
                </a:lnTo>
                <a:lnTo>
                  <a:pt x="12" y="23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4"/>
                </a:lnTo>
                <a:lnTo>
                  <a:pt x="12" y="25"/>
                </a:lnTo>
                <a:lnTo>
                  <a:pt x="12" y="25"/>
                </a:lnTo>
                <a:lnTo>
                  <a:pt x="12" y="25"/>
                </a:lnTo>
                <a:lnTo>
                  <a:pt x="11" y="25"/>
                </a:lnTo>
                <a:lnTo>
                  <a:pt x="11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1" y="26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7"/>
                </a:lnTo>
                <a:lnTo>
                  <a:pt x="11" y="28"/>
                </a:lnTo>
                <a:lnTo>
                  <a:pt x="11" y="28"/>
                </a:lnTo>
                <a:lnTo>
                  <a:pt x="11" y="28"/>
                </a:lnTo>
                <a:lnTo>
                  <a:pt x="10" y="28"/>
                </a:lnTo>
                <a:lnTo>
                  <a:pt x="10" y="28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0" y="30"/>
                </a:lnTo>
                <a:lnTo>
                  <a:pt x="9" y="30"/>
                </a:lnTo>
                <a:lnTo>
                  <a:pt x="9" y="30"/>
                </a:lnTo>
                <a:lnTo>
                  <a:pt x="8" y="29"/>
                </a:lnTo>
                <a:lnTo>
                  <a:pt x="8" y="29"/>
                </a:lnTo>
                <a:lnTo>
                  <a:pt x="8" y="29"/>
                </a:lnTo>
                <a:lnTo>
                  <a:pt x="8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8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7" y="28"/>
                </a:lnTo>
                <a:lnTo>
                  <a:pt x="6" y="28"/>
                </a:lnTo>
                <a:lnTo>
                  <a:pt x="6" y="28"/>
                </a:lnTo>
                <a:lnTo>
                  <a:pt x="6" y="28"/>
                </a:lnTo>
                <a:lnTo>
                  <a:pt x="5" y="28"/>
                </a:lnTo>
                <a:lnTo>
                  <a:pt x="5" y="27"/>
                </a:lnTo>
                <a:lnTo>
                  <a:pt x="5" y="27"/>
                </a:lnTo>
                <a:lnTo>
                  <a:pt x="5" y="27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7"/>
                </a:lnTo>
                <a:lnTo>
                  <a:pt x="4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6"/>
                </a:lnTo>
                <a:lnTo>
                  <a:pt x="3" y="25"/>
                </a:lnTo>
                <a:lnTo>
                  <a:pt x="3" y="25"/>
                </a:lnTo>
                <a:lnTo>
                  <a:pt x="3" y="25"/>
                </a:lnTo>
                <a:lnTo>
                  <a:pt x="4" y="25"/>
                </a:lnTo>
                <a:lnTo>
                  <a:pt x="4" y="25"/>
                </a:lnTo>
                <a:lnTo>
                  <a:pt x="5" y="25"/>
                </a:lnTo>
                <a:lnTo>
                  <a:pt x="5" y="24"/>
                </a:lnTo>
                <a:lnTo>
                  <a:pt x="5" y="24"/>
                </a:lnTo>
                <a:lnTo>
                  <a:pt x="5" y="24"/>
                </a:lnTo>
                <a:lnTo>
                  <a:pt x="4" y="24"/>
                </a:lnTo>
                <a:lnTo>
                  <a:pt x="4" y="24"/>
                </a:lnTo>
                <a:lnTo>
                  <a:pt x="3" y="24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2" y="23"/>
                </a:lnTo>
                <a:lnTo>
                  <a:pt x="2" y="23"/>
                </a:lnTo>
                <a:lnTo>
                  <a:pt x="1" y="23"/>
                </a:lnTo>
                <a:lnTo>
                  <a:pt x="2" y="23"/>
                </a:lnTo>
                <a:lnTo>
                  <a:pt x="2" y="23"/>
                </a:lnTo>
                <a:lnTo>
                  <a:pt x="2" y="22"/>
                </a:lnTo>
                <a:lnTo>
                  <a:pt x="2" y="22"/>
                </a:lnTo>
                <a:lnTo>
                  <a:pt x="3" y="22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0"/>
                </a:lnTo>
                <a:lnTo>
                  <a:pt x="4" y="20"/>
                </a:lnTo>
                <a:lnTo>
                  <a:pt x="3" y="20"/>
                </a:lnTo>
                <a:lnTo>
                  <a:pt x="3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19"/>
                </a:lnTo>
                <a:lnTo>
                  <a:pt x="1" y="19"/>
                </a:lnTo>
                <a:lnTo>
                  <a:pt x="0" y="19"/>
                </a:lnTo>
                <a:lnTo>
                  <a:pt x="1" y="19"/>
                </a:lnTo>
                <a:lnTo>
                  <a:pt x="2" y="19"/>
                </a:lnTo>
                <a:lnTo>
                  <a:pt x="1" y="18"/>
                </a:lnTo>
                <a:lnTo>
                  <a:pt x="2" y="18"/>
                </a:lnTo>
                <a:lnTo>
                  <a:pt x="3" y="18"/>
                </a:lnTo>
                <a:lnTo>
                  <a:pt x="3" y="17"/>
                </a:lnTo>
                <a:lnTo>
                  <a:pt x="3" y="17"/>
                </a:lnTo>
                <a:lnTo>
                  <a:pt x="2" y="17"/>
                </a:lnTo>
                <a:lnTo>
                  <a:pt x="2" y="16"/>
                </a:lnTo>
                <a:lnTo>
                  <a:pt x="1" y="16"/>
                </a:lnTo>
                <a:lnTo>
                  <a:pt x="1" y="16"/>
                </a:lnTo>
                <a:lnTo>
                  <a:pt x="1" y="16"/>
                </a:lnTo>
                <a:lnTo>
                  <a:pt x="0" y="16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5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0" y="14"/>
                </a:lnTo>
                <a:lnTo>
                  <a:pt x="1" y="14"/>
                </a:lnTo>
                <a:lnTo>
                  <a:pt x="1" y="14"/>
                </a:lnTo>
                <a:lnTo>
                  <a:pt x="2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3"/>
                </a:lnTo>
                <a:lnTo>
                  <a:pt x="0" y="12"/>
                </a:lnTo>
                <a:lnTo>
                  <a:pt x="1" y="12"/>
                </a:lnTo>
                <a:lnTo>
                  <a:pt x="1" y="12"/>
                </a:lnTo>
                <a:lnTo>
                  <a:pt x="0" y="12"/>
                </a:lnTo>
                <a:lnTo>
                  <a:pt x="0" y="12"/>
                </a:lnTo>
                <a:lnTo>
                  <a:pt x="0" y="12"/>
                </a:lnTo>
                <a:lnTo>
                  <a:pt x="0" y="11"/>
                </a:lnTo>
                <a:lnTo>
                  <a:pt x="0" y="11"/>
                </a:lnTo>
                <a:lnTo>
                  <a:pt x="0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1"/>
                </a:lnTo>
                <a:lnTo>
                  <a:pt x="1" y="10"/>
                </a:lnTo>
                <a:lnTo>
                  <a:pt x="2" y="10"/>
                </a:lnTo>
                <a:lnTo>
                  <a:pt x="2" y="9"/>
                </a:lnTo>
                <a:lnTo>
                  <a:pt x="1" y="9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4" y="7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7"/>
                </a:lnTo>
                <a:lnTo>
                  <a:pt x="7" y="6"/>
                </a:lnTo>
                <a:lnTo>
                  <a:pt x="7" y="6"/>
                </a:lnTo>
                <a:lnTo>
                  <a:pt x="7" y="6"/>
                </a:lnTo>
                <a:lnTo>
                  <a:pt x="7" y="5"/>
                </a:lnTo>
                <a:lnTo>
                  <a:pt x="8" y="5"/>
                </a:lnTo>
                <a:lnTo>
                  <a:pt x="10" y="5"/>
                </a:lnTo>
                <a:lnTo>
                  <a:pt x="10" y="5"/>
                </a:lnTo>
                <a:lnTo>
                  <a:pt x="11" y="6"/>
                </a:lnTo>
                <a:lnTo>
                  <a:pt x="11" y="5"/>
                </a:lnTo>
                <a:lnTo>
                  <a:pt x="11" y="5"/>
                </a:lnTo>
                <a:lnTo>
                  <a:pt x="11" y="5"/>
                </a:lnTo>
                <a:lnTo>
                  <a:pt x="1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6" name="Freeform 2656">
            <a:extLst>
              <a:ext uri="{FF2B5EF4-FFF2-40B4-BE49-F238E27FC236}">
                <a16:creationId xmlns:a16="http://schemas.microsoft.com/office/drawing/2014/main" id="{5445737A-7AB8-4B72-969D-8C3DF756B2E0}"/>
              </a:ext>
            </a:extLst>
          </xdr:cNvPr>
          <xdr:cNvSpPr>
            <a:spLocks/>
          </xdr:cNvSpPr>
        </xdr:nvSpPr>
        <xdr:spPr bwMode="auto">
          <a:xfrm>
            <a:off x="628" y="862"/>
            <a:ext cx="3" cy="2"/>
          </a:xfrm>
          <a:custGeom>
            <a:avLst/>
            <a:gdLst>
              <a:gd name="T0" fmla="*/ 1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3 w 3"/>
              <a:gd name="T9" fmla="*/ 1 h 2"/>
              <a:gd name="T10" fmla="*/ 3 w 3"/>
              <a:gd name="T11" fmla="*/ 2 h 2"/>
              <a:gd name="T12" fmla="*/ 3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2 w 3"/>
              <a:gd name="T19" fmla="*/ 2 h 2"/>
              <a:gd name="T20" fmla="*/ 1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0 w 3"/>
              <a:gd name="T29" fmla="*/ 0 h 2"/>
              <a:gd name="T30" fmla="*/ 0 w 3"/>
              <a:gd name="T31" fmla="*/ 0 h 2"/>
              <a:gd name="T32" fmla="*/ 1 w 3"/>
              <a:gd name="T3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3" h="2">
                <a:moveTo>
                  <a:pt x="1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7" name="Freeform 2657">
            <a:extLst>
              <a:ext uri="{FF2B5EF4-FFF2-40B4-BE49-F238E27FC236}">
                <a16:creationId xmlns:a16="http://schemas.microsoft.com/office/drawing/2014/main" id="{D4F5009B-9A7A-4A33-A189-0607AE220558}"/>
              </a:ext>
            </a:extLst>
          </xdr:cNvPr>
          <xdr:cNvSpPr>
            <a:spLocks/>
          </xdr:cNvSpPr>
        </xdr:nvSpPr>
        <xdr:spPr bwMode="auto">
          <a:xfrm>
            <a:off x="641" y="874"/>
            <a:ext cx="2" cy="1"/>
          </a:xfrm>
          <a:custGeom>
            <a:avLst/>
            <a:gdLst>
              <a:gd name="T0" fmla="*/ 0 w 2"/>
              <a:gd name="T1" fmla="*/ 1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0" y="1"/>
                </a:move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8" name="Freeform 2658">
            <a:extLst>
              <a:ext uri="{FF2B5EF4-FFF2-40B4-BE49-F238E27FC236}">
                <a16:creationId xmlns:a16="http://schemas.microsoft.com/office/drawing/2014/main" id="{E41EC2F7-23D1-4A9E-B7D6-5DECA540F60A}"/>
              </a:ext>
            </a:extLst>
          </xdr:cNvPr>
          <xdr:cNvSpPr>
            <a:spLocks/>
          </xdr:cNvSpPr>
        </xdr:nvSpPr>
        <xdr:spPr bwMode="auto">
          <a:xfrm>
            <a:off x="637" y="823"/>
            <a:ext cx="2" cy="2"/>
          </a:xfrm>
          <a:custGeom>
            <a:avLst/>
            <a:gdLst>
              <a:gd name="T0" fmla="*/ 2 w 2"/>
              <a:gd name="T1" fmla="*/ 0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0 w 2"/>
              <a:gd name="T11" fmla="*/ 2 h 2"/>
              <a:gd name="T12" fmla="*/ 0 w 2"/>
              <a:gd name="T13" fmla="*/ 1 h 2"/>
              <a:gd name="T14" fmla="*/ 0 w 2"/>
              <a:gd name="T15" fmla="*/ 1 h 2"/>
              <a:gd name="T16" fmla="*/ 0 w 2"/>
              <a:gd name="T17" fmla="*/ 1 h 2"/>
              <a:gd name="T18" fmla="*/ 1 w 2"/>
              <a:gd name="T19" fmla="*/ 1 h 2"/>
              <a:gd name="T20" fmla="*/ 1 w 2"/>
              <a:gd name="T21" fmla="*/ 1 h 2"/>
              <a:gd name="T22" fmla="*/ 2 w 2"/>
              <a:gd name="T23" fmla="*/ 0 h 2"/>
              <a:gd name="T24" fmla="*/ 2 w 2"/>
              <a:gd name="T25" fmla="*/ 0 h 2"/>
              <a:gd name="T26" fmla="*/ 2 w 2"/>
              <a:gd name="T27" fmla="*/ 0 h 2"/>
              <a:gd name="T28" fmla="*/ 2 w 2"/>
              <a:gd name="T2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2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19" name="Freeform 2659">
            <a:extLst>
              <a:ext uri="{FF2B5EF4-FFF2-40B4-BE49-F238E27FC236}">
                <a16:creationId xmlns:a16="http://schemas.microsoft.com/office/drawing/2014/main" id="{5FB3051E-49D7-429D-BC64-EDED3FB5B9CA}"/>
              </a:ext>
            </a:extLst>
          </xdr:cNvPr>
          <xdr:cNvSpPr>
            <a:spLocks/>
          </xdr:cNvSpPr>
        </xdr:nvSpPr>
        <xdr:spPr bwMode="auto">
          <a:xfrm>
            <a:off x="643" y="828"/>
            <a:ext cx="4" cy="1"/>
          </a:xfrm>
          <a:custGeom>
            <a:avLst/>
            <a:gdLst>
              <a:gd name="T0" fmla="*/ 3 w 4"/>
              <a:gd name="T1" fmla="*/ 0 h 1"/>
              <a:gd name="T2" fmla="*/ 3 w 4"/>
              <a:gd name="T3" fmla="*/ 0 h 1"/>
              <a:gd name="T4" fmla="*/ 3 w 4"/>
              <a:gd name="T5" fmla="*/ 0 h 1"/>
              <a:gd name="T6" fmla="*/ 4 w 4"/>
              <a:gd name="T7" fmla="*/ 0 h 1"/>
              <a:gd name="T8" fmla="*/ 4 w 4"/>
              <a:gd name="T9" fmla="*/ 1 h 1"/>
              <a:gd name="T10" fmla="*/ 4 w 4"/>
              <a:gd name="T11" fmla="*/ 1 h 1"/>
              <a:gd name="T12" fmla="*/ 3 w 4"/>
              <a:gd name="T13" fmla="*/ 1 h 1"/>
              <a:gd name="T14" fmla="*/ 3 w 4"/>
              <a:gd name="T15" fmla="*/ 1 h 1"/>
              <a:gd name="T16" fmla="*/ 3 w 4"/>
              <a:gd name="T17" fmla="*/ 1 h 1"/>
              <a:gd name="T18" fmla="*/ 3 w 4"/>
              <a:gd name="T19" fmla="*/ 1 h 1"/>
              <a:gd name="T20" fmla="*/ 2 w 4"/>
              <a:gd name="T21" fmla="*/ 1 h 1"/>
              <a:gd name="T22" fmla="*/ 2 w 4"/>
              <a:gd name="T23" fmla="*/ 1 h 1"/>
              <a:gd name="T24" fmla="*/ 2 w 4"/>
              <a:gd name="T25" fmla="*/ 1 h 1"/>
              <a:gd name="T26" fmla="*/ 1 w 4"/>
              <a:gd name="T27" fmla="*/ 1 h 1"/>
              <a:gd name="T28" fmla="*/ 1 w 4"/>
              <a:gd name="T29" fmla="*/ 1 h 1"/>
              <a:gd name="T30" fmla="*/ 1 w 4"/>
              <a:gd name="T31" fmla="*/ 1 h 1"/>
              <a:gd name="T32" fmla="*/ 1 w 4"/>
              <a:gd name="T33" fmla="*/ 1 h 1"/>
              <a:gd name="T34" fmla="*/ 1 w 4"/>
              <a:gd name="T35" fmla="*/ 1 h 1"/>
              <a:gd name="T36" fmla="*/ 0 w 4"/>
              <a:gd name="T37" fmla="*/ 1 h 1"/>
              <a:gd name="T38" fmla="*/ 1 w 4"/>
              <a:gd name="T39" fmla="*/ 1 h 1"/>
              <a:gd name="T40" fmla="*/ 0 w 4"/>
              <a:gd name="T41" fmla="*/ 0 h 1"/>
              <a:gd name="T42" fmla="*/ 0 w 4"/>
              <a:gd name="T43" fmla="*/ 0 h 1"/>
              <a:gd name="T44" fmla="*/ 1 w 4"/>
              <a:gd name="T45" fmla="*/ 0 h 1"/>
              <a:gd name="T46" fmla="*/ 2 w 4"/>
              <a:gd name="T47" fmla="*/ 0 h 1"/>
              <a:gd name="T48" fmla="*/ 3 w 4"/>
              <a:gd name="T4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4" h="1">
                <a:moveTo>
                  <a:pt x="3" y="0"/>
                </a:move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0" name="Freeform 2660">
            <a:extLst>
              <a:ext uri="{FF2B5EF4-FFF2-40B4-BE49-F238E27FC236}">
                <a16:creationId xmlns:a16="http://schemas.microsoft.com/office/drawing/2014/main" id="{7262D2EE-C0E5-4595-917E-CE07AC9D8352}"/>
              </a:ext>
            </a:extLst>
          </xdr:cNvPr>
          <xdr:cNvSpPr>
            <a:spLocks/>
          </xdr:cNvSpPr>
        </xdr:nvSpPr>
        <xdr:spPr bwMode="auto">
          <a:xfrm>
            <a:off x="642" y="869"/>
            <a:ext cx="3" cy="2"/>
          </a:xfrm>
          <a:custGeom>
            <a:avLst/>
            <a:gdLst>
              <a:gd name="T0" fmla="*/ 3 w 3"/>
              <a:gd name="T1" fmla="*/ 2 h 2"/>
              <a:gd name="T2" fmla="*/ 2 w 3"/>
              <a:gd name="T3" fmla="*/ 1 h 2"/>
              <a:gd name="T4" fmla="*/ 2 w 3"/>
              <a:gd name="T5" fmla="*/ 1 h 2"/>
              <a:gd name="T6" fmla="*/ 1 w 3"/>
              <a:gd name="T7" fmla="*/ 1 h 2"/>
              <a:gd name="T8" fmla="*/ 1 w 3"/>
              <a:gd name="T9" fmla="*/ 0 h 2"/>
              <a:gd name="T10" fmla="*/ 0 w 3"/>
              <a:gd name="T11" fmla="*/ 0 h 2"/>
              <a:gd name="T12" fmla="*/ 1 w 3"/>
              <a:gd name="T13" fmla="*/ 0 h 2"/>
              <a:gd name="T14" fmla="*/ 2 w 3"/>
              <a:gd name="T15" fmla="*/ 0 h 2"/>
              <a:gd name="T16" fmla="*/ 2 w 3"/>
              <a:gd name="T17" fmla="*/ 1 h 2"/>
              <a:gd name="T18" fmla="*/ 3 w 3"/>
              <a:gd name="T19" fmla="*/ 1 h 2"/>
              <a:gd name="T20" fmla="*/ 3 w 3"/>
              <a:gd name="T21" fmla="*/ 1 h 2"/>
              <a:gd name="T22" fmla="*/ 3 w 3"/>
              <a:gd name="T23" fmla="*/ 2 h 2"/>
              <a:gd name="T24" fmla="*/ 3 w 3"/>
              <a:gd name="T25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1" name="Freeform 2661">
            <a:extLst>
              <a:ext uri="{FF2B5EF4-FFF2-40B4-BE49-F238E27FC236}">
                <a16:creationId xmlns:a16="http://schemas.microsoft.com/office/drawing/2014/main" id="{948FEB53-EBE3-40F0-95D9-D7A3B51B75C8}"/>
              </a:ext>
            </a:extLst>
          </xdr:cNvPr>
          <xdr:cNvSpPr>
            <a:spLocks/>
          </xdr:cNvSpPr>
        </xdr:nvSpPr>
        <xdr:spPr bwMode="auto">
          <a:xfrm>
            <a:off x="654" y="883"/>
            <a:ext cx="4" cy="2"/>
          </a:xfrm>
          <a:custGeom>
            <a:avLst/>
            <a:gdLst>
              <a:gd name="T0" fmla="*/ 3 w 4"/>
              <a:gd name="T1" fmla="*/ 2 h 2"/>
              <a:gd name="T2" fmla="*/ 2 w 4"/>
              <a:gd name="T3" fmla="*/ 1 h 2"/>
              <a:gd name="T4" fmla="*/ 1 w 4"/>
              <a:gd name="T5" fmla="*/ 1 h 2"/>
              <a:gd name="T6" fmla="*/ 0 w 4"/>
              <a:gd name="T7" fmla="*/ 1 h 2"/>
              <a:gd name="T8" fmla="*/ 0 w 4"/>
              <a:gd name="T9" fmla="*/ 1 h 2"/>
              <a:gd name="T10" fmla="*/ 0 w 4"/>
              <a:gd name="T11" fmla="*/ 0 h 2"/>
              <a:gd name="T12" fmla="*/ 1 w 4"/>
              <a:gd name="T13" fmla="*/ 0 h 2"/>
              <a:gd name="T14" fmla="*/ 1 w 4"/>
              <a:gd name="T15" fmla="*/ 0 h 2"/>
              <a:gd name="T16" fmla="*/ 0 w 4"/>
              <a:gd name="T17" fmla="*/ 0 h 2"/>
              <a:gd name="T18" fmla="*/ 0 w 4"/>
              <a:gd name="T19" fmla="*/ 0 h 2"/>
              <a:gd name="T20" fmla="*/ 1 w 4"/>
              <a:gd name="T21" fmla="*/ 1 h 2"/>
              <a:gd name="T22" fmla="*/ 1 w 4"/>
              <a:gd name="T23" fmla="*/ 1 h 2"/>
              <a:gd name="T24" fmla="*/ 1 w 4"/>
              <a:gd name="T25" fmla="*/ 0 h 2"/>
              <a:gd name="T26" fmla="*/ 2 w 4"/>
              <a:gd name="T27" fmla="*/ 0 h 2"/>
              <a:gd name="T28" fmla="*/ 1 w 4"/>
              <a:gd name="T29" fmla="*/ 1 h 2"/>
              <a:gd name="T30" fmla="*/ 1 w 4"/>
              <a:gd name="T31" fmla="*/ 1 h 2"/>
              <a:gd name="T32" fmla="*/ 3 w 4"/>
              <a:gd name="T33" fmla="*/ 1 h 2"/>
              <a:gd name="T34" fmla="*/ 4 w 4"/>
              <a:gd name="T35" fmla="*/ 1 h 2"/>
              <a:gd name="T36" fmla="*/ 4 w 4"/>
              <a:gd name="T37" fmla="*/ 2 h 2"/>
              <a:gd name="T38" fmla="*/ 3 w 4"/>
              <a:gd name="T39" fmla="*/ 2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2">
                <a:moveTo>
                  <a:pt x="3" y="2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3" y="1"/>
                </a:lnTo>
                <a:lnTo>
                  <a:pt x="4" y="1"/>
                </a:lnTo>
                <a:lnTo>
                  <a:pt x="4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2" name="Freeform 2662">
            <a:extLst>
              <a:ext uri="{FF2B5EF4-FFF2-40B4-BE49-F238E27FC236}">
                <a16:creationId xmlns:a16="http://schemas.microsoft.com/office/drawing/2014/main" id="{19ADBFDD-A998-42FF-A502-25E87E78CFC1}"/>
              </a:ext>
            </a:extLst>
          </xdr:cNvPr>
          <xdr:cNvSpPr>
            <a:spLocks/>
          </xdr:cNvSpPr>
        </xdr:nvSpPr>
        <xdr:spPr bwMode="auto">
          <a:xfrm>
            <a:off x="656" y="887"/>
            <a:ext cx="3" cy="4"/>
          </a:xfrm>
          <a:custGeom>
            <a:avLst/>
            <a:gdLst>
              <a:gd name="T0" fmla="*/ 2 w 3"/>
              <a:gd name="T1" fmla="*/ 4 h 4"/>
              <a:gd name="T2" fmla="*/ 2 w 3"/>
              <a:gd name="T3" fmla="*/ 3 h 4"/>
              <a:gd name="T4" fmla="*/ 2 w 3"/>
              <a:gd name="T5" fmla="*/ 2 h 4"/>
              <a:gd name="T6" fmla="*/ 0 w 3"/>
              <a:gd name="T7" fmla="*/ 1 h 4"/>
              <a:gd name="T8" fmla="*/ 0 w 3"/>
              <a:gd name="T9" fmla="*/ 1 h 4"/>
              <a:gd name="T10" fmla="*/ 0 w 3"/>
              <a:gd name="T11" fmla="*/ 1 h 4"/>
              <a:gd name="T12" fmla="*/ 0 w 3"/>
              <a:gd name="T13" fmla="*/ 0 h 4"/>
              <a:gd name="T14" fmla="*/ 0 w 3"/>
              <a:gd name="T15" fmla="*/ 0 h 4"/>
              <a:gd name="T16" fmla="*/ 1 w 3"/>
              <a:gd name="T17" fmla="*/ 0 h 4"/>
              <a:gd name="T18" fmla="*/ 2 w 3"/>
              <a:gd name="T19" fmla="*/ 1 h 4"/>
              <a:gd name="T20" fmla="*/ 2 w 3"/>
              <a:gd name="T21" fmla="*/ 1 h 4"/>
              <a:gd name="T22" fmla="*/ 2 w 3"/>
              <a:gd name="T23" fmla="*/ 1 h 4"/>
              <a:gd name="T24" fmla="*/ 2 w 3"/>
              <a:gd name="T25" fmla="*/ 1 h 4"/>
              <a:gd name="T26" fmla="*/ 2 w 3"/>
              <a:gd name="T27" fmla="*/ 2 h 4"/>
              <a:gd name="T28" fmla="*/ 2 w 3"/>
              <a:gd name="T29" fmla="*/ 2 h 4"/>
              <a:gd name="T30" fmla="*/ 3 w 3"/>
              <a:gd name="T31" fmla="*/ 2 h 4"/>
              <a:gd name="T32" fmla="*/ 3 w 3"/>
              <a:gd name="T33" fmla="*/ 3 h 4"/>
              <a:gd name="T34" fmla="*/ 3 w 3"/>
              <a:gd name="T35" fmla="*/ 4 h 4"/>
              <a:gd name="T36" fmla="*/ 3 w 3"/>
              <a:gd name="T37" fmla="*/ 4 h 4"/>
              <a:gd name="T38" fmla="*/ 3 w 3"/>
              <a:gd name="T39" fmla="*/ 4 h 4"/>
              <a:gd name="T40" fmla="*/ 2 w 3"/>
              <a:gd name="T41" fmla="*/ 4 h 4"/>
              <a:gd name="T42" fmla="*/ 2 w 3"/>
              <a:gd name="T43" fmla="*/ 4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4">
                <a:moveTo>
                  <a:pt x="2" y="4"/>
                </a:moveTo>
                <a:lnTo>
                  <a:pt x="2" y="3"/>
                </a:lnTo>
                <a:lnTo>
                  <a:pt x="2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3" name="Freeform 2663">
            <a:extLst>
              <a:ext uri="{FF2B5EF4-FFF2-40B4-BE49-F238E27FC236}">
                <a16:creationId xmlns:a16="http://schemas.microsoft.com/office/drawing/2014/main" id="{742A513D-D507-4C99-A611-07094D4D3C8F}"/>
              </a:ext>
            </a:extLst>
          </xdr:cNvPr>
          <xdr:cNvSpPr>
            <a:spLocks/>
          </xdr:cNvSpPr>
        </xdr:nvSpPr>
        <xdr:spPr bwMode="auto">
          <a:xfrm>
            <a:off x="624" y="857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1 w 2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57150</xdr:colOff>
      <xdr:row>40</xdr:row>
      <xdr:rowOff>0</xdr:rowOff>
    </xdr:from>
    <xdr:to>
      <xdr:col>11</xdr:col>
      <xdr:colOff>247650</xdr:colOff>
      <xdr:row>40</xdr:row>
      <xdr:rowOff>0</xdr:rowOff>
    </xdr:to>
    <xdr:grpSp>
      <xdr:nvGrpSpPr>
        <xdr:cNvPr id="69297" name="Group 2737">
          <a:extLst>
            <a:ext uri="{FF2B5EF4-FFF2-40B4-BE49-F238E27FC236}">
              <a16:creationId xmlns:a16="http://schemas.microsoft.com/office/drawing/2014/main" id="{D541F9B9-6B71-4282-BFD8-5CC544247DC1}"/>
            </a:ext>
          </a:extLst>
        </xdr:cNvPr>
        <xdr:cNvGrpSpPr>
          <a:grpSpLocks/>
        </xdr:cNvGrpSpPr>
      </xdr:nvGrpSpPr>
      <xdr:grpSpPr bwMode="auto">
        <a:xfrm>
          <a:off x="4920503" y="6409765"/>
          <a:ext cx="1400735" cy="0"/>
          <a:chOff x="555" y="615"/>
          <a:chExt cx="148" cy="200"/>
        </a:xfrm>
      </xdr:grpSpPr>
      <xdr:sp macro="" textlink="">
        <xdr:nvSpPr>
          <xdr:cNvPr id="69225" name="Freeform 2665">
            <a:extLst>
              <a:ext uri="{FF2B5EF4-FFF2-40B4-BE49-F238E27FC236}">
                <a16:creationId xmlns:a16="http://schemas.microsoft.com/office/drawing/2014/main" id="{E86E4D39-D793-47E5-B9A3-730047FE7789}"/>
              </a:ext>
            </a:extLst>
          </xdr:cNvPr>
          <xdr:cNvSpPr>
            <a:spLocks noEditPoints="1"/>
          </xdr:cNvSpPr>
        </xdr:nvSpPr>
        <xdr:spPr bwMode="auto">
          <a:xfrm>
            <a:off x="555" y="615"/>
            <a:ext cx="148" cy="200"/>
          </a:xfrm>
          <a:custGeom>
            <a:avLst/>
            <a:gdLst>
              <a:gd name="T0" fmla="*/ 114 w 148"/>
              <a:gd name="T1" fmla="*/ 131 h 200"/>
              <a:gd name="T2" fmla="*/ 102 w 148"/>
              <a:gd name="T3" fmla="*/ 109 h 200"/>
              <a:gd name="T4" fmla="*/ 77 w 148"/>
              <a:gd name="T5" fmla="*/ 90 h 200"/>
              <a:gd name="T6" fmla="*/ 82 w 148"/>
              <a:gd name="T7" fmla="*/ 79 h 200"/>
              <a:gd name="T8" fmla="*/ 69 w 148"/>
              <a:gd name="T9" fmla="*/ 58 h 200"/>
              <a:gd name="T10" fmla="*/ 60 w 148"/>
              <a:gd name="T11" fmla="*/ 55 h 200"/>
              <a:gd name="T12" fmla="*/ 60 w 148"/>
              <a:gd name="T13" fmla="*/ 41 h 200"/>
              <a:gd name="T14" fmla="*/ 45 w 148"/>
              <a:gd name="T15" fmla="*/ 45 h 200"/>
              <a:gd name="T16" fmla="*/ 44 w 148"/>
              <a:gd name="T17" fmla="*/ 53 h 200"/>
              <a:gd name="T18" fmla="*/ 40 w 148"/>
              <a:gd name="T19" fmla="*/ 60 h 200"/>
              <a:gd name="T20" fmla="*/ 38 w 148"/>
              <a:gd name="T21" fmla="*/ 68 h 200"/>
              <a:gd name="T22" fmla="*/ 34 w 148"/>
              <a:gd name="T23" fmla="*/ 76 h 200"/>
              <a:gd name="T24" fmla="*/ 41 w 148"/>
              <a:gd name="T25" fmla="*/ 79 h 200"/>
              <a:gd name="T26" fmla="*/ 38 w 148"/>
              <a:gd name="T27" fmla="*/ 89 h 200"/>
              <a:gd name="T28" fmla="*/ 41 w 148"/>
              <a:gd name="T29" fmla="*/ 91 h 200"/>
              <a:gd name="T30" fmla="*/ 49 w 148"/>
              <a:gd name="T31" fmla="*/ 87 h 200"/>
              <a:gd name="T32" fmla="*/ 45 w 148"/>
              <a:gd name="T33" fmla="*/ 107 h 200"/>
              <a:gd name="T34" fmla="*/ 61 w 148"/>
              <a:gd name="T35" fmla="*/ 110 h 200"/>
              <a:gd name="T36" fmla="*/ 70 w 148"/>
              <a:gd name="T37" fmla="*/ 118 h 200"/>
              <a:gd name="T38" fmla="*/ 76 w 148"/>
              <a:gd name="T39" fmla="*/ 133 h 200"/>
              <a:gd name="T40" fmla="*/ 52 w 148"/>
              <a:gd name="T41" fmla="*/ 147 h 200"/>
              <a:gd name="T42" fmla="*/ 48 w 148"/>
              <a:gd name="T43" fmla="*/ 162 h 200"/>
              <a:gd name="T44" fmla="*/ 52 w 148"/>
              <a:gd name="T45" fmla="*/ 168 h 200"/>
              <a:gd name="T46" fmla="*/ 75 w 148"/>
              <a:gd name="T47" fmla="*/ 173 h 200"/>
              <a:gd name="T48" fmla="*/ 59 w 148"/>
              <a:gd name="T49" fmla="*/ 178 h 200"/>
              <a:gd name="T50" fmla="*/ 40 w 148"/>
              <a:gd name="T51" fmla="*/ 196 h 200"/>
              <a:gd name="T52" fmla="*/ 61 w 148"/>
              <a:gd name="T53" fmla="*/ 193 h 200"/>
              <a:gd name="T54" fmla="*/ 91 w 148"/>
              <a:gd name="T55" fmla="*/ 188 h 200"/>
              <a:gd name="T56" fmla="*/ 107 w 148"/>
              <a:gd name="T57" fmla="*/ 184 h 200"/>
              <a:gd name="T58" fmla="*/ 135 w 148"/>
              <a:gd name="T59" fmla="*/ 174 h 200"/>
              <a:gd name="T60" fmla="*/ 137 w 148"/>
              <a:gd name="T61" fmla="*/ 166 h 200"/>
              <a:gd name="T62" fmla="*/ 34 w 148"/>
              <a:gd name="T63" fmla="*/ 122 h 200"/>
              <a:gd name="T64" fmla="*/ 36 w 148"/>
              <a:gd name="T65" fmla="*/ 112 h 200"/>
              <a:gd name="T66" fmla="*/ 10 w 148"/>
              <a:gd name="T67" fmla="*/ 112 h 200"/>
              <a:gd name="T68" fmla="*/ 19 w 148"/>
              <a:gd name="T69" fmla="*/ 119 h 200"/>
              <a:gd name="T70" fmla="*/ 57 w 148"/>
              <a:gd name="T71" fmla="*/ 119 h 200"/>
              <a:gd name="T72" fmla="*/ 54 w 148"/>
              <a:gd name="T73" fmla="*/ 138 h 200"/>
              <a:gd name="T74" fmla="*/ 15 w 148"/>
              <a:gd name="T75" fmla="*/ 60 h 200"/>
              <a:gd name="T76" fmla="*/ 25 w 148"/>
              <a:gd name="T77" fmla="*/ 69 h 200"/>
              <a:gd name="T78" fmla="*/ 11 w 148"/>
              <a:gd name="T79" fmla="*/ 70 h 200"/>
              <a:gd name="T80" fmla="*/ 30 w 148"/>
              <a:gd name="T81" fmla="*/ 87 h 200"/>
              <a:gd name="T82" fmla="*/ 78 w 148"/>
              <a:gd name="T83" fmla="*/ 38 h 200"/>
              <a:gd name="T84" fmla="*/ 83 w 148"/>
              <a:gd name="T85" fmla="*/ 28 h 200"/>
              <a:gd name="T86" fmla="*/ 22 w 148"/>
              <a:gd name="T87" fmla="*/ 79 h 200"/>
              <a:gd name="T88" fmla="*/ 11 w 148"/>
              <a:gd name="T89" fmla="*/ 60 h 200"/>
              <a:gd name="T90" fmla="*/ 79 w 148"/>
              <a:gd name="T91" fmla="*/ 35 h 200"/>
              <a:gd name="T92" fmla="*/ 80 w 148"/>
              <a:gd name="T93" fmla="*/ 34 h 200"/>
              <a:gd name="T94" fmla="*/ 35 w 148"/>
              <a:gd name="T95" fmla="*/ 68 h 200"/>
              <a:gd name="T96" fmla="*/ 24 w 148"/>
              <a:gd name="T97" fmla="*/ 64 h 200"/>
              <a:gd name="T98" fmla="*/ 31 w 148"/>
              <a:gd name="T99" fmla="*/ 62 h 200"/>
              <a:gd name="T100" fmla="*/ 80 w 148"/>
              <a:gd name="T101" fmla="*/ 32 h 200"/>
              <a:gd name="T102" fmla="*/ 27 w 148"/>
              <a:gd name="T103" fmla="*/ 50 h 200"/>
              <a:gd name="T104" fmla="*/ 18 w 148"/>
              <a:gd name="T105" fmla="*/ 54 h 200"/>
              <a:gd name="T106" fmla="*/ 23 w 148"/>
              <a:gd name="T107" fmla="*/ 46 h 200"/>
              <a:gd name="T108" fmla="*/ 29 w 148"/>
              <a:gd name="T109" fmla="*/ 82 h 200"/>
              <a:gd name="T110" fmla="*/ 37 w 148"/>
              <a:gd name="T111" fmla="*/ 86 h 200"/>
              <a:gd name="T112" fmla="*/ 26 w 148"/>
              <a:gd name="T113" fmla="*/ 91 h 200"/>
              <a:gd name="T114" fmla="*/ 106 w 148"/>
              <a:gd name="T115" fmla="*/ 13 h 200"/>
              <a:gd name="T116" fmla="*/ 105 w 148"/>
              <a:gd name="T117" fmla="*/ 2 h 200"/>
              <a:gd name="T118" fmla="*/ 101 w 148"/>
              <a:gd name="T119" fmla="*/ 8 h 200"/>
              <a:gd name="T120" fmla="*/ 102 w 148"/>
              <a:gd name="T121" fmla="*/ 9 h 200"/>
              <a:gd name="T122" fmla="*/ 102 w 148"/>
              <a:gd name="T123" fmla="*/ 15 h 200"/>
              <a:gd name="T124" fmla="*/ 106 w 148"/>
              <a:gd name="T125" fmla="*/ 8 h 200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48" h="200">
                <a:moveTo>
                  <a:pt x="148" y="152"/>
                </a:moveTo>
                <a:lnTo>
                  <a:pt x="148" y="151"/>
                </a:lnTo>
                <a:lnTo>
                  <a:pt x="148" y="151"/>
                </a:lnTo>
                <a:lnTo>
                  <a:pt x="147" y="149"/>
                </a:lnTo>
                <a:lnTo>
                  <a:pt x="147" y="148"/>
                </a:lnTo>
                <a:lnTo>
                  <a:pt x="146" y="148"/>
                </a:lnTo>
                <a:lnTo>
                  <a:pt x="142" y="145"/>
                </a:lnTo>
                <a:lnTo>
                  <a:pt x="141" y="145"/>
                </a:lnTo>
                <a:lnTo>
                  <a:pt x="138" y="145"/>
                </a:lnTo>
                <a:lnTo>
                  <a:pt x="137" y="144"/>
                </a:lnTo>
                <a:lnTo>
                  <a:pt x="136" y="144"/>
                </a:lnTo>
                <a:lnTo>
                  <a:pt x="137" y="144"/>
                </a:lnTo>
                <a:lnTo>
                  <a:pt x="136" y="145"/>
                </a:lnTo>
                <a:lnTo>
                  <a:pt x="135" y="145"/>
                </a:lnTo>
                <a:lnTo>
                  <a:pt x="135" y="144"/>
                </a:lnTo>
                <a:lnTo>
                  <a:pt x="134" y="144"/>
                </a:lnTo>
                <a:lnTo>
                  <a:pt x="133" y="144"/>
                </a:lnTo>
                <a:lnTo>
                  <a:pt x="133" y="144"/>
                </a:lnTo>
                <a:lnTo>
                  <a:pt x="132" y="144"/>
                </a:lnTo>
                <a:lnTo>
                  <a:pt x="131" y="144"/>
                </a:lnTo>
                <a:lnTo>
                  <a:pt x="130" y="144"/>
                </a:lnTo>
                <a:lnTo>
                  <a:pt x="130" y="144"/>
                </a:lnTo>
                <a:lnTo>
                  <a:pt x="130" y="145"/>
                </a:lnTo>
                <a:lnTo>
                  <a:pt x="129" y="145"/>
                </a:lnTo>
                <a:lnTo>
                  <a:pt x="128" y="146"/>
                </a:lnTo>
                <a:lnTo>
                  <a:pt x="128" y="147"/>
                </a:lnTo>
                <a:lnTo>
                  <a:pt x="128" y="148"/>
                </a:lnTo>
                <a:lnTo>
                  <a:pt x="128" y="148"/>
                </a:lnTo>
                <a:lnTo>
                  <a:pt x="127" y="148"/>
                </a:lnTo>
                <a:lnTo>
                  <a:pt x="127" y="147"/>
                </a:lnTo>
                <a:lnTo>
                  <a:pt x="125" y="147"/>
                </a:lnTo>
                <a:lnTo>
                  <a:pt x="124" y="146"/>
                </a:lnTo>
                <a:lnTo>
                  <a:pt x="123" y="146"/>
                </a:lnTo>
                <a:lnTo>
                  <a:pt x="122" y="146"/>
                </a:lnTo>
                <a:lnTo>
                  <a:pt x="122" y="145"/>
                </a:lnTo>
                <a:lnTo>
                  <a:pt x="122" y="145"/>
                </a:lnTo>
                <a:lnTo>
                  <a:pt x="123" y="145"/>
                </a:lnTo>
                <a:lnTo>
                  <a:pt x="123" y="145"/>
                </a:lnTo>
                <a:lnTo>
                  <a:pt x="124" y="143"/>
                </a:lnTo>
                <a:lnTo>
                  <a:pt x="126" y="142"/>
                </a:lnTo>
                <a:lnTo>
                  <a:pt x="127" y="142"/>
                </a:lnTo>
                <a:lnTo>
                  <a:pt x="127" y="142"/>
                </a:lnTo>
                <a:lnTo>
                  <a:pt x="127" y="141"/>
                </a:lnTo>
                <a:lnTo>
                  <a:pt x="127" y="141"/>
                </a:lnTo>
                <a:lnTo>
                  <a:pt x="127" y="140"/>
                </a:lnTo>
                <a:lnTo>
                  <a:pt x="127" y="140"/>
                </a:lnTo>
                <a:lnTo>
                  <a:pt x="127" y="139"/>
                </a:lnTo>
                <a:lnTo>
                  <a:pt x="125" y="136"/>
                </a:lnTo>
                <a:lnTo>
                  <a:pt x="125" y="136"/>
                </a:lnTo>
                <a:lnTo>
                  <a:pt x="125" y="136"/>
                </a:lnTo>
                <a:lnTo>
                  <a:pt x="124" y="136"/>
                </a:lnTo>
                <a:lnTo>
                  <a:pt x="124" y="135"/>
                </a:lnTo>
                <a:lnTo>
                  <a:pt x="124" y="135"/>
                </a:lnTo>
                <a:lnTo>
                  <a:pt x="123" y="135"/>
                </a:lnTo>
                <a:lnTo>
                  <a:pt x="123" y="135"/>
                </a:lnTo>
                <a:lnTo>
                  <a:pt x="123" y="134"/>
                </a:lnTo>
                <a:lnTo>
                  <a:pt x="122" y="134"/>
                </a:lnTo>
                <a:lnTo>
                  <a:pt x="121" y="133"/>
                </a:lnTo>
                <a:lnTo>
                  <a:pt x="120" y="133"/>
                </a:lnTo>
                <a:lnTo>
                  <a:pt x="119" y="132"/>
                </a:lnTo>
                <a:lnTo>
                  <a:pt x="118" y="131"/>
                </a:lnTo>
                <a:lnTo>
                  <a:pt x="116" y="131"/>
                </a:lnTo>
                <a:lnTo>
                  <a:pt x="115" y="131"/>
                </a:lnTo>
                <a:lnTo>
                  <a:pt x="114" y="131"/>
                </a:lnTo>
                <a:lnTo>
                  <a:pt x="113" y="131"/>
                </a:lnTo>
                <a:lnTo>
                  <a:pt x="113" y="131"/>
                </a:lnTo>
                <a:lnTo>
                  <a:pt x="112" y="131"/>
                </a:lnTo>
                <a:lnTo>
                  <a:pt x="111" y="131"/>
                </a:lnTo>
                <a:lnTo>
                  <a:pt x="112" y="130"/>
                </a:lnTo>
                <a:lnTo>
                  <a:pt x="114" y="131"/>
                </a:lnTo>
                <a:lnTo>
                  <a:pt x="116" y="131"/>
                </a:lnTo>
                <a:lnTo>
                  <a:pt x="117" y="130"/>
                </a:lnTo>
                <a:lnTo>
                  <a:pt x="118" y="130"/>
                </a:lnTo>
                <a:lnTo>
                  <a:pt x="118" y="130"/>
                </a:lnTo>
                <a:lnTo>
                  <a:pt x="119" y="131"/>
                </a:lnTo>
                <a:lnTo>
                  <a:pt x="120" y="132"/>
                </a:lnTo>
                <a:lnTo>
                  <a:pt x="121" y="132"/>
                </a:lnTo>
                <a:lnTo>
                  <a:pt x="122" y="132"/>
                </a:lnTo>
                <a:lnTo>
                  <a:pt x="123" y="132"/>
                </a:lnTo>
                <a:lnTo>
                  <a:pt x="124" y="133"/>
                </a:lnTo>
                <a:lnTo>
                  <a:pt x="123" y="133"/>
                </a:lnTo>
                <a:lnTo>
                  <a:pt x="124" y="133"/>
                </a:lnTo>
                <a:lnTo>
                  <a:pt x="124" y="133"/>
                </a:lnTo>
                <a:lnTo>
                  <a:pt x="124" y="132"/>
                </a:lnTo>
                <a:lnTo>
                  <a:pt x="121" y="129"/>
                </a:lnTo>
                <a:lnTo>
                  <a:pt x="121" y="129"/>
                </a:lnTo>
                <a:lnTo>
                  <a:pt x="120" y="128"/>
                </a:lnTo>
                <a:lnTo>
                  <a:pt x="119" y="127"/>
                </a:lnTo>
                <a:lnTo>
                  <a:pt x="119" y="126"/>
                </a:lnTo>
                <a:lnTo>
                  <a:pt x="119" y="125"/>
                </a:lnTo>
                <a:lnTo>
                  <a:pt x="119" y="124"/>
                </a:lnTo>
                <a:lnTo>
                  <a:pt x="119" y="124"/>
                </a:lnTo>
                <a:lnTo>
                  <a:pt x="120" y="123"/>
                </a:lnTo>
                <a:lnTo>
                  <a:pt x="121" y="123"/>
                </a:lnTo>
                <a:lnTo>
                  <a:pt x="118" y="122"/>
                </a:lnTo>
                <a:lnTo>
                  <a:pt x="118" y="122"/>
                </a:lnTo>
                <a:lnTo>
                  <a:pt x="118" y="122"/>
                </a:lnTo>
                <a:lnTo>
                  <a:pt x="118" y="122"/>
                </a:lnTo>
                <a:lnTo>
                  <a:pt x="118" y="121"/>
                </a:lnTo>
                <a:lnTo>
                  <a:pt x="117" y="121"/>
                </a:lnTo>
                <a:lnTo>
                  <a:pt x="117" y="121"/>
                </a:lnTo>
                <a:lnTo>
                  <a:pt x="116" y="121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20"/>
                </a:lnTo>
                <a:lnTo>
                  <a:pt x="116" y="119"/>
                </a:lnTo>
                <a:lnTo>
                  <a:pt x="116" y="119"/>
                </a:lnTo>
                <a:lnTo>
                  <a:pt x="115" y="119"/>
                </a:lnTo>
                <a:lnTo>
                  <a:pt x="115" y="118"/>
                </a:lnTo>
                <a:lnTo>
                  <a:pt x="115" y="118"/>
                </a:lnTo>
                <a:lnTo>
                  <a:pt x="114" y="118"/>
                </a:lnTo>
                <a:lnTo>
                  <a:pt x="114" y="117"/>
                </a:lnTo>
                <a:lnTo>
                  <a:pt x="113" y="116"/>
                </a:lnTo>
                <a:lnTo>
                  <a:pt x="112" y="116"/>
                </a:lnTo>
                <a:lnTo>
                  <a:pt x="112" y="116"/>
                </a:lnTo>
                <a:lnTo>
                  <a:pt x="111" y="116"/>
                </a:lnTo>
                <a:lnTo>
                  <a:pt x="110" y="115"/>
                </a:lnTo>
                <a:lnTo>
                  <a:pt x="109" y="115"/>
                </a:lnTo>
                <a:lnTo>
                  <a:pt x="108" y="115"/>
                </a:lnTo>
                <a:lnTo>
                  <a:pt x="108" y="115"/>
                </a:lnTo>
                <a:lnTo>
                  <a:pt x="107" y="115"/>
                </a:lnTo>
                <a:lnTo>
                  <a:pt x="106" y="114"/>
                </a:lnTo>
                <a:lnTo>
                  <a:pt x="105" y="114"/>
                </a:lnTo>
                <a:lnTo>
                  <a:pt x="105" y="114"/>
                </a:lnTo>
                <a:lnTo>
                  <a:pt x="105" y="114"/>
                </a:lnTo>
                <a:lnTo>
                  <a:pt x="105" y="114"/>
                </a:lnTo>
                <a:lnTo>
                  <a:pt x="104" y="114"/>
                </a:lnTo>
                <a:lnTo>
                  <a:pt x="104" y="114"/>
                </a:lnTo>
                <a:lnTo>
                  <a:pt x="104" y="114"/>
                </a:lnTo>
                <a:lnTo>
                  <a:pt x="104" y="113"/>
                </a:lnTo>
                <a:lnTo>
                  <a:pt x="104" y="113"/>
                </a:lnTo>
                <a:lnTo>
                  <a:pt x="104" y="113"/>
                </a:lnTo>
                <a:lnTo>
                  <a:pt x="104" y="112"/>
                </a:lnTo>
                <a:lnTo>
                  <a:pt x="103" y="112"/>
                </a:lnTo>
                <a:lnTo>
                  <a:pt x="103" y="112"/>
                </a:lnTo>
                <a:lnTo>
                  <a:pt x="102" y="111"/>
                </a:lnTo>
                <a:lnTo>
                  <a:pt x="102" y="111"/>
                </a:lnTo>
                <a:lnTo>
                  <a:pt x="102" y="109"/>
                </a:lnTo>
                <a:lnTo>
                  <a:pt x="102" y="109"/>
                </a:lnTo>
                <a:lnTo>
                  <a:pt x="102" y="109"/>
                </a:lnTo>
                <a:lnTo>
                  <a:pt x="101" y="108"/>
                </a:lnTo>
                <a:lnTo>
                  <a:pt x="102" y="108"/>
                </a:lnTo>
                <a:lnTo>
                  <a:pt x="101" y="107"/>
                </a:lnTo>
                <a:lnTo>
                  <a:pt x="100" y="106"/>
                </a:lnTo>
                <a:lnTo>
                  <a:pt x="100" y="106"/>
                </a:lnTo>
                <a:lnTo>
                  <a:pt x="100" y="105"/>
                </a:lnTo>
                <a:lnTo>
                  <a:pt x="100" y="105"/>
                </a:lnTo>
                <a:lnTo>
                  <a:pt x="100" y="104"/>
                </a:lnTo>
                <a:lnTo>
                  <a:pt x="99" y="104"/>
                </a:lnTo>
                <a:lnTo>
                  <a:pt x="99" y="104"/>
                </a:lnTo>
                <a:lnTo>
                  <a:pt x="99" y="103"/>
                </a:lnTo>
                <a:lnTo>
                  <a:pt x="99" y="103"/>
                </a:lnTo>
                <a:lnTo>
                  <a:pt x="99" y="103"/>
                </a:lnTo>
                <a:lnTo>
                  <a:pt x="99" y="102"/>
                </a:lnTo>
                <a:lnTo>
                  <a:pt x="98" y="102"/>
                </a:lnTo>
                <a:lnTo>
                  <a:pt x="99" y="101"/>
                </a:lnTo>
                <a:lnTo>
                  <a:pt x="98" y="101"/>
                </a:lnTo>
                <a:lnTo>
                  <a:pt x="98" y="100"/>
                </a:lnTo>
                <a:lnTo>
                  <a:pt x="98" y="99"/>
                </a:lnTo>
                <a:lnTo>
                  <a:pt x="98" y="99"/>
                </a:lnTo>
                <a:lnTo>
                  <a:pt x="98" y="98"/>
                </a:lnTo>
                <a:lnTo>
                  <a:pt x="98" y="98"/>
                </a:lnTo>
                <a:lnTo>
                  <a:pt x="98" y="97"/>
                </a:lnTo>
                <a:lnTo>
                  <a:pt x="98" y="97"/>
                </a:lnTo>
                <a:lnTo>
                  <a:pt x="98" y="97"/>
                </a:lnTo>
                <a:lnTo>
                  <a:pt x="97" y="96"/>
                </a:lnTo>
                <a:lnTo>
                  <a:pt x="97" y="96"/>
                </a:lnTo>
                <a:lnTo>
                  <a:pt x="96" y="96"/>
                </a:lnTo>
                <a:lnTo>
                  <a:pt x="96" y="96"/>
                </a:lnTo>
                <a:lnTo>
                  <a:pt x="96" y="96"/>
                </a:lnTo>
                <a:lnTo>
                  <a:pt x="96" y="96"/>
                </a:lnTo>
                <a:lnTo>
                  <a:pt x="96" y="95"/>
                </a:lnTo>
                <a:lnTo>
                  <a:pt x="95" y="95"/>
                </a:lnTo>
                <a:lnTo>
                  <a:pt x="95" y="95"/>
                </a:lnTo>
                <a:lnTo>
                  <a:pt x="95" y="95"/>
                </a:lnTo>
                <a:lnTo>
                  <a:pt x="94" y="95"/>
                </a:lnTo>
                <a:lnTo>
                  <a:pt x="94" y="94"/>
                </a:lnTo>
                <a:lnTo>
                  <a:pt x="92" y="93"/>
                </a:lnTo>
                <a:lnTo>
                  <a:pt x="92" y="92"/>
                </a:lnTo>
                <a:lnTo>
                  <a:pt x="91" y="91"/>
                </a:lnTo>
                <a:lnTo>
                  <a:pt x="91" y="91"/>
                </a:lnTo>
                <a:lnTo>
                  <a:pt x="90" y="91"/>
                </a:lnTo>
                <a:lnTo>
                  <a:pt x="90" y="90"/>
                </a:lnTo>
                <a:lnTo>
                  <a:pt x="89" y="90"/>
                </a:lnTo>
                <a:lnTo>
                  <a:pt x="88" y="90"/>
                </a:lnTo>
                <a:lnTo>
                  <a:pt x="88" y="90"/>
                </a:lnTo>
                <a:lnTo>
                  <a:pt x="87" y="90"/>
                </a:lnTo>
                <a:lnTo>
                  <a:pt x="86" y="89"/>
                </a:lnTo>
                <a:lnTo>
                  <a:pt x="84" y="89"/>
                </a:lnTo>
                <a:lnTo>
                  <a:pt x="84" y="89"/>
                </a:lnTo>
                <a:lnTo>
                  <a:pt x="84" y="89"/>
                </a:lnTo>
                <a:lnTo>
                  <a:pt x="84" y="89"/>
                </a:lnTo>
                <a:lnTo>
                  <a:pt x="83" y="89"/>
                </a:lnTo>
                <a:lnTo>
                  <a:pt x="84" y="88"/>
                </a:lnTo>
                <a:lnTo>
                  <a:pt x="83" y="88"/>
                </a:lnTo>
                <a:lnTo>
                  <a:pt x="82" y="88"/>
                </a:lnTo>
                <a:lnTo>
                  <a:pt x="81" y="87"/>
                </a:lnTo>
                <a:lnTo>
                  <a:pt x="81" y="88"/>
                </a:lnTo>
                <a:lnTo>
                  <a:pt x="80" y="88"/>
                </a:lnTo>
                <a:lnTo>
                  <a:pt x="80" y="88"/>
                </a:lnTo>
                <a:lnTo>
                  <a:pt x="80" y="88"/>
                </a:lnTo>
                <a:lnTo>
                  <a:pt x="79" y="88"/>
                </a:lnTo>
                <a:lnTo>
                  <a:pt x="79" y="88"/>
                </a:lnTo>
                <a:lnTo>
                  <a:pt x="79" y="88"/>
                </a:lnTo>
                <a:lnTo>
                  <a:pt x="79" y="89"/>
                </a:lnTo>
                <a:lnTo>
                  <a:pt x="79" y="89"/>
                </a:lnTo>
                <a:lnTo>
                  <a:pt x="78" y="89"/>
                </a:lnTo>
                <a:lnTo>
                  <a:pt x="77" y="90"/>
                </a:lnTo>
                <a:lnTo>
                  <a:pt x="76" y="90"/>
                </a:lnTo>
                <a:lnTo>
                  <a:pt x="75" y="89"/>
                </a:lnTo>
                <a:lnTo>
                  <a:pt x="73" y="89"/>
                </a:lnTo>
                <a:lnTo>
                  <a:pt x="72" y="89"/>
                </a:lnTo>
                <a:lnTo>
                  <a:pt x="72" y="89"/>
                </a:lnTo>
                <a:lnTo>
                  <a:pt x="70" y="89"/>
                </a:lnTo>
                <a:lnTo>
                  <a:pt x="70" y="88"/>
                </a:lnTo>
                <a:lnTo>
                  <a:pt x="69" y="88"/>
                </a:lnTo>
                <a:lnTo>
                  <a:pt x="68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7" y="88"/>
                </a:lnTo>
                <a:lnTo>
                  <a:pt x="68" y="88"/>
                </a:lnTo>
                <a:lnTo>
                  <a:pt x="69" y="88"/>
                </a:lnTo>
                <a:lnTo>
                  <a:pt x="70" y="88"/>
                </a:lnTo>
                <a:lnTo>
                  <a:pt x="70" y="88"/>
                </a:lnTo>
                <a:lnTo>
                  <a:pt x="71" y="88"/>
                </a:lnTo>
                <a:lnTo>
                  <a:pt x="72" y="88"/>
                </a:lnTo>
                <a:lnTo>
                  <a:pt x="72" y="88"/>
                </a:lnTo>
                <a:lnTo>
                  <a:pt x="73" y="88"/>
                </a:lnTo>
                <a:lnTo>
                  <a:pt x="75" y="88"/>
                </a:lnTo>
                <a:lnTo>
                  <a:pt x="75" y="87"/>
                </a:lnTo>
                <a:lnTo>
                  <a:pt x="75" y="87"/>
                </a:lnTo>
                <a:lnTo>
                  <a:pt x="75" y="87"/>
                </a:lnTo>
                <a:lnTo>
                  <a:pt x="76" y="87"/>
                </a:lnTo>
                <a:lnTo>
                  <a:pt x="77" y="85"/>
                </a:lnTo>
                <a:lnTo>
                  <a:pt x="78" y="85"/>
                </a:lnTo>
                <a:lnTo>
                  <a:pt x="79" y="85"/>
                </a:lnTo>
                <a:lnTo>
                  <a:pt x="80" y="85"/>
                </a:lnTo>
                <a:lnTo>
                  <a:pt x="80" y="85"/>
                </a:lnTo>
                <a:lnTo>
                  <a:pt x="81" y="85"/>
                </a:lnTo>
                <a:lnTo>
                  <a:pt x="82" y="85"/>
                </a:lnTo>
                <a:lnTo>
                  <a:pt x="83" y="84"/>
                </a:lnTo>
                <a:lnTo>
                  <a:pt x="84" y="84"/>
                </a:lnTo>
                <a:lnTo>
                  <a:pt x="83" y="83"/>
                </a:lnTo>
                <a:lnTo>
                  <a:pt x="83" y="83"/>
                </a:lnTo>
                <a:lnTo>
                  <a:pt x="83" y="83"/>
                </a:lnTo>
                <a:lnTo>
                  <a:pt x="81" y="83"/>
                </a:lnTo>
                <a:lnTo>
                  <a:pt x="80" y="82"/>
                </a:lnTo>
                <a:lnTo>
                  <a:pt x="80" y="82"/>
                </a:lnTo>
                <a:lnTo>
                  <a:pt x="80" y="82"/>
                </a:lnTo>
                <a:lnTo>
                  <a:pt x="80" y="82"/>
                </a:lnTo>
                <a:lnTo>
                  <a:pt x="80" y="81"/>
                </a:lnTo>
                <a:lnTo>
                  <a:pt x="80" y="81"/>
                </a:lnTo>
                <a:lnTo>
                  <a:pt x="80" y="81"/>
                </a:lnTo>
                <a:lnTo>
                  <a:pt x="80" y="80"/>
                </a:lnTo>
                <a:lnTo>
                  <a:pt x="79" y="80"/>
                </a:lnTo>
                <a:lnTo>
                  <a:pt x="79" y="80"/>
                </a:lnTo>
                <a:lnTo>
                  <a:pt x="78" y="80"/>
                </a:lnTo>
                <a:lnTo>
                  <a:pt x="77" y="81"/>
                </a:lnTo>
                <a:lnTo>
                  <a:pt x="76" y="81"/>
                </a:lnTo>
                <a:lnTo>
                  <a:pt x="74" y="82"/>
                </a:lnTo>
                <a:lnTo>
                  <a:pt x="73" y="82"/>
                </a:lnTo>
                <a:lnTo>
                  <a:pt x="72" y="82"/>
                </a:lnTo>
                <a:lnTo>
                  <a:pt x="72" y="82"/>
                </a:lnTo>
                <a:lnTo>
                  <a:pt x="73" y="82"/>
                </a:lnTo>
                <a:lnTo>
                  <a:pt x="74" y="82"/>
                </a:lnTo>
                <a:lnTo>
                  <a:pt x="75" y="81"/>
                </a:lnTo>
                <a:lnTo>
                  <a:pt x="76" y="80"/>
                </a:lnTo>
                <a:lnTo>
                  <a:pt x="77" y="80"/>
                </a:lnTo>
                <a:lnTo>
                  <a:pt x="78" y="80"/>
                </a:lnTo>
                <a:lnTo>
                  <a:pt x="79" y="80"/>
                </a:lnTo>
                <a:lnTo>
                  <a:pt x="80" y="80"/>
                </a:lnTo>
                <a:lnTo>
                  <a:pt x="81" y="80"/>
                </a:lnTo>
                <a:lnTo>
                  <a:pt x="81" y="80"/>
                </a:lnTo>
                <a:lnTo>
                  <a:pt x="81" y="80"/>
                </a:lnTo>
                <a:lnTo>
                  <a:pt x="81" y="79"/>
                </a:lnTo>
                <a:lnTo>
                  <a:pt x="82" y="79"/>
                </a:lnTo>
                <a:lnTo>
                  <a:pt x="83" y="78"/>
                </a:lnTo>
                <a:lnTo>
                  <a:pt x="84" y="78"/>
                </a:lnTo>
                <a:lnTo>
                  <a:pt x="84" y="78"/>
                </a:lnTo>
                <a:lnTo>
                  <a:pt x="85" y="77"/>
                </a:lnTo>
                <a:lnTo>
                  <a:pt x="85" y="77"/>
                </a:lnTo>
                <a:lnTo>
                  <a:pt x="84" y="77"/>
                </a:lnTo>
                <a:lnTo>
                  <a:pt x="85" y="77"/>
                </a:lnTo>
                <a:lnTo>
                  <a:pt x="86" y="76"/>
                </a:lnTo>
                <a:lnTo>
                  <a:pt x="86" y="76"/>
                </a:lnTo>
                <a:lnTo>
                  <a:pt x="85" y="76"/>
                </a:lnTo>
                <a:lnTo>
                  <a:pt x="86" y="74"/>
                </a:lnTo>
                <a:lnTo>
                  <a:pt x="86" y="74"/>
                </a:lnTo>
                <a:lnTo>
                  <a:pt x="87" y="74"/>
                </a:lnTo>
                <a:lnTo>
                  <a:pt x="88" y="73"/>
                </a:lnTo>
                <a:lnTo>
                  <a:pt x="88" y="73"/>
                </a:lnTo>
                <a:lnTo>
                  <a:pt x="89" y="73"/>
                </a:lnTo>
                <a:lnTo>
                  <a:pt x="89" y="72"/>
                </a:lnTo>
                <a:lnTo>
                  <a:pt x="89" y="72"/>
                </a:lnTo>
                <a:lnTo>
                  <a:pt x="89" y="71"/>
                </a:lnTo>
                <a:lnTo>
                  <a:pt x="89" y="71"/>
                </a:lnTo>
                <a:lnTo>
                  <a:pt x="90" y="70"/>
                </a:lnTo>
                <a:lnTo>
                  <a:pt x="90" y="70"/>
                </a:lnTo>
                <a:lnTo>
                  <a:pt x="90" y="69"/>
                </a:lnTo>
                <a:lnTo>
                  <a:pt x="91" y="69"/>
                </a:lnTo>
                <a:lnTo>
                  <a:pt x="91" y="69"/>
                </a:lnTo>
                <a:lnTo>
                  <a:pt x="91" y="68"/>
                </a:lnTo>
                <a:lnTo>
                  <a:pt x="91" y="68"/>
                </a:lnTo>
                <a:lnTo>
                  <a:pt x="91" y="67"/>
                </a:lnTo>
                <a:lnTo>
                  <a:pt x="91" y="66"/>
                </a:lnTo>
                <a:lnTo>
                  <a:pt x="92" y="65"/>
                </a:lnTo>
                <a:lnTo>
                  <a:pt x="93" y="64"/>
                </a:lnTo>
                <a:lnTo>
                  <a:pt x="94" y="63"/>
                </a:lnTo>
                <a:lnTo>
                  <a:pt x="94" y="63"/>
                </a:lnTo>
                <a:lnTo>
                  <a:pt x="95" y="63"/>
                </a:lnTo>
                <a:lnTo>
                  <a:pt x="95" y="62"/>
                </a:lnTo>
                <a:lnTo>
                  <a:pt x="95" y="62"/>
                </a:lnTo>
                <a:lnTo>
                  <a:pt x="96" y="62"/>
                </a:lnTo>
                <a:lnTo>
                  <a:pt x="95" y="61"/>
                </a:lnTo>
                <a:lnTo>
                  <a:pt x="95" y="61"/>
                </a:lnTo>
                <a:lnTo>
                  <a:pt x="95" y="61"/>
                </a:lnTo>
                <a:lnTo>
                  <a:pt x="96" y="61"/>
                </a:lnTo>
                <a:lnTo>
                  <a:pt x="95" y="61"/>
                </a:lnTo>
                <a:lnTo>
                  <a:pt x="95" y="60"/>
                </a:lnTo>
                <a:lnTo>
                  <a:pt x="95" y="60"/>
                </a:lnTo>
                <a:lnTo>
                  <a:pt x="95" y="60"/>
                </a:lnTo>
                <a:lnTo>
                  <a:pt x="95" y="59"/>
                </a:lnTo>
                <a:lnTo>
                  <a:pt x="94" y="59"/>
                </a:lnTo>
                <a:lnTo>
                  <a:pt x="93" y="58"/>
                </a:lnTo>
                <a:lnTo>
                  <a:pt x="92" y="58"/>
                </a:lnTo>
                <a:lnTo>
                  <a:pt x="92" y="58"/>
                </a:lnTo>
                <a:lnTo>
                  <a:pt x="90" y="58"/>
                </a:lnTo>
                <a:lnTo>
                  <a:pt x="89" y="58"/>
                </a:lnTo>
                <a:lnTo>
                  <a:pt x="88" y="58"/>
                </a:lnTo>
                <a:lnTo>
                  <a:pt x="87" y="58"/>
                </a:lnTo>
                <a:lnTo>
                  <a:pt x="86" y="58"/>
                </a:lnTo>
                <a:lnTo>
                  <a:pt x="85" y="58"/>
                </a:lnTo>
                <a:lnTo>
                  <a:pt x="84" y="58"/>
                </a:lnTo>
                <a:lnTo>
                  <a:pt x="82" y="58"/>
                </a:lnTo>
                <a:lnTo>
                  <a:pt x="81" y="58"/>
                </a:lnTo>
                <a:lnTo>
                  <a:pt x="80" y="57"/>
                </a:lnTo>
                <a:lnTo>
                  <a:pt x="80" y="58"/>
                </a:lnTo>
                <a:lnTo>
                  <a:pt x="79" y="57"/>
                </a:lnTo>
                <a:lnTo>
                  <a:pt x="78" y="57"/>
                </a:lnTo>
                <a:lnTo>
                  <a:pt x="78" y="58"/>
                </a:lnTo>
                <a:lnTo>
                  <a:pt x="77" y="58"/>
                </a:lnTo>
                <a:lnTo>
                  <a:pt x="74" y="57"/>
                </a:lnTo>
                <a:lnTo>
                  <a:pt x="73" y="57"/>
                </a:lnTo>
                <a:lnTo>
                  <a:pt x="72" y="57"/>
                </a:lnTo>
                <a:lnTo>
                  <a:pt x="70" y="57"/>
                </a:lnTo>
                <a:lnTo>
                  <a:pt x="69" y="58"/>
                </a:lnTo>
                <a:lnTo>
                  <a:pt x="67" y="58"/>
                </a:lnTo>
                <a:lnTo>
                  <a:pt x="65" y="59"/>
                </a:lnTo>
                <a:lnTo>
                  <a:pt x="64" y="59"/>
                </a:lnTo>
                <a:lnTo>
                  <a:pt x="62" y="59"/>
                </a:lnTo>
                <a:lnTo>
                  <a:pt x="61" y="59"/>
                </a:lnTo>
                <a:lnTo>
                  <a:pt x="61" y="60"/>
                </a:lnTo>
                <a:lnTo>
                  <a:pt x="62" y="60"/>
                </a:lnTo>
                <a:lnTo>
                  <a:pt x="62" y="60"/>
                </a:lnTo>
                <a:lnTo>
                  <a:pt x="62" y="60"/>
                </a:lnTo>
                <a:lnTo>
                  <a:pt x="61" y="60"/>
                </a:lnTo>
                <a:lnTo>
                  <a:pt x="60" y="61"/>
                </a:lnTo>
                <a:lnTo>
                  <a:pt x="60" y="61"/>
                </a:lnTo>
                <a:lnTo>
                  <a:pt x="60" y="61"/>
                </a:lnTo>
                <a:lnTo>
                  <a:pt x="59" y="61"/>
                </a:lnTo>
                <a:lnTo>
                  <a:pt x="59" y="61"/>
                </a:lnTo>
                <a:lnTo>
                  <a:pt x="59" y="61"/>
                </a:lnTo>
                <a:lnTo>
                  <a:pt x="59" y="60"/>
                </a:lnTo>
                <a:lnTo>
                  <a:pt x="58" y="60"/>
                </a:lnTo>
                <a:lnTo>
                  <a:pt x="60" y="60"/>
                </a:lnTo>
                <a:lnTo>
                  <a:pt x="60" y="60"/>
                </a:lnTo>
                <a:lnTo>
                  <a:pt x="60" y="60"/>
                </a:lnTo>
                <a:lnTo>
                  <a:pt x="61" y="60"/>
                </a:lnTo>
                <a:lnTo>
                  <a:pt x="60" y="59"/>
                </a:lnTo>
                <a:lnTo>
                  <a:pt x="61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2" y="58"/>
                </a:lnTo>
                <a:lnTo>
                  <a:pt x="62" y="58"/>
                </a:lnTo>
                <a:lnTo>
                  <a:pt x="60" y="58"/>
                </a:lnTo>
                <a:lnTo>
                  <a:pt x="60" y="58"/>
                </a:lnTo>
                <a:lnTo>
                  <a:pt x="60" y="58"/>
                </a:lnTo>
                <a:lnTo>
                  <a:pt x="59" y="58"/>
                </a:lnTo>
                <a:lnTo>
                  <a:pt x="57" y="59"/>
                </a:lnTo>
                <a:lnTo>
                  <a:pt x="56" y="59"/>
                </a:lnTo>
                <a:lnTo>
                  <a:pt x="56" y="60"/>
                </a:lnTo>
                <a:lnTo>
                  <a:pt x="56" y="60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7" y="59"/>
                </a:lnTo>
                <a:lnTo>
                  <a:pt x="57" y="58"/>
                </a:lnTo>
                <a:lnTo>
                  <a:pt x="58" y="58"/>
                </a:lnTo>
                <a:lnTo>
                  <a:pt x="58" y="58"/>
                </a:lnTo>
                <a:lnTo>
                  <a:pt x="58" y="58"/>
                </a:lnTo>
                <a:lnTo>
                  <a:pt x="59" y="58"/>
                </a:lnTo>
                <a:lnTo>
                  <a:pt x="60" y="58"/>
                </a:lnTo>
                <a:lnTo>
                  <a:pt x="61" y="57"/>
                </a:lnTo>
                <a:lnTo>
                  <a:pt x="62" y="57"/>
                </a:lnTo>
                <a:lnTo>
                  <a:pt x="62" y="57"/>
                </a:lnTo>
                <a:lnTo>
                  <a:pt x="62" y="57"/>
                </a:lnTo>
                <a:lnTo>
                  <a:pt x="62" y="58"/>
                </a:lnTo>
                <a:lnTo>
                  <a:pt x="62" y="58"/>
                </a:lnTo>
                <a:lnTo>
                  <a:pt x="63" y="57"/>
                </a:lnTo>
                <a:lnTo>
                  <a:pt x="64" y="56"/>
                </a:lnTo>
                <a:lnTo>
                  <a:pt x="64" y="56"/>
                </a:lnTo>
                <a:lnTo>
                  <a:pt x="66" y="55"/>
                </a:lnTo>
                <a:lnTo>
                  <a:pt x="66" y="54"/>
                </a:lnTo>
                <a:lnTo>
                  <a:pt x="66" y="54"/>
                </a:lnTo>
                <a:lnTo>
                  <a:pt x="65" y="54"/>
                </a:lnTo>
                <a:lnTo>
                  <a:pt x="65" y="55"/>
                </a:lnTo>
                <a:lnTo>
                  <a:pt x="63" y="55"/>
                </a:lnTo>
                <a:lnTo>
                  <a:pt x="63" y="55"/>
                </a:lnTo>
                <a:lnTo>
                  <a:pt x="64" y="55"/>
                </a:lnTo>
                <a:lnTo>
                  <a:pt x="63" y="55"/>
                </a:lnTo>
                <a:lnTo>
                  <a:pt x="63" y="55"/>
                </a:lnTo>
                <a:lnTo>
                  <a:pt x="62" y="55"/>
                </a:lnTo>
                <a:lnTo>
                  <a:pt x="61" y="55"/>
                </a:lnTo>
                <a:lnTo>
                  <a:pt x="60" y="55"/>
                </a:lnTo>
                <a:lnTo>
                  <a:pt x="60" y="55"/>
                </a:lnTo>
                <a:lnTo>
                  <a:pt x="59" y="54"/>
                </a:lnTo>
                <a:lnTo>
                  <a:pt x="61" y="55"/>
                </a:lnTo>
                <a:lnTo>
                  <a:pt x="61" y="54"/>
                </a:lnTo>
                <a:lnTo>
                  <a:pt x="62" y="54"/>
                </a:lnTo>
                <a:lnTo>
                  <a:pt x="62" y="54"/>
                </a:lnTo>
                <a:lnTo>
                  <a:pt x="62" y="54"/>
                </a:lnTo>
                <a:lnTo>
                  <a:pt x="62" y="53"/>
                </a:lnTo>
                <a:lnTo>
                  <a:pt x="62" y="53"/>
                </a:lnTo>
                <a:lnTo>
                  <a:pt x="62" y="52"/>
                </a:lnTo>
                <a:lnTo>
                  <a:pt x="64" y="52"/>
                </a:lnTo>
                <a:lnTo>
                  <a:pt x="65" y="51"/>
                </a:lnTo>
                <a:lnTo>
                  <a:pt x="65" y="51"/>
                </a:lnTo>
                <a:lnTo>
                  <a:pt x="66" y="51"/>
                </a:lnTo>
                <a:lnTo>
                  <a:pt x="67" y="50"/>
                </a:lnTo>
                <a:lnTo>
                  <a:pt x="68" y="50"/>
                </a:lnTo>
                <a:lnTo>
                  <a:pt x="69" y="49"/>
                </a:lnTo>
                <a:lnTo>
                  <a:pt x="70" y="48"/>
                </a:lnTo>
                <a:lnTo>
                  <a:pt x="71" y="48"/>
                </a:lnTo>
                <a:lnTo>
                  <a:pt x="72" y="47"/>
                </a:lnTo>
                <a:lnTo>
                  <a:pt x="73" y="47"/>
                </a:lnTo>
                <a:lnTo>
                  <a:pt x="73" y="46"/>
                </a:lnTo>
                <a:lnTo>
                  <a:pt x="74" y="46"/>
                </a:lnTo>
                <a:lnTo>
                  <a:pt x="74" y="46"/>
                </a:lnTo>
                <a:lnTo>
                  <a:pt x="75" y="45"/>
                </a:lnTo>
                <a:lnTo>
                  <a:pt x="76" y="45"/>
                </a:lnTo>
                <a:lnTo>
                  <a:pt x="76" y="45"/>
                </a:lnTo>
                <a:lnTo>
                  <a:pt x="76" y="45"/>
                </a:lnTo>
                <a:lnTo>
                  <a:pt x="76" y="45"/>
                </a:lnTo>
                <a:lnTo>
                  <a:pt x="76" y="44"/>
                </a:lnTo>
                <a:lnTo>
                  <a:pt x="77" y="43"/>
                </a:lnTo>
                <a:lnTo>
                  <a:pt x="77" y="43"/>
                </a:lnTo>
                <a:lnTo>
                  <a:pt x="77" y="43"/>
                </a:lnTo>
                <a:lnTo>
                  <a:pt x="76" y="43"/>
                </a:lnTo>
                <a:lnTo>
                  <a:pt x="75" y="43"/>
                </a:lnTo>
                <a:lnTo>
                  <a:pt x="75" y="42"/>
                </a:lnTo>
                <a:lnTo>
                  <a:pt x="76" y="42"/>
                </a:lnTo>
                <a:lnTo>
                  <a:pt x="76" y="41"/>
                </a:lnTo>
                <a:lnTo>
                  <a:pt x="76" y="41"/>
                </a:lnTo>
                <a:lnTo>
                  <a:pt x="77" y="41"/>
                </a:lnTo>
                <a:lnTo>
                  <a:pt x="77" y="40"/>
                </a:lnTo>
                <a:lnTo>
                  <a:pt x="77" y="40"/>
                </a:lnTo>
                <a:lnTo>
                  <a:pt x="76" y="40"/>
                </a:lnTo>
                <a:lnTo>
                  <a:pt x="75" y="40"/>
                </a:lnTo>
                <a:lnTo>
                  <a:pt x="74" y="40"/>
                </a:lnTo>
                <a:lnTo>
                  <a:pt x="72" y="40"/>
                </a:lnTo>
                <a:lnTo>
                  <a:pt x="72" y="40"/>
                </a:lnTo>
                <a:lnTo>
                  <a:pt x="72" y="40"/>
                </a:lnTo>
                <a:lnTo>
                  <a:pt x="72" y="39"/>
                </a:lnTo>
                <a:lnTo>
                  <a:pt x="71" y="40"/>
                </a:lnTo>
                <a:lnTo>
                  <a:pt x="71" y="40"/>
                </a:lnTo>
                <a:lnTo>
                  <a:pt x="71" y="40"/>
                </a:lnTo>
                <a:lnTo>
                  <a:pt x="72" y="40"/>
                </a:lnTo>
                <a:lnTo>
                  <a:pt x="72" y="41"/>
                </a:lnTo>
                <a:lnTo>
                  <a:pt x="70" y="41"/>
                </a:lnTo>
                <a:lnTo>
                  <a:pt x="69" y="41"/>
                </a:lnTo>
                <a:lnTo>
                  <a:pt x="69" y="41"/>
                </a:lnTo>
                <a:lnTo>
                  <a:pt x="69" y="40"/>
                </a:lnTo>
                <a:lnTo>
                  <a:pt x="69" y="40"/>
                </a:lnTo>
                <a:lnTo>
                  <a:pt x="67" y="40"/>
                </a:lnTo>
                <a:lnTo>
                  <a:pt x="67" y="41"/>
                </a:lnTo>
                <a:lnTo>
                  <a:pt x="65" y="41"/>
                </a:lnTo>
                <a:lnTo>
                  <a:pt x="64" y="42"/>
                </a:lnTo>
                <a:lnTo>
                  <a:pt x="64" y="41"/>
                </a:lnTo>
                <a:lnTo>
                  <a:pt x="62" y="41"/>
                </a:lnTo>
                <a:lnTo>
                  <a:pt x="62" y="41"/>
                </a:lnTo>
                <a:lnTo>
                  <a:pt x="62" y="41"/>
                </a:lnTo>
                <a:lnTo>
                  <a:pt x="61" y="41"/>
                </a:lnTo>
                <a:lnTo>
                  <a:pt x="61" y="42"/>
                </a:lnTo>
                <a:lnTo>
                  <a:pt x="60" y="41"/>
                </a:lnTo>
                <a:lnTo>
                  <a:pt x="60" y="41"/>
                </a:lnTo>
                <a:lnTo>
                  <a:pt x="60" y="42"/>
                </a:lnTo>
                <a:lnTo>
                  <a:pt x="60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9" y="42"/>
                </a:lnTo>
                <a:lnTo>
                  <a:pt x="58" y="42"/>
                </a:lnTo>
                <a:lnTo>
                  <a:pt x="57" y="42"/>
                </a:lnTo>
                <a:lnTo>
                  <a:pt x="56" y="43"/>
                </a:lnTo>
                <a:lnTo>
                  <a:pt x="56" y="43"/>
                </a:lnTo>
                <a:lnTo>
                  <a:pt x="55" y="44"/>
                </a:lnTo>
                <a:lnTo>
                  <a:pt x="56" y="43"/>
                </a:lnTo>
                <a:lnTo>
                  <a:pt x="56" y="42"/>
                </a:lnTo>
                <a:lnTo>
                  <a:pt x="56" y="42"/>
                </a:lnTo>
                <a:lnTo>
                  <a:pt x="56" y="42"/>
                </a:lnTo>
                <a:lnTo>
                  <a:pt x="55" y="42"/>
                </a:lnTo>
                <a:lnTo>
                  <a:pt x="55" y="41"/>
                </a:lnTo>
                <a:lnTo>
                  <a:pt x="55" y="41"/>
                </a:lnTo>
                <a:lnTo>
                  <a:pt x="53" y="41"/>
                </a:lnTo>
                <a:lnTo>
                  <a:pt x="53" y="41"/>
                </a:lnTo>
                <a:lnTo>
                  <a:pt x="53" y="42"/>
                </a:lnTo>
                <a:lnTo>
                  <a:pt x="53" y="42"/>
                </a:lnTo>
                <a:lnTo>
                  <a:pt x="53" y="42"/>
                </a:lnTo>
                <a:lnTo>
                  <a:pt x="52" y="42"/>
                </a:lnTo>
                <a:lnTo>
                  <a:pt x="52" y="43"/>
                </a:lnTo>
                <a:lnTo>
                  <a:pt x="52" y="43"/>
                </a:lnTo>
                <a:lnTo>
                  <a:pt x="52" y="43"/>
                </a:lnTo>
                <a:lnTo>
                  <a:pt x="51" y="44"/>
                </a:lnTo>
                <a:lnTo>
                  <a:pt x="51" y="44"/>
                </a:lnTo>
                <a:lnTo>
                  <a:pt x="52" y="43"/>
                </a:lnTo>
                <a:lnTo>
                  <a:pt x="52" y="42"/>
                </a:lnTo>
                <a:lnTo>
                  <a:pt x="52" y="42"/>
                </a:lnTo>
                <a:lnTo>
                  <a:pt x="51" y="41"/>
                </a:lnTo>
                <a:lnTo>
                  <a:pt x="51" y="41"/>
                </a:lnTo>
                <a:lnTo>
                  <a:pt x="51" y="41"/>
                </a:lnTo>
                <a:lnTo>
                  <a:pt x="50" y="41"/>
                </a:lnTo>
                <a:lnTo>
                  <a:pt x="51" y="41"/>
                </a:lnTo>
                <a:lnTo>
                  <a:pt x="51" y="41"/>
                </a:lnTo>
                <a:lnTo>
                  <a:pt x="50" y="41"/>
                </a:lnTo>
                <a:lnTo>
                  <a:pt x="50" y="41"/>
                </a:lnTo>
                <a:lnTo>
                  <a:pt x="50" y="41"/>
                </a:lnTo>
                <a:lnTo>
                  <a:pt x="49" y="40"/>
                </a:lnTo>
                <a:lnTo>
                  <a:pt x="48" y="40"/>
                </a:lnTo>
                <a:lnTo>
                  <a:pt x="47" y="40"/>
                </a:lnTo>
                <a:lnTo>
                  <a:pt x="47" y="40"/>
                </a:lnTo>
                <a:lnTo>
                  <a:pt x="47" y="41"/>
                </a:lnTo>
                <a:lnTo>
                  <a:pt x="47" y="42"/>
                </a:lnTo>
                <a:lnTo>
                  <a:pt x="46" y="42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6" y="43"/>
                </a:lnTo>
                <a:lnTo>
                  <a:pt x="47" y="43"/>
                </a:lnTo>
                <a:lnTo>
                  <a:pt x="47" y="44"/>
                </a:lnTo>
                <a:lnTo>
                  <a:pt x="48" y="44"/>
                </a:lnTo>
                <a:lnTo>
                  <a:pt x="47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6" y="44"/>
                </a:lnTo>
                <a:lnTo>
                  <a:pt x="47" y="44"/>
                </a:lnTo>
                <a:lnTo>
                  <a:pt x="47" y="45"/>
                </a:lnTo>
                <a:lnTo>
                  <a:pt x="47" y="45"/>
                </a:lnTo>
                <a:lnTo>
                  <a:pt x="46" y="45"/>
                </a:lnTo>
                <a:lnTo>
                  <a:pt x="45" y="44"/>
                </a:lnTo>
                <a:lnTo>
                  <a:pt x="45" y="45"/>
                </a:lnTo>
                <a:lnTo>
                  <a:pt x="45" y="46"/>
                </a:lnTo>
                <a:lnTo>
                  <a:pt x="45" y="46"/>
                </a:lnTo>
                <a:lnTo>
                  <a:pt x="45" y="46"/>
                </a:lnTo>
                <a:lnTo>
                  <a:pt x="46" y="46"/>
                </a:lnTo>
                <a:lnTo>
                  <a:pt x="45" y="46"/>
                </a:lnTo>
                <a:lnTo>
                  <a:pt x="46" y="46"/>
                </a:lnTo>
                <a:lnTo>
                  <a:pt x="45" y="47"/>
                </a:lnTo>
                <a:lnTo>
                  <a:pt x="46" y="47"/>
                </a:lnTo>
                <a:lnTo>
                  <a:pt x="46" y="47"/>
                </a:lnTo>
                <a:lnTo>
                  <a:pt x="47" y="47"/>
                </a:lnTo>
                <a:lnTo>
                  <a:pt x="48" y="47"/>
                </a:lnTo>
                <a:lnTo>
                  <a:pt x="48" y="47"/>
                </a:lnTo>
                <a:lnTo>
                  <a:pt x="48" y="47"/>
                </a:lnTo>
                <a:lnTo>
                  <a:pt x="48" y="47"/>
                </a:lnTo>
                <a:lnTo>
                  <a:pt x="48" y="48"/>
                </a:lnTo>
                <a:lnTo>
                  <a:pt x="48" y="47"/>
                </a:lnTo>
                <a:lnTo>
                  <a:pt x="47" y="47"/>
                </a:lnTo>
                <a:lnTo>
                  <a:pt x="47" y="47"/>
                </a:lnTo>
                <a:lnTo>
                  <a:pt x="46" y="47"/>
                </a:lnTo>
                <a:lnTo>
                  <a:pt x="46" y="47"/>
                </a:lnTo>
                <a:lnTo>
                  <a:pt x="46" y="47"/>
                </a:lnTo>
                <a:lnTo>
                  <a:pt x="45" y="47"/>
                </a:lnTo>
                <a:lnTo>
                  <a:pt x="45" y="47"/>
                </a:lnTo>
                <a:lnTo>
                  <a:pt x="44" y="47"/>
                </a:lnTo>
                <a:lnTo>
                  <a:pt x="43" y="48"/>
                </a:lnTo>
                <a:lnTo>
                  <a:pt x="43" y="47"/>
                </a:lnTo>
                <a:lnTo>
                  <a:pt x="42" y="47"/>
                </a:lnTo>
                <a:lnTo>
                  <a:pt x="41" y="47"/>
                </a:lnTo>
                <a:lnTo>
                  <a:pt x="42" y="48"/>
                </a:lnTo>
                <a:lnTo>
                  <a:pt x="42" y="48"/>
                </a:lnTo>
                <a:lnTo>
                  <a:pt x="43" y="48"/>
                </a:lnTo>
                <a:lnTo>
                  <a:pt x="42" y="48"/>
                </a:lnTo>
                <a:lnTo>
                  <a:pt x="43" y="48"/>
                </a:lnTo>
                <a:lnTo>
                  <a:pt x="43" y="49"/>
                </a:lnTo>
                <a:lnTo>
                  <a:pt x="43" y="49"/>
                </a:lnTo>
                <a:lnTo>
                  <a:pt x="43" y="49"/>
                </a:lnTo>
                <a:lnTo>
                  <a:pt x="43" y="49"/>
                </a:lnTo>
                <a:lnTo>
                  <a:pt x="44" y="49"/>
                </a:lnTo>
                <a:lnTo>
                  <a:pt x="44" y="49"/>
                </a:lnTo>
                <a:lnTo>
                  <a:pt x="43" y="49"/>
                </a:lnTo>
                <a:lnTo>
                  <a:pt x="43" y="50"/>
                </a:lnTo>
                <a:lnTo>
                  <a:pt x="44" y="50"/>
                </a:lnTo>
                <a:lnTo>
                  <a:pt x="43" y="50"/>
                </a:lnTo>
                <a:lnTo>
                  <a:pt x="44" y="50"/>
                </a:lnTo>
                <a:lnTo>
                  <a:pt x="43" y="51"/>
                </a:lnTo>
                <a:lnTo>
                  <a:pt x="43" y="51"/>
                </a:lnTo>
                <a:lnTo>
                  <a:pt x="43" y="50"/>
                </a:lnTo>
                <a:lnTo>
                  <a:pt x="42" y="50"/>
                </a:lnTo>
                <a:lnTo>
                  <a:pt x="42" y="51"/>
                </a:lnTo>
                <a:lnTo>
                  <a:pt x="42" y="51"/>
                </a:lnTo>
                <a:lnTo>
                  <a:pt x="41" y="50"/>
                </a:lnTo>
                <a:lnTo>
                  <a:pt x="41" y="50"/>
                </a:lnTo>
                <a:lnTo>
                  <a:pt x="41" y="50"/>
                </a:lnTo>
                <a:lnTo>
                  <a:pt x="40" y="50"/>
                </a:lnTo>
                <a:lnTo>
                  <a:pt x="41" y="51"/>
                </a:lnTo>
                <a:lnTo>
                  <a:pt x="41" y="51"/>
                </a:lnTo>
                <a:lnTo>
                  <a:pt x="42" y="51"/>
                </a:lnTo>
                <a:lnTo>
                  <a:pt x="42" y="52"/>
                </a:lnTo>
                <a:lnTo>
                  <a:pt x="43" y="52"/>
                </a:lnTo>
                <a:lnTo>
                  <a:pt x="43" y="52"/>
                </a:lnTo>
                <a:lnTo>
                  <a:pt x="44" y="53"/>
                </a:lnTo>
                <a:lnTo>
                  <a:pt x="45" y="53"/>
                </a:lnTo>
                <a:lnTo>
                  <a:pt x="44" y="53"/>
                </a:lnTo>
                <a:lnTo>
                  <a:pt x="44" y="53"/>
                </a:lnTo>
                <a:lnTo>
                  <a:pt x="46" y="54"/>
                </a:lnTo>
                <a:lnTo>
                  <a:pt x="46" y="55"/>
                </a:lnTo>
                <a:lnTo>
                  <a:pt x="45" y="54"/>
                </a:lnTo>
                <a:lnTo>
                  <a:pt x="44" y="54"/>
                </a:lnTo>
                <a:lnTo>
                  <a:pt x="44" y="53"/>
                </a:lnTo>
                <a:lnTo>
                  <a:pt x="44" y="53"/>
                </a:lnTo>
                <a:lnTo>
                  <a:pt x="43" y="54"/>
                </a:lnTo>
                <a:lnTo>
                  <a:pt x="43" y="53"/>
                </a:lnTo>
                <a:lnTo>
                  <a:pt x="42" y="53"/>
                </a:lnTo>
                <a:lnTo>
                  <a:pt x="42" y="53"/>
                </a:lnTo>
                <a:lnTo>
                  <a:pt x="42" y="53"/>
                </a:lnTo>
                <a:lnTo>
                  <a:pt x="42" y="53"/>
                </a:lnTo>
                <a:lnTo>
                  <a:pt x="41" y="53"/>
                </a:lnTo>
                <a:lnTo>
                  <a:pt x="42" y="53"/>
                </a:lnTo>
                <a:lnTo>
                  <a:pt x="42" y="54"/>
                </a:lnTo>
                <a:lnTo>
                  <a:pt x="43" y="54"/>
                </a:lnTo>
                <a:lnTo>
                  <a:pt x="44" y="54"/>
                </a:lnTo>
                <a:lnTo>
                  <a:pt x="44" y="55"/>
                </a:lnTo>
                <a:lnTo>
                  <a:pt x="43" y="54"/>
                </a:lnTo>
                <a:lnTo>
                  <a:pt x="42" y="54"/>
                </a:lnTo>
                <a:lnTo>
                  <a:pt x="41" y="54"/>
                </a:lnTo>
                <a:lnTo>
                  <a:pt x="41" y="54"/>
                </a:lnTo>
                <a:lnTo>
                  <a:pt x="41" y="54"/>
                </a:lnTo>
                <a:lnTo>
                  <a:pt x="40" y="55"/>
                </a:lnTo>
                <a:lnTo>
                  <a:pt x="39" y="54"/>
                </a:lnTo>
                <a:lnTo>
                  <a:pt x="39" y="54"/>
                </a:lnTo>
                <a:lnTo>
                  <a:pt x="39" y="53"/>
                </a:lnTo>
                <a:lnTo>
                  <a:pt x="39" y="54"/>
                </a:lnTo>
                <a:lnTo>
                  <a:pt x="38" y="53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4"/>
                </a:lnTo>
                <a:lnTo>
                  <a:pt x="38" y="55"/>
                </a:lnTo>
                <a:lnTo>
                  <a:pt x="39" y="55"/>
                </a:lnTo>
                <a:lnTo>
                  <a:pt x="39" y="55"/>
                </a:lnTo>
                <a:lnTo>
                  <a:pt x="39" y="56"/>
                </a:lnTo>
                <a:lnTo>
                  <a:pt x="39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8" y="56"/>
                </a:lnTo>
                <a:lnTo>
                  <a:pt x="37" y="55"/>
                </a:lnTo>
                <a:lnTo>
                  <a:pt x="37" y="55"/>
                </a:lnTo>
                <a:lnTo>
                  <a:pt x="37" y="54"/>
                </a:lnTo>
                <a:lnTo>
                  <a:pt x="36" y="54"/>
                </a:lnTo>
                <a:lnTo>
                  <a:pt x="36" y="54"/>
                </a:lnTo>
                <a:lnTo>
                  <a:pt x="35" y="54"/>
                </a:lnTo>
                <a:lnTo>
                  <a:pt x="35" y="55"/>
                </a:lnTo>
                <a:lnTo>
                  <a:pt x="35" y="55"/>
                </a:lnTo>
                <a:lnTo>
                  <a:pt x="36" y="56"/>
                </a:lnTo>
                <a:lnTo>
                  <a:pt x="35" y="56"/>
                </a:lnTo>
                <a:lnTo>
                  <a:pt x="36" y="56"/>
                </a:lnTo>
                <a:lnTo>
                  <a:pt x="35" y="57"/>
                </a:lnTo>
                <a:lnTo>
                  <a:pt x="36" y="57"/>
                </a:lnTo>
                <a:lnTo>
                  <a:pt x="37" y="57"/>
                </a:lnTo>
                <a:lnTo>
                  <a:pt x="37" y="57"/>
                </a:lnTo>
                <a:lnTo>
                  <a:pt x="37" y="58"/>
                </a:lnTo>
                <a:lnTo>
                  <a:pt x="37" y="57"/>
                </a:lnTo>
                <a:lnTo>
                  <a:pt x="36" y="57"/>
                </a:lnTo>
                <a:lnTo>
                  <a:pt x="36" y="57"/>
                </a:lnTo>
                <a:lnTo>
                  <a:pt x="36" y="58"/>
                </a:lnTo>
                <a:lnTo>
                  <a:pt x="36" y="58"/>
                </a:lnTo>
                <a:lnTo>
                  <a:pt x="35" y="58"/>
                </a:lnTo>
                <a:lnTo>
                  <a:pt x="35" y="58"/>
                </a:lnTo>
                <a:lnTo>
                  <a:pt x="36" y="59"/>
                </a:lnTo>
                <a:lnTo>
                  <a:pt x="36" y="59"/>
                </a:lnTo>
                <a:lnTo>
                  <a:pt x="37" y="59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9" y="60"/>
                </a:lnTo>
                <a:lnTo>
                  <a:pt x="40" y="60"/>
                </a:lnTo>
                <a:lnTo>
                  <a:pt x="40" y="60"/>
                </a:lnTo>
                <a:lnTo>
                  <a:pt x="38" y="60"/>
                </a:lnTo>
                <a:lnTo>
                  <a:pt x="38" y="61"/>
                </a:lnTo>
                <a:lnTo>
                  <a:pt x="38" y="60"/>
                </a:lnTo>
                <a:lnTo>
                  <a:pt x="38" y="61"/>
                </a:lnTo>
                <a:lnTo>
                  <a:pt x="38" y="61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7" y="60"/>
                </a:lnTo>
                <a:lnTo>
                  <a:pt x="36" y="60"/>
                </a:lnTo>
                <a:lnTo>
                  <a:pt x="36" y="60"/>
                </a:lnTo>
                <a:lnTo>
                  <a:pt x="36" y="60"/>
                </a:lnTo>
                <a:lnTo>
                  <a:pt x="35" y="60"/>
                </a:lnTo>
                <a:lnTo>
                  <a:pt x="35" y="60"/>
                </a:lnTo>
                <a:lnTo>
                  <a:pt x="35" y="60"/>
                </a:lnTo>
                <a:lnTo>
                  <a:pt x="35" y="60"/>
                </a:lnTo>
                <a:lnTo>
                  <a:pt x="34" y="61"/>
                </a:lnTo>
                <a:lnTo>
                  <a:pt x="35" y="62"/>
                </a:lnTo>
                <a:lnTo>
                  <a:pt x="35" y="62"/>
                </a:lnTo>
                <a:lnTo>
                  <a:pt x="36" y="62"/>
                </a:lnTo>
                <a:lnTo>
                  <a:pt x="35" y="63"/>
                </a:lnTo>
                <a:lnTo>
                  <a:pt x="36" y="63"/>
                </a:lnTo>
                <a:lnTo>
                  <a:pt x="35" y="63"/>
                </a:lnTo>
                <a:lnTo>
                  <a:pt x="35" y="63"/>
                </a:lnTo>
                <a:lnTo>
                  <a:pt x="35" y="63"/>
                </a:lnTo>
                <a:lnTo>
                  <a:pt x="35" y="63"/>
                </a:lnTo>
                <a:lnTo>
                  <a:pt x="36" y="64"/>
                </a:lnTo>
                <a:lnTo>
                  <a:pt x="37" y="64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8" y="63"/>
                </a:lnTo>
                <a:lnTo>
                  <a:pt x="38" y="64"/>
                </a:lnTo>
                <a:lnTo>
                  <a:pt x="39" y="63"/>
                </a:lnTo>
                <a:lnTo>
                  <a:pt x="41" y="62"/>
                </a:lnTo>
                <a:lnTo>
                  <a:pt x="41" y="63"/>
                </a:lnTo>
                <a:lnTo>
                  <a:pt x="40" y="63"/>
                </a:lnTo>
                <a:lnTo>
                  <a:pt x="38" y="64"/>
                </a:lnTo>
                <a:lnTo>
                  <a:pt x="37" y="64"/>
                </a:lnTo>
                <a:lnTo>
                  <a:pt x="37" y="64"/>
                </a:lnTo>
                <a:lnTo>
                  <a:pt x="37" y="65"/>
                </a:lnTo>
                <a:lnTo>
                  <a:pt x="37" y="65"/>
                </a:lnTo>
                <a:lnTo>
                  <a:pt x="38" y="65"/>
                </a:lnTo>
                <a:lnTo>
                  <a:pt x="39" y="65"/>
                </a:lnTo>
                <a:lnTo>
                  <a:pt x="40" y="65"/>
                </a:lnTo>
                <a:lnTo>
                  <a:pt x="40" y="66"/>
                </a:lnTo>
                <a:lnTo>
                  <a:pt x="41" y="66"/>
                </a:lnTo>
                <a:lnTo>
                  <a:pt x="42" y="66"/>
                </a:lnTo>
                <a:lnTo>
                  <a:pt x="42" y="66"/>
                </a:lnTo>
                <a:lnTo>
                  <a:pt x="41" y="66"/>
                </a:lnTo>
                <a:lnTo>
                  <a:pt x="41" y="66"/>
                </a:lnTo>
                <a:lnTo>
                  <a:pt x="39" y="65"/>
                </a:lnTo>
                <a:lnTo>
                  <a:pt x="39" y="65"/>
                </a:lnTo>
                <a:lnTo>
                  <a:pt x="38" y="66"/>
                </a:lnTo>
                <a:lnTo>
                  <a:pt x="38" y="66"/>
                </a:lnTo>
                <a:lnTo>
                  <a:pt x="38" y="66"/>
                </a:lnTo>
                <a:lnTo>
                  <a:pt x="38" y="67"/>
                </a:lnTo>
                <a:lnTo>
                  <a:pt x="37" y="67"/>
                </a:lnTo>
                <a:lnTo>
                  <a:pt x="37" y="67"/>
                </a:lnTo>
                <a:lnTo>
                  <a:pt x="38" y="68"/>
                </a:lnTo>
                <a:lnTo>
                  <a:pt x="38" y="68"/>
                </a:lnTo>
                <a:lnTo>
                  <a:pt x="39" y="68"/>
                </a:lnTo>
                <a:lnTo>
                  <a:pt x="39" y="68"/>
                </a:lnTo>
                <a:lnTo>
                  <a:pt x="39" y="68"/>
                </a:lnTo>
                <a:lnTo>
                  <a:pt x="41" y="68"/>
                </a:lnTo>
                <a:lnTo>
                  <a:pt x="40" y="68"/>
                </a:lnTo>
                <a:lnTo>
                  <a:pt x="40" y="69"/>
                </a:lnTo>
                <a:lnTo>
                  <a:pt x="39" y="68"/>
                </a:lnTo>
                <a:lnTo>
                  <a:pt x="38" y="68"/>
                </a:lnTo>
                <a:lnTo>
                  <a:pt x="38" y="68"/>
                </a:lnTo>
                <a:lnTo>
                  <a:pt x="37" y="68"/>
                </a:lnTo>
                <a:lnTo>
                  <a:pt x="37" y="68"/>
                </a:lnTo>
                <a:lnTo>
                  <a:pt x="36" y="68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6" y="69"/>
                </a:lnTo>
                <a:lnTo>
                  <a:pt x="37" y="70"/>
                </a:lnTo>
                <a:lnTo>
                  <a:pt x="37" y="69"/>
                </a:lnTo>
                <a:lnTo>
                  <a:pt x="37" y="70"/>
                </a:lnTo>
                <a:lnTo>
                  <a:pt x="37" y="70"/>
                </a:lnTo>
                <a:lnTo>
                  <a:pt x="38" y="70"/>
                </a:lnTo>
                <a:lnTo>
                  <a:pt x="38" y="70"/>
                </a:lnTo>
                <a:lnTo>
                  <a:pt x="40" y="70"/>
                </a:lnTo>
                <a:lnTo>
                  <a:pt x="38" y="71"/>
                </a:lnTo>
                <a:lnTo>
                  <a:pt x="37" y="70"/>
                </a:lnTo>
                <a:lnTo>
                  <a:pt x="37" y="70"/>
                </a:lnTo>
                <a:lnTo>
                  <a:pt x="35" y="70"/>
                </a:lnTo>
                <a:lnTo>
                  <a:pt x="35" y="70"/>
                </a:lnTo>
                <a:lnTo>
                  <a:pt x="35" y="70"/>
                </a:lnTo>
                <a:lnTo>
                  <a:pt x="35" y="71"/>
                </a:lnTo>
                <a:lnTo>
                  <a:pt x="35" y="71"/>
                </a:lnTo>
                <a:lnTo>
                  <a:pt x="34" y="72"/>
                </a:lnTo>
                <a:lnTo>
                  <a:pt x="34" y="72"/>
                </a:lnTo>
                <a:lnTo>
                  <a:pt x="35" y="72"/>
                </a:lnTo>
                <a:lnTo>
                  <a:pt x="35" y="72"/>
                </a:lnTo>
                <a:lnTo>
                  <a:pt x="34" y="72"/>
                </a:lnTo>
                <a:lnTo>
                  <a:pt x="33" y="72"/>
                </a:lnTo>
                <a:lnTo>
                  <a:pt x="34" y="72"/>
                </a:lnTo>
                <a:lnTo>
                  <a:pt x="34" y="72"/>
                </a:lnTo>
                <a:lnTo>
                  <a:pt x="37" y="72"/>
                </a:lnTo>
                <a:lnTo>
                  <a:pt x="36" y="73"/>
                </a:lnTo>
                <a:lnTo>
                  <a:pt x="37" y="73"/>
                </a:lnTo>
                <a:lnTo>
                  <a:pt x="37" y="73"/>
                </a:lnTo>
                <a:lnTo>
                  <a:pt x="37" y="73"/>
                </a:lnTo>
                <a:lnTo>
                  <a:pt x="37" y="72"/>
                </a:lnTo>
                <a:lnTo>
                  <a:pt x="37" y="73"/>
                </a:lnTo>
                <a:lnTo>
                  <a:pt x="37" y="73"/>
                </a:lnTo>
                <a:lnTo>
                  <a:pt x="37" y="73"/>
                </a:lnTo>
                <a:lnTo>
                  <a:pt x="36" y="73"/>
                </a:lnTo>
                <a:lnTo>
                  <a:pt x="35" y="73"/>
                </a:lnTo>
                <a:lnTo>
                  <a:pt x="35" y="73"/>
                </a:lnTo>
                <a:lnTo>
                  <a:pt x="35" y="74"/>
                </a:lnTo>
                <a:lnTo>
                  <a:pt x="36" y="74"/>
                </a:lnTo>
                <a:lnTo>
                  <a:pt x="35" y="74"/>
                </a:lnTo>
                <a:lnTo>
                  <a:pt x="34" y="74"/>
                </a:lnTo>
                <a:lnTo>
                  <a:pt x="34" y="74"/>
                </a:lnTo>
                <a:lnTo>
                  <a:pt x="34" y="75"/>
                </a:lnTo>
                <a:lnTo>
                  <a:pt x="34" y="75"/>
                </a:lnTo>
                <a:lnTo>
                  <a:pt x="33" y="74"/>
                </a:lnTo>
                <a:lnTo>
                  <a:pt x="33" y="74"/>
                </a:lnTo>
                <a:lnTo>
                  <a:pt x="32" y="74"/>
                </a:lnTo>
                <a:lnTo>
                  <a:pt x="32" y="75"/>
                </a:lnTo>
                <a:lnTo>
                  <a:pt x="32" y="74"/>
                </a:lnTo>
                <a:lnTo>
                  <a:pt x="31" y="75"/>
                </a:lnTo>
                <a:lnTo>
                  <a:pt x="30" y="75"/>
                </a:lnTo>
                <a:lnTo>
                  <a:pt x="30" y="75"/>
                </a:lnTo>
                <a:lnTo>
                  <a:pt x="30" y="75"/>
                </a:lnTo>
                <a:lnTo>
                  <a:pt x="29" y="75"/>
                </a:lnTo>
                <a:lnTo>
                  <a:pt x="29" y="76"/>
                </a:lnTo>
                <a:lnTo>
                  <a:pt x="30" y="76"/>
                </a:lnTo>
                <a:lnTo>
                  <a:pt x="30" y="76"/>
                </a:lnTo>
                <a:lnTo>
                  <a:pt x="31" y="76"/>
                </a:lnTo>
                <a:lnTo>
                  <a:pt x="32" y="76"/>
                </a:lnTo>
                <a:lnTo>
                  <a:pt x="33" y="76"/>
                </a:lnTo>
                <a:lnTo>
                  <a:pt x="33" y="76"/>
                </a:lnTo>
                <a:lnTo>
                  <a:pt x="33" y="76"/>
                </a:lnTo>
                <a:lnTo>
                  <a:pt x="34" y="76"/>
                </a:lnTo>
                <a:lnTo>
                  <a:pt x="35" y="76"/>
                </a:lnTo>
                <a:lnTo>
                  <a:pt x="36" y="76"/>
                </a:lnTo>
                <a:lnTo>
                  <a:pt x="37" y="76"/>
                </a:lnTo>
                <a:lnTo>
                  <a:pt x="37" y="76"/>
                </a:lnTo>
                <a:lnTo>
                  <a:pt x="38" y="76"/>
                </a:lnTo>
                <a:lnTo>
                  <a:pt x="39" y="76"/>
                </a:lnTo>
                <a:lnTo>
                  <a:pt x="39" y="76"/>
                </a:lnTo>
                <a:lnTo>
                  <a:pt x="38" y="76"/>
                </a:lnTo>
                <a:lnTo>
                  <a:pt x="37" y="76"/>
                </a:lnTo>
                <a:lnTo>
                  <a:pt x="37" y="76"/>
                </a:lnTo>
                <a:lnTo>
                  <a:pt x="36" y="76"/>
                </a:lnTo>
                <a:lnTo>
                  <a:pt x="36" y="76"/>
                </a:lnTo>
                <a:lnTo>
                  <a:pt x="35" y="76"/>
                </a:lnTo>
                <a:lnTo>
                  <a:pt x="35" y="77"/>
                </a:lnTo>
                <a:lnTo>
                  <a:pt x="34" y="77"/>
                </a:lnTo>
                <a:lnTo>
                  <a:pt x="33" y="77"/>
                </a:lnTo>
                <a:lnTo>
                  <a:pt x="32" y="77"/>
                </a:lnTo>
                <a:lnTo>
                  <a:pt x="32" y="77"/>
                </a:lnTo>
                <a:lnTo>
                  <a:pt x="33" y="78"/>
                </a:lnTo>
                <a:lnTo>
                  <a:pt x="34" y="79"/>
                </a:lnTo>
                <a:lnTo>
                  <a:pt x="36" y="79"/>
                </a:lnTo>
                <a:lnTo>
                  <a:pt x="36" y="79"/>
                </a:lnTo>
                <a:lnTo>
                  <a:pt x="36" y="79"/>
                </a:lnTo>
                <a:lnTo>
                  <a:pt x="36" y="79"/>
                </a:lnTo>
                <a:lnTo>
                  <a:pt x="37" y="79"/>
                </a:lnTo>
                <a:lnTo>
                  <a:pt x="37" y="80"/>
                </a:lnTo>
                <a:lnTo>
                  <a:pt x="37" y="80"/>
                </a:lnTo>
                <a:lnTo>
                  <a:pt x="38" y="79"/>
                </a:lnTo>
                <a:lnTo>
                  <a:pt x="38" y="79"/>
                </a:lnTo>
                <a:lnTo>
                  <a:pt x="39" y="79"/>
                </a:lnTo>
                <a:lnTo>
                  <a:pt x="40" y="78"/>
                </a:lnTo>
                <a:lnTo>
                  <a:pt x="40" y="77"/>
                </a:lnTo>
                <a:lnTo>
                  <a:pt x="41" y="77"/>
                </a:lnTo>
                <a:lnTo>
                  <a:pt x="41" y="77"/>
                </a:lnTo>
                <a:lnTo>
                  <a:pt x="41" y="77"/>
                </a:lnTo>
                <a:lnTo>
                  <a:pt x="42" y="76"/>
                </a:lnTo>
                <a:lnTo>
                  <a:pt x="42" y="76"/>
                </a:lnTo>
                <a:lnTo>
                  <a:pt x="43" y="76"/>
                </a:lnTo>
                <a:lnTo>
                  <a:pt x="43" y="76"/>
                </a:lnTo>
                <a:lnTo>
                  <a:pt x="44" y="75"/>
                </a:lnTo>
                <a:lnTo>
                  <a:pt x="44" y="74"/>
                </a:lnTo>
                <a:lnTo>
                  <a:pt x="44" y="74"/>
                </a:lnTo>
                <a:lnTo>
                  <a:pt x="46" y="73"/>
                </a:lnTo>
                <a:lnTo>
                  <a:pt x="45" y="74"/>
                </a:lnTo>
                <a:lnTo>
                  <a:pt x="44" y="75"/>
                </a:lnTo>
                <a:lnTo>
                  <a:pt x="44" y="76"/>
                </a:lnTo>
                <a:lnTo>
                  <a:pt x="44" y="76"/>
                </a:lnTo>
                <a:lnTo>
                  <a:pt x="45" y="76"/>
                </a:lnTo>
                <a:lnTo>
                  <a:pt x="46" y="76"/>
                </a:lnTo>
                <a:lnTo>
                  <a:pt x="46" y="76"/>
                </a:lnTo>
                <a:lnTo>
                  <a:pt x="45" y="76"/>
                </a:lnTo>
                <a:lnTo>
                  <a:pt x="44" y="76"/>
                </a:lnTo>
                <a:lnTo>
                  <a:pt x="43" y="77"/>
                </a:lnTo>
                <a:lnTo>
                  <a:pt x="43" y="77"/>
                </a:lnTo>
                <a:lnTo>
                  <a:pt x="43" y="77"/>
                </a:lnTo>
                <a:lnTo>
                  <a:pt x="42" y="77"/>
                </a:lnTo>
                <a:lnTo>
                  <a:pt x="42" y="78"/>
                </a:lnTo>
                <a:lnTo>
                  <a:pt x="42" y="78"/>
                </a:lnTo>
                <a:lnTo>
                  <a:pt x="41" y="78"/>
                </a:lnTo>
                <a:lnTo>
                  <a:pt x="41" y="79"/>
                </a:lnTo>
                <a:lnTo>
                  <a:pt x="41" y="79"/>
                </a:lnTo>
                <a:lnTo>
                  <a:pt x="42" y="79"/>
                </a:lnTo>
                <a:lnTo>
                  <a:pt x="42" y="79"/>
                </a:lnTo>
                <a:lnTo>
                  <a:pt x="43" y="79"/>
                </a:lnTo>
                <a:lnTo>
                  <a:pt x="44" y="78"/>
                </a:lnTo>
                <a:lnTo>
                  <a:pt x="43" y="79"/>
                </a:lnTo>
                <a:lnTo>
                  <a:pt x="43" y="79"/>
                </a:lnTo>
                <a:lnTo>
                  <a:pt x="42" y="79"/>
                </a:lnTo>
                <a:lnTo>
                  <a:pt x="41" y="79"/>
                </a:lnTo>
                <a:lnTo>
                  <a:pt x="41" y="79"/>
                </a:lnTo>
                <a:lnTo>
                  <a:pt x="41" y="79"/>
                </a:lnTo>
                <a:lnTo>
                  <a:pt x="41" y="80"/>
                </a:lnTo>
                <a:lnTo>
                  <a:pt x="40" y="80"/>
                </a:lnTo>
                <a:lnTo>
                  <a:pt x="40" y="80"/>
                </a:lnTo>
                <a:lnTo>
                  <a:pt x="41" y="80"/>
                </a:lnTo>
                <a:lnTo>
                  <a:pt x="40" y="80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79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1" y="80"/>
                </a:lnTo>
                <a:lnTo>
                  <a:pt x="42" y="80"/>
                </a:lnTo>
                <a:lnTo>
                  <a:pt x="42" y="80"/>
                </a:lnTo>
                <a:lnTo>
                  <a:pt x="43" y="80"/>
                </a:lnTo>
                <a:lnTo>
                  <a:pt x="44" y="80"/>
                </a:lnTo>
                <a:lnTo>
                  <a:pt x="43" y="80"/>
                </a:lnTo>
                <a:lnTo>
                  <a:pt x="42" y="80"/>
                </a:lnTo>
                <a:lnTo>
                  <a:pt x="41" y="80"/>
                </a:lnTo>
                <a:lnTo>
                  <a:pt x="40" y="81"/>
                </a:lnTo>
                <a:lnTo>
                  <a:pt x="40" y="81"/>
                </a:lnTo>
                <a:lnTo>
                  <a:pt x="40" y="81"/>
                </a:lnTo>
                <a:lnTo>
                  <a:pt x="39" y="82"/>
                </a:lnTo>
                <a:lnTo>
                  <a:pt x="39" y="82"/>
                </a:lnTo>
                <a:lnTo>
                  <a:pt x="39" y="82"/>
                </a:lnTo>
                <a:lnTo>
                  <a:pt x="39" y="82"/>
                </a:lnTo>
                <a:lnTo>
                  <a:pt x="38" y="84"/>
                </a:lnTo>
                <a:lnTo>
                  <a:pt x="39" y="84"/>
                </a:lnTo>
                <a:lnTo>
                  <a:pt x="39" y="84"/>
                </a:lnTo>
                <a:lnTo>
                  <a:pt x="39" y="85"/>
                </a:lnTo>
                <a:lnTo>
                  <a:pt x="39" y="85"/>
                </a:lnTo>
                <a:lnTo>
                  <a:pt x="39" y="85"/>
                </a:lnTo>
                <a:lnTo>
                  <a:pt x="39" y="85"/>
                </a:lnTo>
                <a:lnTo>
                  <a:pt x="38" y="86"/>
                </a:lnTo>
                <a:lnTo>
                  <a:pt x="38" y="86"/>
                </a:lnTo>
                <a:lnTo>
                  <a:pt x="38" y="86"/>
                </a:lnTo>
                <a:lnTo>
                  <a:pt x="39" y="86"/>
                </a:lnTo>
                <a:lnTo>
                  <a:pt x="39" y="86"/>
                </a:lnTo>
                <a:lnTo>
                  <a:pt x="39" y="85"/>
                </a:lnTo>
                <a:lnTo>
                  <a:pt x="39" y="85"/>
                </a:lnTo>
                <a:lnTo>
                  <a:pt x="40" y="85"/>
                </a:lnTo>
                <a:lnTo>
                  <a:pt x="40" y="85"/>
                </a:lnTo>
                <a:lnTo>
                  <a:pt x="40" y="85"/>
                </a:lnTo>
                <a:lnTo>
                  <a:pt x="39" y="86"/>
                </a:lnTo>
                <a:lnTo>
                  <a:pt x="39" y="87"/>
                </a:lnTo>
                <a:lnTo>
                  <a:pt x="39" y="87"/>
                </a:lnTo>
                <a:lnTo>
                  <a:pt x="39" y="87"/>
                </a:lnTo>
                <a:lnTo>
                  <a:pt x="40" y="87"/>
                </a:lnTo>
                <a:lnTo>
                  <a:pt x="39" y="87"/>
                </a:lnTo>
                <a:lnTo>
                  <a:pt x="39" y="87"/>
                </a:lnTo>
                <a:lnTo>
                  <a:pt x="38" y="88"/>
                </a:lnTo>
                <a:lnTo>
                  <a:pt x="38" y="88"/>
                </a:lnTo>
                <a:lnTo>
                  <a:pt x="38" y="88"/>
                </a:lnTo>
                <a:lnTo>
                  <a:pt x="37" y="89"/>
                </a:lnTo>
                <a:lnTo>
                  <a:pt x="37" y="89"/>
                </a:lnTo>
                <a:lnTo>
                  <a:pt x="37" y="89"/>
                </a:lnTo>
                <a:lnTo>
                  <a:pt x="37" y="90"/>
                </a:lnTo>
                <a:lnTo>
                  <a:pt x="37" y="90"/>
                </a:lnTo>
                <a:lnTo>
                  <a:pt x="37" y="89"/>
                </a:lnTo>
                <a:lnTo>
                  <a:pt x="37" y="89"/>
                </a:lnTo>
                <a:lnTo>
                  <a:pt x="38" y="89"/>
                </a:lnTo>
                <a:lnTo>
                  <a:pt x="38" y="88"/>
                </a:lnTo>
                <a:lnTo>
                  <a:pt x="38" y="88"/>
                </a:lnTo>
                <a:lnTo>
                  <a:pt x="39" y="88"/>
                </a:lnTo>
                <a:lnTo>
                  <a:pt x="38" y="88"/>
                </a:lnTo>
                <a:lnTo>
                  <a:pt x="39" y="88"/>
                </a:lnTo>
                <a:lnTo>
                  <a:pt x="39" y="88"/>
                </a:lnTo>
                <a:lnTo>
                  <a:pt x="38" y="89"/>
                </a:lnTo>
                <a:lnTo>
                  <a:pt x="38" y="89"/>
                </a:lnTo>
                <a:lnTo>
                  <a:pt x="37" y="90"/>
                </a:lnTo>
                <a:lnTo>
                  <a:pt x="37" y="91"/>
                </a:lnTo>
                <a:lnTo>
                  <a:pt x="37" y="91"/>
                </a:lnTo>
                <a:lnTo>
                  <a:pt x="38" y="90"/>
                </a:lnTo>
                <a:lnTo>
                  <a:pt x="39" y="90"/>
                </a:lnTo>
                <a:lnTo>
                  <a:pt x="38" y="91"/>
                </a:lnTo>
                <a:lnTo>
                  <a:pt x="37" y="91"/>
                </a:lnTo>
                <a:lnTo>
                  <a:pt x="37" y="92"/>
                </a:lnTo>
                <a:lnTo>
                  <a:pt x="37" y="92"/>
                </a:lnTo>
                <a:lnTo>
                  <a:pt x="38" y="93"/>
                </a:lnTo>
                <a:lnTo>
                  <a:pt x="38" y="93"/>
                </a:lnTo>
                <a:lnTo>
                  <a:pt x="38" y="93"/>
                </a:lnTo>
                <a:lnTo>
                  <a:pt x="39" y="93"/>
                </a:lnTo>
                <a:lnTo>
                  <a:pt x="39" y="92"/>
                </a:lnTo>
                <a:lnTo>
                  <a:pt x="40" y="91"/>
                </a:lnTo>
                <a:lnTo>
                  <a:pt x="41" y="92"/>
                </a:lnTo>
                <a:lnTo>
                  <a:pt x="40" y="92"/>
                </a:lnTo>
                <a:lnTo>
                  <a:pt x="39" y="93"/>
                </a:lnTo>
                <a:lnTo>
                  <a:pt x="38" y="93"/>
                </a:lnTo>
                <a:lnTo>
                  <a:pt x="38" y="94"/>
                </a:lnTo>
                <a:lnTo>
                  <a:pt x="37" y="95"/>
                </a:lnTo>
                <a:lnTo>
                  <a:pt x="37" y="95"/>
                </a:lnTo>
                <a:lnTo>
                  <a:pt x="37" y="96"/>
                </a:lnTo>
                <a:lnTo>
                  <a:pt x="37" y="96"/>
                </a:lnTo>
                <a:lnTo>
                  <a:pt x="37" y="97"/>
                </a:lnTo>
                <a:lnTo>
                  <a:pt x="37" y="98"/>
                </a:lnTo>
                <a:lnTo>
                  <a:pt x="37" y="99"/>
                </a:lnTo>
                <a:lnTo>
                  <a:pt x="37" y="99"/>
                </a:lnTo>
                <a:lnTo>
                  <a:pt x="36" y="99"/>
                </a:lnTo>
                <a:lnTo>
                  <a:pt x="36" y="99"/>
                </a:lnTo>
                <a:lnTo>
                  <a:pt x="36" y="100"/>
                </a:lnTo>
                <a:lnTo>
                  <a:pt x="35" y="100"/>
                </a:lnTo>
                <a:lnTo>
                  <a:pt x="35" y="101"/>
                </a:lnTo>
                <a:lnTo>
                  <a:pt x="35" y="101"/>
                </a:lnTo>
                <a:lnTo>
                  <a:pt x="36" y="102"/>
                </a:lnTo>
                <a:lnTo>
                  <a:pt x="37" y="102"/>
                </a:lnTo>
                <a:lnTo>
                  <a:pt x="37" y="101"/>
                </a:lnTo>
                <a:lnTo>
                  <a:pt x="39" y="101"/>
                </a:lnTo>
                <a:lnTo>
                  <a:pt x="39" y="101"/>
                </a:lnTo>
                <a:lnTo>
                  <a:pt x="39" y="101"/>
                </a:lnTo>
                <a:lnTo>
                  <a:pt x="40" y="101"/>
                </a:lnTo>
                <a:lnTo>
                  <a:pt x="40" y="100"/>
                </a:lnTo>
                <a:lnTo>
                  <a:pt x="40" y="100"/>
                </a:lnTo>
                <a:lnTo>
                  <a:pt x="39" y="99"/>
                </a:lnTo>
                <a:lnTo>
                  <a:pt x="39" y="99"/>
                </a:lnTo>
                <a:lnTo>
                  <a:pt x="39" y="99"/>
                </a:lnTo>
                <a:lnTo>
                  <a:pt x="39" y="98"/>
                </a:lnTo>
                <a:lnTo>
                  <a:pt x="40" y="98"/>
                </a:lnTo>
                <a:lnTo>
                  <a:pt x="40" y="97"/>
                </a:lnTo>
                <a:lnTo>
                  <a:pt x="40" y="97"/>
                </a:lnTo>
                <a:lnTo>
                  <a:pt x="40" y="96"/>
                </a:lnTo>
                <a:lnTo>
                  <a:pt x="41" y="96"/>
                </a:lnTo>
                <a:lnTo>
                  <a:pt x="41" y="96"/>
                </a:lnTo>
                <a:lnTo>
                  <a:pt x="40" y="96"/>
                </a:lnTo>
                <a:lnTo>
                  <a:pt x="40" y="96"/>
                </a:lnTo>
                <a:lnTo>
                  <a:pt x="40" y="95"/>
                </a:lnTo>
                <a:lnTo>
                  <a:pt x="40" y="95"/>
                </a:lnTo>
                <a:lnTo>
                  <a:pt x="40" y="95"/>
                </a:lnTo>
                <a:lnTo>
                  <a:pt x="40" y="95"/>
                </a:lnTo>
                <a:lnTo>
                  <a:pt x="41" y="94"/>
                </a:lnTo>
                <a:lnTo>
                  <a:pt x="41" y="94"/>
                </a:lnTo>
                <a:lnTo>
                  <a:pt x="42" y="93"/>
                </a:lnTo>
                <a:lnTo>
                  <a:pt x="43" y="93"/>
                </a:lnTo>
                <a:lnTo>
                  <a:pt x="43" y="93"/>
                </a:lnTo>
                <a:lnTo>
                  <a:pt x="43" y="92"/>
                </a:lnTo>
                <a:lnTo>
                  <a:pt x="42" y="92"/>
                </a:lnTo>
                <a:lnTo>
                  <a:pt x="41" y="91"/>
                </a:lnTo>
                <a:lnTo>
                  <a:pt x="42" y="91"/>
                </a:lnTo>
                <a:lnTo>
                  <a:pt x="41" y="91"/>
                </a:lnTo>
                <a:lnTo>
                  <a:pt x="41" y="90"/>
                </a:lnTo>
                <a:lnTo>
                  <a:pt x="41" y="90"/>
                </a:lnTo>
                <a:lnTo>
                  <a:pt x="41" y="89"/>
                </a:lnTo>
                <a:lnTo>
                  <a:pt x="41" y="89"/>
                </a:lnTo>
                <a:lnTo>
                  <a:pt x="41" y="88"/>
                </a:lnTo>
                <a:lnTo>
                  <a:pt x="41" y="88"/>
                </a:lnTo>
                <a:lnTo>
                  <a:pt x="41" y="88"/>
                </a:lnTo>
                <a:lnTo>
                  <a:pt x="42" y="89"/>
                </a:lnTo>
                <a:lnTo>
                  <a:pt x="42" y="88"/>
                </a:lnTo>
                <a:lnTo>
                  <a:pt x="42" y="88"/>
                </a:lnTo>
                <a:lnTo>
                  <a:pt x="43" y="88"/>
                </a:lnTo>
                <a:lnTo>
                  <a:pt x="43" y="87"/>
                </a:lnTo>
                <a:lnTo>
                  <a:pt x="44" y="86"/>
                </a:lnTo>
                <a:lnTo>
                  <a:pt x="45" y="86"/>
                </a:lnTo>
                <a:lnTo>
                  <a:pt x="46" y="85"/>
                </a:lnTo>
                <a:lnTo>
                  <a:pt x="46" y="84"/>
                </a:lnTo>
                <a:lnTo>
                  <a:pt x="47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8" y="84"/>
                </a:lnTo>
                <a:lnTo>
                  <a:pt x="47" y="85"/>
                </a:lnTo>
                <a:lnTo>
                  <a:pt x="46" y="85"/>
                </a:lnTo>
                <a:lnTo>
                  <a:pt x="46" y="86"/>
                </a:lnTo>
                <a:lnTo>
                  <a:pt x="44" y="86"/>
                </a:lnTo>
                <a:lnTo>
                  <a:pt x="44" y="87"/>
                </a:lnTo>
                <a:lnTo>
                  <a:pt x="43" y="88"/>
                </a:lnTo>
                <a:lnTo>
                  <a:pt x="43" y="88"/>
                </a:lnTo>
                <a:lnTo>
                  <a:pt x="42" y="89"/>
                </a:lnTo>
                <a:lnTo>
                  <a:pt x="42" y="89"/>
                </a:lnTo>
                <a:lnTo>
                  <a:pt x="42" y="89"/>
                </a:lnTo>
                <a:lnTo>
                  <a:pt x="42" y="90"/>
                </a:lnTo>
                <a:lnTo>
                  <a:pt x="43" y="91"/>
                </a:lnTo>
                <a:lnTo>
                  <a:pt x="44" y="91"/>
                </a:lnTo>
                <a:lnTo>
                  <a:pt x="44" y="92"/>
                </a:lnTo>
                <a:lnTo>
                  <a:pt x="44" y="92"/>
                </a:lnTo>
                <a:lnTo>
                  <a:pt x="44" y="91"/>
                </a:lnTo>
                <a:lnTo>
                  <a:pt x="44" y="91"/>
                </a:lnTo>
                <a:lnTo>
                  <a:pt x="44" y="90"/>
                </a:lnTo>
                <a:lnTo>
                  <a:pt x="44" y="90"/>
                </a:lnTo>
                <a:lnTo>
                  <a:pt x="44" y="90"/>
                </a:lnTo>
                <a:lnTo>
                  <a:pt x="44" y="89"/>
                </a:lnTo>
                <a:lnTo>
                  <a:pt x="45" y="89"/>
                </a:lnTo>
                <a:lnTo>
                  <a:pt x="45" y="90"/>
                </a:lnTo>
                <a:lnTo>
                  <a:pt x="46" y="90"/>
                </a:lnTo>
                <a:lnTo>
                  <a:pt x="46" y="90"/>
                </a:lnTo>
                <a:lnTo>
                  <a:pt x="46" y="90"/>
                </a:lnTo>
                <a:lnTo>
                  <a:pt x="46" y="89"/>
                </a:lnTo>
                <a:lnTo>
                  <a:pt x="46" y="89"/>
                </a:lnTo>
                <a:lnTo>
                  <a:pt x="46" y="90"/>
                </a:lnTo>
                <a:lnTo>
                  <a:pt x="47" y="91"/>
                </a:lnTo>
                <a:lnTo>
                  <a:pt x="47" y="91"/>
                </a:lnTo>
                <a:lnTo>
                  <a:pt x="48" y="91"/>
                </a:lnTo>
                <a:lnTo>
                  <a:pt x="48" y="91"/>
                </a:lnTo>
                <a:lnTo>
                  <a:pt x="48" y="90"/>
                </a:lnTo>
                <a:lnTo>
                  <a:pt x="49" y="89"/>
                </a:lnTo>
                <a:lnTo>
                  <a:pt x="49" y="89"/>
                </a:lnTo>
                <a:lnTo>
                  <a:pt x="48" y="89"/>
                </a:lnTo>
                <a:lnTo>
                  <a:pt x="49" y="89"/>
                </a:lnTo>
                <a:lnTo>
                  <a:pt x="49" y="89"/>
                </a:lnTo>
                <a:lnTo>
                  <a:pt x="49" y="88"/>
                </a:lnTo>
                <a:lnTo>
                  <a:pt x="49" y="87"/>
                </a:lnTo>
                <a:lnTo>
                  <a:pt x="49" y="87"/>
                </a:lnTo>
                <a:lnTo>
                  <a:pt x="49" y="86"/>
                </a:lnTo>
                <a:lnTo>
                  <a:pt x="49" y="86"/>
                </a:lnTo>
                <a:lnTo>
                  <a:pt x="49" y="86"/>
                </a:lnTo>
                <a:lnTo>
                  <a:pt x="49" y="86"/>
                </a:lnTo>
                <a:lnTo>
                  <a:pt x="49" y="87"/>
                </a:lnTo>
                <a:lnTo>
                  <a:pt x="49" y="87"/>
                </a:lnTo>
                <a:lnTo>
                  <a:pt x="49" y="87"/>
                </a:lnTo>
                <a:lnTo>
                  <a:pt x="50" y="86"/>
                </a:lnTo>
                <a:lnTo>
                  <a:pt x="50" y="87"/>
                </a:lnTo>
                <a:lnTo>
                  <a:pt x="49" y="88"/>
                </a:lnTo>
                <a:lnTo>
                  <a:pt x="49" y="88"/>
                </a:lnTo>
                <a:lnTo>
                  <a:pt x="50" y="89"/>
                </a:lnTo>
                <a:lnTo>
                  <a:pt x="50" y="89"/>
                </a:lnTo>
                <a:lnTo>
                  <a:pt x="51" y="89"/>
                </a:lnTo>
                <a:lnTo>
                  <a:pt x="51" y="89"/>
                </a:lnTo>
                <a:lnTo>
                  <a:pt x="50" y="88"/>
                </a:lnTo>
                <a:lnTo>
                  <a:pt x="50" y="88"/>
                </a:lnTo>
                <a:lnTo>
                  <a:pt x="50" y="87"/>
                </a:lnTo>
                <a:lnTo>
                  <a:pt x="51" y="88"/>
                </a:lnTo>
                <a:lnTo>
                  <a:pt x="52" y="89"/>
                </a:lnTo>
                <a:lnTo>
                  <a:pt x="53" y="89"/>
                </a:lnTo>
                <a:lnTo>
                  <a:pt x="55" y="90"/>
                </a:lnTo>
                <a:lnTo>
                  <a:pt x="54" y="90"/>
                </a:lnTo>
                <a:lnTo>
                  <a:pt x="52" y="90"/>
                </a:lnTo>
                <a:lnTo>
                  <a:pt x="52" y="90"/>
                </a:lnTo>
                <a:lnTo>
                  <a:pt x="50" y="89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0"/>
                </a:lnTo>
                <a:lnTo>
                  <a:pt x="49" y="91"/>
                </a:lnTo>
                <a:lnTo>
                  <a:pt x="49" y="91"/>
                </a:lnTo>
                <a:lnTo>
                  <a:pt x="49" y="92"/>
                </a:lnTo>
                <a:lnTo>
                  <a:pt x="49" y="93"/>
                </a:lnTo>
                <a:lnTo>
                  <a:pt x="49" y="93"/>
                </a:lnTo>
                <a:lnTo>
                  <a:pt x="49" y="94"/>
                </a:lnTo>
                <a:lnTo>
                  <a:pt x="49" y="94"/>
                </a:lnTo>
                <a:lnTo>
                  <a:pt x="50" y="95"/>
                </a:lnTo>
                <a:lnTo>
                  <a:pt x="50" y="95"/>
                </a:lnTo>
                <a:lnTo>
                  <a:pt x="51" y="95"/>
                </a:lnTo>
                <a:lnTo>
                  <a:pt x="52" y="96"/>
                </a:lnTo>
                <a:lnTo>
                  <a:pt x="52" y="97"/>
                </a:lnTo>
                <a:lnTo>
                  <a:pt x="52" y="97"/>
                </a:lnTo>
                <a:lnTo>
                  <a:pt x="53" y="97"/>
                </a:lnTo>
                <a:lnTo>
                  <a:pt x="53" y="97"/>
                </a:lnTo>
                <a:lnTo>
                  <a:pt x="53" y="98"/>
                </a:lnTo>
                <a:lnTo>
                  <a:pt x="53" y="99"/>
                </a:lnTo>
                <a:lnTo>
                  <a:pt x="52" y="99"/>
                </a:lnTo>
                <a:lnTo>
                  <a:pt x="51" y="99"/>
                </a:lnTo>
                <a:lnTo>
                  <a:pt x="51" y="100"/>
                </a:lnTo>
                <a:lnTo>
                  <a:pt x="51" y="100"/>
                </a:lnTo>
                <a:lnTo>
                  <a:pt x="50" y="101"/>
                </a:lnTo>
                <a:lnTo>
                  <a:pt x="50" y="102"/>
                </a:lnTo>
                <a:lnTo>
                  <a:pt x="49" y="102"/>
                </a:lnTo>
                <a:lnTo>
                  <a:pt x="49" y="103"/>
                </a:lnTo>
                <a:lnTo>
                  <a:pt x="49" y="103"/>
                </a:lnTo>
                <a:lnTo>
                  <a:pt x="48" y="104"/>
                </a:lnTo>
                <a:lnTo>
                  <a:pt x="47" y="104"/>
                </a:lnTo>
                <a:lnTo>
                  <a:pt x="47" y="105"/>
                </a:lnTo>
                <a:lnTo>
                  <a:pt x="46" y="106"/>
                </a:lnTo>
                <a:lnTo>
                  <a:pt x="46" y="107"/>
                </a:lnTo>
                <a:lnTo>
                  <a:pt x="47" y="107"/>
                </a:lnTo>
                <a:lnTo>
                  <a:pt x="47" y="108"/>
                </a:lnTo>
                <a:lnTo>
                  <a:pt x="47" y="108"/>
                </a:lnTo>
                <a:lnTo>
                  <a:pt x="48" y="108"/>
                </a:lnTo>
                <a:lnTo>
                  <a:pt x="48" y="109"/>
                </a:lnTo>
                <a:lnTo>
                  <a:pt x="47" y="109"/>
                </a:lnTo>
                <a:lnTo>
                  <a:pt x="47" y="108"/>
                </a:lnTo>
                <a:lnTo>
                  <a:pt x="46" y="108"/>
                </a:lnTo>
                <a:lnTo>
                  <a:pt x="46" y="107"/>
                </a:lnTo>
                <a:lnTo>
                  <a:pt x="46" y="107"/>
                </a:lnTo>
                <a:lnTo>
                  <a:pt x="46" y="107"/>
                </a:lnTo>
                <a:lnTo>
                  <a:pt x="46" y="107"/>
                </a:lnTo>
                <a:lnTo>
                  <a:pt x="45" y="107"/>
                </a:lnTo>
                <a:lnTo>
                  <a:pt x="45" y="107"/>
                </a:lnTo>
                <a:lnTo>
                  <a:pt x="45" y="107"/>
                </a:lnTo>
                <a:lnTo>
                  <a:pt x="45" y="108"/>
                </a:lnTo>
                <a:lnTo>
                  <a:pt x="45" y="108"/>
                </a:lnTo>
                <a:lnTo>
                  <a:pt x="45" y="109"/>
                </a:lnTo>
                <a:lnTo>
                  <a:pt x="45" y="109"/>
                </a:lnTo>
                <a:lnTo>
                  <a:pt x="45" y="110"/>
                </a:lnTo>
                <a:lnTo>
                  <a:pt x="47" y="111"/>
                </a:lnTo>
                <a:lnTo>
                  <a:pt x="47" y="111"/>
                </a:lnTo>
                <a:lnTo>
                  <a:pt x="47" y="111"/>
                </a:lnTo>
                <a:lnTo>
                  <a:pt x="48" y="112"/>
                </a:lnTo>
                <a:lnTo>
                  <a:pt x="48" y="112"/>
                </a:lnTo>
                <a:lnTo>
                  <a:pt x="48" y="112"/>
                </a:lnTo>
                <a:lnTo>
                  <a:pt x="48" y="112"/>
                </a:lnTo>
                <a:lnTo>
                  <a:pt x="48" y="113"/>
                </a:lnTo>
                <a:lnTo>
                  <a:pt x="48" y="113"/>
                </a:lnTo>
                <a:lnTo>
                  <a:pt x="49" y="114"/>
                </a:lnTo>
                <a:lnTo>
                  <a:pt x="50" y="114"/>
                </a:lnTo>
                <a:lnTo>
                  <a:pt x="49" y="113"/>
                </a:lnTo>
                <a:lnTo>
                  <a:pt x="49" y="113"/>
                </a:lnTo>
                <a:lnTo>
                  <a:pt x="49" y="113"/>
                </a:lnTo>
                <a:lnTo>
                  <a:pt x="49" y="112"/>
                </a:lnTo>
                <a:lnTo>
                  <a:pt x="48" y="112"/>
                </a:lnTo>
                <a:lnTo>
                  <a:pt x="48" y="111"/>
                </a:lnTo>
                <a:lnTo>
                  <a:pt x="48" y="111"/>
                </a:lnTo>
                <a:lnTo>
                  <a:pt x="48" y="111"/>
                </a:lnTo>
                <a:lnTo>
                  <a:pt x="48" y="111"/>
                </a:lnTo>
                <a:lnTo>
                  <a:pt x="48" y="110"/>
                </a:lnTo>
                <a:lnTo>
                  <a:pt x="50" y="109"/>
                </a:lnTo>
                <a:lnTo>
                  <a:pt x="50" y="109"/>
                </a:lnTo>
                <a:lnTo>
                  <a:pt x="51" y="110"/>
                </a:lnTo>
                <a:lnTo>
                  <a:pt x="52" y="110"/>
                </a:lnTo>
                <a:lnTo>
                  <a:pt x="52" y="111"/>
                </a:lnTo>
                <a:lnTo>
                  <a:pt x="53" y="111"/>
                </a:lnTo>
                <a:lnTo>
                  <a:pt x="55" y="112"/>
                </a:lnTo>
                <a:lnTo>
                  <a:pt x="56" y="112"/>
                </a:lnTo>
                <a:lnTo>
                  <a:pt x="56" y="113"/>
                </a:lnTo>
                <a:lnTo>
                  <a:pt x="57" y="112"/>
                </a:lnTo>
                <a:lnTo>
                  <a:pt x="57" y="112"/>
                </a:lnTo>
                <a:lnTo>
                  <a:pt x="57" y="112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7" y="111"/>
                </a:lnTo>
                <a:lnTo>
                  <a:pt x="56" y="110"/>
                </a:lnTo>
                <a:lnTo>
                  <a:pt x="56" y="110"/>
                </a:lnTo>
                <a:lnTo>
                  <a:pt x="56" y="109"/>
                </a:lnTo>
                <a:lnTo>
                  <a:pt x="56" y="109"/>
                </a:lnTo>
                <a:lnTo>
                  <a:pt x="56" y="109"/>
                </a:lnTo>
                <a:lnTo>
                  <a:pt x="56" y="109"/>
                </a:lnTo>
                <a:lnTo>
                  <a:pt x="57" y="109"/>
                </a:lnTo>
                <a:lnTo>
                  <a:pt x="57" y="109"/>
                </a:lnTo>
                <a:lnTo>
                  <a:pt x="57" y="109"/>
                </a:lnTo>
                <a:lnTo>
                  <a:pt x="58" y="110"/>
                </a:lnTo>
                <a:lnTo>
                  <a:pt x="59" y="110"/>
                </a:lnTo>
                <a:lnTo>
                  <a:pt x="59" y="109"/>
                </a:lnTo>
                <a:lnTo>
                  <a:pt x="59" y="109"/>
                </a:lnTo>
                <a:lnTo>
                  <a:pt x="59" y="109"/>
                </a:lnTo>
                <a:lnTo>
                  <a:pt x="59" y="110"/>
                </a:lnTo>
                <a:lnTo>
                  <a:pt x="59" y="110"/>
                </a:lnTo>
                <a:lnTo>
                  <a:pt x="59" y="110"/>
                </a:lnTo>
                <a:lnTo>
                  <a:pt x="60" y="110"/>
                </a:lnTo>
                <a:lnTo>
                  <a:pt x="60" y="111"/>
                </a:lnTo>
                <a:lnTo>
                  <a:pt x="60" y="111"/>
                </a:lnTo>
                <a:lnTo>
                  <a:pt x="60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1"/>
                </a:lnTo>
                <a:lnTo>
                  <a:pt x="61" y="110"/>
                </a:lnTo>
                <a:lnTo>
                  <a:pt x="61" y="110"/>
                </a:lnTo>
                <a:lnTo>
                  <a:pt x="62" y="110"/>
                </a:lnTo>
                <a:lnTo>
                  <a:pt x="61" y="111"/>
                </a:lnTo>
                <a:lnTo>
                  <a:pt x="61" y="111"/>
                </a:lnTo>
                <a:lnTo>
                  <a:pt x="63" y="111"/>
                </a:lnTo>
                <a:lnTo>
                  <a:pt x="64" y="110"/>
                </a:lnTo>
                <a:lnTo>
                  <a:pt x="65" y="110"/>
                </a:lnTo>
                <a:lnTo>
                  <a:pt x="65" y="110"/>
                </a:lnTo>
                <a:lnTo>
                  <a:pt x="64" y="110"/>
                </a:lnTo>
                <a:lnTo>
                  <a:pt x="65" y="110"/>
                </a:lnTo>
                <a:lnTo>
                  <a:pt x="65" y="109"/>
                </a:lnTo>
                <a:lnTo>
                  <a:pt x="65" y="109"/>
                </a:lnTo>
                <a:lnTo>
                  <a:pt x="65" y="109"/>
                </a:lnTo>
                <a:lnTo>
                  <a:pt x="65" y="109"/>
                </a:lnTo>
                <a:lnTo>
                  <a:pt x="65" y="110"/>
                </a:lnTo>
                <a:lnTo>
                  <a:pt x="65" y="110"/>
                </a:lnTo>
                <a:lnTo>
                  <a:pt x="65" y="109"/>
                </a:lnTo>
                <a:lnTo>
                  <a:pt x="66" y="109"/>
                </a:lnTo>
                <a:lnTo>
                  <a:pt x="67" y="109"/>
                </a:lnTo>
                <a:lnTo>
                  <a:pt x="68" y="109"/>
                </a:lnTo>
                <a:lnTo>
                  <a:pt x="69" y="109"/>
                </a:lnTo>
                <a:lnTo>
                  <a:pt x="69" y="108"/>
                </a:lnTo>
                <a:lnTo>
                  <a:pt x="68" y="108"/>
                </a:lnTo>
                <a:lnTo>
                  <a:pt x="69" y="108"/>
                </a:lnTo>
                <a:lnTo>
                  <a:pt x="68" y="108"/>
                </a:lnTo>
                <a:lnTo>
                  <a:pt x="69" y="107"/>
                </a:lnTo>
                <a:lnTo>
                  <a:pt x="69" y="108"/>
                </a:lnTo>
                <a:lnTo>
                  <a:pt x="70" y="107"/>
                </a:lnTo>
                <a:lnTo>
                  <a:pt x="70" y="107"/>
                </a:lnTo>
                <a:lnTo>
                  <a:pt x="71" y="107"/>
                </a:lnTo>
                <a:lnTo>
                  <a:pt x="71" y="107"/>
                </a:lnTo>
                <a:lnTo>
                  <a:pt x="72" y="107"/>
                </a:lnTo>
                <a:lnTo>
                  <a:pt x="73" y="108"/>
                </a:lnTo>
                <a:lnTo>
                  <a:pt x="74" y="107"/>
                </a:lnTo>
                <a:lnTo>
                  <a:pt x="75" y="108"/>
                </a:lnTo>
                <a:lnTo>
                  <a:pt x="77" y="107"/>
                </a:lnTo>
                <a:lnTo>
                  <a:pt x="77" y="107"/>
                </a:lnTo>
                <a:lnTo>
                  <a:pt x="77" y="108"/>
                </a:lnTo>
                <a:lnTo>
                  <a:pt x="76" y="108"/>
                </a:lnTo>
                <a:lnTo>
                  <a:pt x="76" y="108"/>
                </a:lnTo>
                <a:lnTo>
                  <a:pt x="77" y="108"/>
                </a:lnTo>
                <a:lnTo>
                  <a:pt x="77" y="108"/>
                </a:lnTo>
                <a:lnTo>
                  <a:pt x="77" y="108"/>
                </a:lnTo>
                <a:lnTo>
                  <a:pt x="76" y="108"/>
                </a:lnTo>
                <a:lnTo>
                  <a:pt x="76" y="108"/>
                </a:lnTo>
                <a:lnTo>
                  <a:pt x="74" y="108"/>
                </a:lnTo>
                <a:lnTo>
                  <a:pt x="74" y="108"/>
                </a:lnTo>
                <a:lnTo>
                  <a:pt x="74" y="108"/>
                </a:lnTo>
                <a:lnTo>
                  <a:pt x="73" y="108"/>
                </a:lnTo>
                <a:lnTo>
                  <a:pt x="73" y="109"/>
                </a:lnTo>
                <a:lnTo>
                  <a:pt x="74" y="109"/>
                </a:lnTo>
                <a:lnTo>
                  <a:pt x="73" y="109"/>
                </a:lnTo>
                <a:lnTo>
                  <a:pt x="73" y="109"/>
                </a:lnTo>
                <a:lnTo>
                  <a:pt x="73" y="109"/>
                </a:lnTo>
                <a:lnTo>
                  <a:pt x="73" y="109"/>
                </a:lnTo>
                <a:lnTo>
                  <a:pt x="72" y="109"/>
                </a:lnTo>
                <a:lnTo>
                  <a:pt x="72" y="109"/>
                </a:lnTo>
                <a:lnTo>
                  <a:pt x="72" y="109"/>
                </a:lnTo>
                <a:lnTo>
                  <a:pt x="72" y="109"/>
                </a:lnTo>
                <a:lnTo>
                  <a:pt x="71" y="110"/>
                </a:lnTo>
                <a:lnTo>
                  <a:pt x="71" y="110"/>
                </a:lnTo>
                <a:lnTo>
                  <a:pt x="71" y="111"/>
                </a:lnTo>
                <a:lnTo>
                  <a:pt x="70" y="112"/>
                </a:lnTo>
                <a:lnTo>
                  <a:pt x="70" y="112"/>
                </a:lnTo>
                <a:lnTo>
                  <a:pt x="69" y="113"/>
                </a:lnTo>
                <a:lnTo>
                  <a:pt x="69" y="114"/>
                </a:lnTo>
                <a:lnTo>
                  <a:pt x="68" y="115"/>
                </a:lnTo>
                <a:lnTo>
                  <a:pt x="68" y="116"/>
                </a:lnTo>
                <a:lnTo>
                  <a:pt x="68" y="116"/>
                </a:lnTo>
                <a:lnTo>
                  <a:pt x="68" y="116"/>
                </a:lnTo>
                <a:lnTo>
                  <a:pt x="70" y="118"/>
                </a:lnTo>
                <a:lnTo>
                  <a:pt x="71" y="119"/>
                </a:lnTo>
                <a:lnTo>
                  <a:pt x="71" y="119"/>
                </a:lnTo>
                <a:lnTo>
                  <a:pt x="71" y="120"/>
                </a:lnTo>
                <a:lnTo>
                  <a:pt x="71" y="120"/>
                </a:lnTo>
                <a:lnTo>
                  <a:pt x="71" y="120"/>
                </a:lnTo>
                <a:lnTo>
                  <a:pt x="72" y="121"/>
                </a:lnTo>
                <a:lnTo>
                  <a:pt x="72" y="121"/>
                </a:lnTo>
                <a:lnTo>
                  <a:pt x="72" y="122"/>
                </a:lnTo>
                <a:lnTo>
                  <a:pt x="74" y="122"/>
                </a:lnTo>
                <a:lnTo>
                  <a:pt x="74" y="122"/>
                </a:lnTo>
                <a:lnTo>
                  <a:pt x="74" y="121"/>
                </a:lnTo>
                <a:lnTo>
                  <a:pt x="74" y="121"/>
                </a:lnTo>
                <a:lnTo>
                  <a:pt x="74" y="120"/>
                </a:lnTo>
                <a:lnTo>
                  <a:pt x="74" y="121"/>
                </a:lnTo>
                <a:lnTo>
                  <a:pt x="74" y="121"/>
                </a:lnTo>
                <a:lnTo>
                  <a:pt x="74" y="122"/>
                </a:lnTo>
                <a:lnTo>
                  <a:pt x="74" y="122"/>
                </a:lnTo>
                <a:lnTo>
                  <a:pt x="73" y="122"/>
                </a:lnTo>
                <a:lnTo>
                  <a:pt x="74" y="123"/>
                </a:lnTo>
                <a:lnTo>
                  <a:pt x="74" y="123"/>
                </a:lnTo>
                <a:lnTo>
                  <a:pt x="74" y="123"/>
                </a:lnTo>
                <a:lnTo>
                  <a:pt x="74" y="123"/>
                </a:lnTo>
                <a:lnTo>
                  <a:pt x="75" y="124"/>
                </a:lnTo>
                <a:lnTo>
                  <a:pt x="75" y="124"/>
                </a:lnTo>
                <a:lnTo>
                  <a:pt x="75" y="124"/>
                </a:lnTo>
                <a:lnTo>
                  <a:pt x="75" y="124"/>
                </a:lnTo>
                <a:lnTo>
                  <a:pt x="76" y="123"/>
                </a:lnTo>
                <a:lnTo>
                  <a:pt x="76" y="123"/>
                </a:lnTo>
                <a:lnTo>
                  <a:pt x="76" y="123"/>
                </a:lnTo>
                <a:lnTo>
                  <a:pt x="77" y="122"/>
                </a:lnTo>
                <a:lnTo>
                  <a:pt x="77" y="122"/>
                </a:lnTo>
                <a:lnTo>
                  <a:pt x="77" y="122"/>
                </a:lnTo>
                <a:lnTo>
                  <a:pt x="78" y="123"/>
                </a:lnTo>
                <a:lnTo>
                  <a:pt x="78" y="122"/>
                </a:lnTo>
                <a:lnTo>
                  <a:pt x="78" y="122"/>
                </a:lnTo>
                <a:lnTo>
                  <a:pt x="79" y="122"/>
                </a:lnTo>
                <a:lnTo>
                  <a:pt x="80" y="122"/>
                </a:lnTo>
                <a:lnTo>
                  <a:pt x="80" y="122"/>
                </a:lnTo>
                <a:lnTo>
                  <a:pt x="80" y="122"/>
                </a:lnTo>
                <a:lnTo>
                  <a:pt x="79" y="122"/>
                </a:lnTo>
                <a:lnTo>
                  <a:pt x="80" y="123"/>
                </a:lnTo>
                <a:lnTo>
                  <a:pt x="80" y="123"/>
                </a:lnTo>
                <a:lnTo>
                  <a:pt x="80" y="124"/>
                </a:lnTo>
                <a:lnTo>
                  <a:pt x="79" y="124"/>
                </a:lnTo>
                <a:lnTo>
                  <a:pt x="78" y="125"/>
                </a:lnTo>
                <a:lnTo>
                  <a:pt x="79" y="125"/>
                </a:lnTo>
                <a:lnTo>
                  <a:pt x="79" y="125"/>
                </a:lnTo>
                <a:lnTo>
                  <a:pt x="79" y="126"/>
                </a:lnTo>
                <a:lnTo>
                  <a:pt x="79" y="125"/>
                </a:lnTo>
                <a:lnTo>
                  <a:pt x="79" y="125"/>
                </a:lnTo>
                <a:lnTo>
                  <a:pt x="79" y="126"/>
                </a:lnTo>
                <a:lnTo>
                  <a:pt x="80" y="126"/>
                </a:lnTo>
                <a:lnTo>
                  <a:pt x="79" y="126"/>
                </a:lnTo>
                <a:lnTo>
                  <a:pt x="79" y="127"/>
                </a:lnTo>
                <a:lnTo>
                  <a:pt x="78" y="126"/>
                </a:lnTo>
                <a:lnTo>
                  <a:pt x="76" y="127"/>
                </a:lnTo>
                <a:lnTo>
                  <a:pt x="76" y="127"/>
                </a:lnTo>
                <a:lnTo>
                  <a:pt x="76" y="128"/>
                </a:lnTo>
                <a:lnTo>
                  <a:pt x="76" y="129"/>
                </a:lnTo>
                <a:lnTo>
                  <a:pt x="76" y="130"/>
                </a:lnTo>
                <a:lnTo>
                  <a:pt x="77" y="130"/>
                </a:lnTo>
                <a:lnTo>
                  <a:pt x="78" y="130"/>
                </a:lnTo>
                <a:lnTo>
                  <a:pt x="78" y="130"/>
                </a:lnTo>
                <a:lnTo>
                  <a:pt x="79" y="130"/>
                </a:lnTo>
                <a:lnTo>
                  <a:pt x="80" y="130"/>
                </a:lnTo>
                <a:lnTo>
                  <a:pt x="79" y="131"/>
                </a:lnTo>
                <a:lnTo>
                  <a:pt x="78" y="131"/>
                </a:lnTo>
                <a:lnTo>
                  <a:pt x="78" y="131"/>
                </a:lnTo>
                <a:lnTo>
                  <a:pt x="77" y="131"/>
                </a:lnTo>
                <a:lnTo>
                  <a:pt x="76" y="133"/>
                </a:lnTo>
                <a:lnTo>
                  <a:pt x="76" y="134"/>
                </a:lnTo>
                <a:lnTo>
                  <a:pt x="76" y="134"/>
                </a:lnTo>
                <a:lnTo>
                  <a:pt x="76" y="135"/>
                </a:lnTo>
                <a:lnTo>
                  <a:pt x="77" y="135"/>
                </a:lnTo>
                <a:lnTo>
                  <a:pt x="77" y="136"/>
                </a:lnTo>
                <a:lnTo>
                  <a:pt x="77" y="137"/>
                </a:lnTo>
                <a:lnTo>
                  <a:pt x="79" y="138"/>
                </a:lnTo>
                <a:lnTo>
                  <a:pt x="80" y="138"/>
                </a:lnTo>
                <a:lnTo>
                  <a:pt x="81" y="137"/>
                </a:lnTo>
                <a:lnTo>
                  <a:pt x="81" y="137"/>
                </a:lnTo>
                <a:lnTo>
                  <a:pt x="81" y="138"/>
                </a:lnTo>
                <a:lnTo>
                  <a:pt x="81" y="138"/>
                </a:lnTo>
                <a:lnTo>
                  <a:pt x="81" y="138"/>
                </a:lnTo>
                <a:lnTo>
                  <a:pt x="80" y="138"/>
                </a:lnTo>
                <a:lnTo>
                  <a:pt x="80" y="138"/>
                </a:lnTo>
                <a:lnTo>
                  <a:pt x="79" y="138"/>
                </a:lnTo>
                <a:lnTo>
                  <a:pt x="78" y="138"/>
                </a:lnTo>
                <a:lnTo>
                  <a:pt x="77" y="137"/>
                </a:lnTo>
                <a:lnTo>
                  <a:pt x="77" y="137"/>
                </a:lnTo>
                <a:lnTo>
                  <a:pt x="77" y="136"/>
                </a:lnTo>
                <a:lnTo>
                  <a:pt x="76" y="136"/>
                </a:lnTo>
                <a:lnTo>
                  <a:pt x="76" y="136"/>
                </a:lnTo>
                <a:lnTo>
                  <a:pt x="75" y="136"/>
                </a:lnTo>
                <a:lnTo>
                  <a:pt x="74" y="137"/>
                </a:lnTo>
                <a:lnTo>
                  <a:pt x="74" y="137"/>
                </a:lnTo>
                <a:lnTo>
                  <a:pt x="75" y="137"/>
                </a:lnTo>
                <a:lnTo>
                  <a:pt x="76" y="138"/>
                </a:lnTo>
                <a:lnTo>
                  <a:pt x="76" y="138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6" y="139"/>
                </a:lnTo>
                <a:lnTo>
                  <a:pt x="72" y="137"/>
                </a:lnTo>
                <a:lnTo>
                  <a:pt x="71" y="137"/>
                </a:lnTo>
                <a:lnTo>
                  <a:pt x="68" y="138"/>
                </a:lnTo>
                <a:lnTo>
                  <a:pt x="66" y="138"/>
                </a:lnTo>
                <a:lnTo>
                  <a:pt x="66" y="138"/>
                </a:lnTo>
                <a:lnTo>
                  <a:pt x="65" y="138"/>
                </a:lnTo>
                <a:lnTo>
                  <a:pt x="64" y="137"/>
                </a:lnTo>
                <a:lnTo>
                  <a:pt x="64" y="138"/>
                </a:lnTo>
                <a:lnTo>
                  <a:pt x="65" y="138"/>
                </a:lnTo>
                <a:lnTo>
                  <a:pt x="65" y="138"/>
                </a:lnTo>
                <a:lnTo>
                  <a:pt x="64" y="138"/>
                </a:lnTo>
                <a:lnTo>
                  <a:pt x="61" y="139"/>
                </a:lnTo>
                <a:lnTo>
                  <a:pt x="60" y="139"/>
                </a:lnTo>
                <a:lnTo>
                  <a:pt x="59" y="140"/>
                </a:lnTo>
                <a:lnTo>
                  <a:pt x="59" y="140"/>
                </a:lnTo>
                <a:lnTo>
                  <a:pt x="58" y="141"/>
                </a:lnTo>
                <a:lnTo>
                  <a:pt x="58" y="142"/>
                </a:lnTo>
                <a:lnTo>
                  <a:pt x="57" y="142"/>
                </a:lnTo>
                <a:lnTo>
                  <a:pt x="57" y="142"/>
                </a:lnTo>
                <a:lnTo>
                  <a:pt x="57" y="142"/>
                </a:lnTo>
                <a:lnTo>
                  <a:pt x="57" y="143"/>
                </a:lnTo>
                <a:lnTo>
                  <a:pt x="57" y="143"/>
                </a:lnTo>
                <a:lnTo>
                  <a:pt x="54" y="145"/>
                </a:lnTo>
                <a:lnTo>
                  <a:pt x="54" y="145"/>
                </a:lnTo>
                <a:lnTo>
                  <a:pt x="54" y="145"/>
                </a:lnTo>
                <a:lnTo>
                  <a:pt x="53" y="145"/>
                </a:lnTo>
                <a:lnTo>
                  <a:pt x="53" y="145"/>
                </a:lnTo>
                <a:lnTo>
                  <a:pt x="53" y="146"/>
                </a:lnTo>
                <a:lnTo>
                  <a:pt x="53" y="146"/>
                </a:lnTo>
                <a:lnTo>
                  <a:pt x="52" y="146"/>
                </a:lnTo>
                <a:lnTo>
                  <a:pt x="52" y="146"/>
                </a:lnTo>
                <a:lnTo>
                  <a:pt x="52" y="147"/>
                </a:lnTo>
                <a:lnTo>
                  <a:pt x="51" y="147"/>
                </a:lnTo>
                <a:lnTo>
                  <a:pt x="51" y="148"/>
                </a:lnTo>
                <a:lnTo>
                  <a:pt x="51" y="148"/>
                </a:lnTo>
                <a:lnTo>
                  <a:pt x="52" y="148"/>
                </a:lnTo>
                <a:lnTo>
                  <a:pt x="52" y="147"/>
                </a:lnTo>
                <a:lnTo>
                  <a:pt x="52" y="148"/>
                </a:lnTo>
                <a:lnTo>
                  <a:pt x="52" y="147"/>
                </a:lnTo>
                <a:lnTo>
                  <a:pt x="53" y="147"/>
                </a:lnTo>
                <a:lnTo>
                  <a:pt x="53" y="147"/>
                </a:lnTo>
                <a:lnTo>
                  <a:pt x="54" y="147"/>
                </a:lnTo>
                <a:lnTo>
                  <a:pt x="54" y="148"/>
                </a:lnTo>
                <a:lnTo>
                  <a:pt x="54" y="148"/>
                </a:lnTo>
                <a:lnTo>
                  <a:pt x="55" y="148"/>
                </a:lnTo>
                <a:lnTo>
                  <a:pt x="55" y="148"/>
                </a:lnTo>
                <a:lnTo>
                  <a:pt x="55" y="147"/>
                </a:lnTo>
                <a:lnTo>
                  <a:pt x="55" y="147"/>
                </a:lnTo>
                <a:lnTo>
                  <a:pt x="56" y="146"/>
                </a:lnTo>
                <a:lnTo>
                  <a:pt x="56" y="146"/>
                </a:lnTo>
                <a:lnTo>
                  <a:pt x="56" y="146"/>
                </a:lnTo>
                <a:lnTo>
                  <a:pt x="57" y="146"/>
                </a:lnTo>
                <a:lnTo>
                  <a:pt x="58" y="146"/>
                </a:lnTo>
                <a:lnTo>
                  <a:pt x="59" y="145"/>
                </a:lnTo>
                <a:lnTo>
                  <a:pt x="60" y="145"/>
                </a:lnTo>
                <a:lnTo>
                  <a:pt x="60" y="146"/>
                </a:lnTo>
                <a:lnTo>
                  <a:pt x="60" y="146"/>
                </a:lnTo>
                <a:lnTo>
                  <a:pt x="60" y="147"/>
                </a:lnTo>
                <a:lnTo>
                  <a:pt x="60" y="147"/>
                </a:lnTo>
                <a:lnTo>
                  <a:pt x="60" y="148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2" y="149"/>
                </a:lnTo>
                <a:lnTo>
                  <a:pt x="61" y="149"/>
                </a:lnTo>
                <a:lnTo>
                  <a:pt x="61" y="149"/>
                </a:lnTo>
                <a:lnTo>
                  <a:pt x="61" y="150"/>
                </a:lnTo>
                <a:lnTo>
                  <a:pt x="60" y="151"/>
                </a:lnTo>
                <a:lnTo>
                  <a:pt x="61" y="152"/>
                </a:lnTo>
                <a:lnTo>
                  <a:pt x="62" y="152"/>
                </a:lnTo>
                <a:lnTo>
                  <a:pt x="63" y="152"/>
                </a:lnTo>
                <a:lnTo>
                  <a:pt x="63" y="152"/>
                </a:lnTo>
                <a:lnTo>
                  <a:pt x="62" y="153"/>
                </a:lnTo>
                <a:lnTo>
                  <a:pt x="61" y="152"/>
                </a:lnTo>
                <a:lnTo>
                  <a:pt x="61" y="153"/>
                </a:lnTo>
                <a:lnTo>
                  <a:pt x="61" y="154"/>
                </a:lnTo>
                <a:lnTo>
                  <a:pt x="61" y="155"/>
                </a:lnTo>
                <a:lnTo>
                  <a:pt x="60" y="156"/>
                </a:lnTo>
                <a:lnTo>
                  <a:pt x="59" y="157"/>
                </a:lnTo>
                <a:lnTo>
                  <a:pt x="57" y="158"/>
                </a:lnTo>
                <a:lnTo>
                  <a:pt x="57" y="158"/>
                </a:lnTo>
                <a:lnTo>
                  <a:pt x="56" y="159"/>
                </a:lnTo>
                <a:lnTo>
                  <a:pt x="55" y="159"/>
                </a:lnTo>
                <a:lnTo>
                  <a:pt x="55" y="159"/>
                </a:lnTo>
                <a:lnTo>
                  <a:pt x="55" y="159"/>
                </a:lnTo>
                <a:lnTo>
                  <a:pt x="55" y="160"/>
                </a:lnTo>
                <a:lnTo>
                  <a:pt x="55" y="160"/>
                </a:lnTo>
                <a:lnTo>
                  <a:pt x="55" y="160"/>
                </a:lnTo>
                <a:lnTo>
                  <a:pt x="54" y="160"/>
                </a:lnTo>
                <a:lnTo>
                  <a:pt x="54" y="160"/>
                </a:lnTo>
                <a:lnTo>
                  <a:pt x="54" y="160"/>
                </a:lnTo>
                <a:lnTo>
                  <a:pt x="54" y="160"/>
                </a:lnTo>
                <a:lnTo>
                  <a:pt x="53" y="160"/>
                </a:lnTo>
                <a:lnTo>
                  <a:pt x="52" y="160"/>
                </a:lnTo>
                <a:lnTo>
                  <a:pt x="52" y="160"/>
                </a:lnTo>
                <a:lnTo>
                  <a:pt x="52" y="160"/>
                </a:lnTo>
                <a:lnTo>
                  <a:pt x="51" y="160"/>
                </a:lnTo>
                <a:lnTo>
                  <a:pt x="51" y="161"/>
                </a:lnTo>
                <a:lnTo>
                  <a:pt x="51" y="161"/>
                </a:lnTo>
                <a:lnTo>
                  <a:pt x="50" y="161"/>
                </a:lnTo>
                <a:lnTo>
                  <a:pt x="50" y="161"/>
                </a:lnTo>
                <a:lnTo>
                  <a:pt x="50" y="162"/>
                </a:lnTo>
                <a:lnTo>
                  <a:pt x="50" y="162"/>
                </a:lnTo>
                <a:lnTo>
                  <a:pt x="49" y="162"/>
                </a:lnTo>
                <a:lnTo>
                  <a:pt x="49" y="161"/>
                </a:lnTo>
                <a:lnTo>
                  <a:pt x="48" y="162"/>
                </a:lnTo>
                <a:lnTo>
                  <a:pt x="49" y="162"/>
                </a:lnTo>
                <a:lnTo>
                  <a:pt x="48" y="162"/>
                </a:lnTo>
                <a:lnTo>
                  <a:pt x="48" y="162"/>
                </a:lnTo>
                <a:lnTo>
                  <a:pt x="48" y="162"/>
                </a:lnTo>
                <a:lnTo>
                  <a:pt x="47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2"/>
                </a:lnTo>
                <a:lnTo>
                  <a:pt x="46" y="163"/>
                </a:lnTo>
                <a:lnTo>
                  <a:pt x="45" y="163"/>
                </a:lnTo>
                <a:lnTo>
                  <a:pt x="45" y="163"/>
                </a:lnTo>
                <a:lnTo>
                  <a:pt x="45" y="163"/>
                </a:lnTo>
                <a:lnTo>
                  <a:pt x="44" y="163"/>
                </a:lnTo>
                <a:lnTo>
                  <a:pt x="44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4"/>
                </a:lnTo>
                <a:lnTo>
                  <a:pt x="43" y="165"/>
                </a:lnTo>
                <a:lnTo>
                  <a:pt x="44" y="164"/>
                </a:lnTo>
                <a:lnTo>
                  <a:pt x="45" y="164"/>
                </a:lnTo>
                <a:lnTo>
                  <a:pt x="45" y="165"/>
                </a:lnTo>
                <a:lnTo>
                  <a:pt x="46" y="166"/>
                </a:lnTo>
                <a:lnTo>
                  <a:pt x="46" y="166"/>
                </a:lnTo>
                <a:lnTo>
                  <a:pt x="45" y="166"/>
                </a:lnTo>
                <a:lnTo>
                  <a:pt x="45" y="167"/>
                </a:lnTo>
                <a:lnTo>
                  <a:pt x="44" y="167"/>
                </a:lnTo>
                <a:lnTo>
                  <a:pt x="44" y="167"/>
                </a:lnTo>
                <a:lnTo>
                  <a:pt x="44" y="167"/>
                </a:lnTo>
                <a:lnTo>
                  <a:pt x="45" y="167"/>
                </a:lnTo>
                <a:lnTo>
                  <a:pt x="45" y="168"/>
                </a:lnTo>
                <a:lnTo>
                  <a:pt x="45" y="168"/>
                </a:lnTo>
                <a:lnTo>
                  <a:pt x="45" y="167"/>
                </a:lnTo>
                <a:lnTo>
                  <a:pt x="45" y="167"/>
                </a:lnTo>
                <a:lnTo>
                  <a:pt x="46" y="167"/>
                </a:lnTo>
                <a:lnTo>
                  <a:pt x="46" y="168"/>
                </a:lnTo>
                <a:lnTo>
                  <a:pt x="47" y="167"/>
                </a:lnTo>
                <a:lnTo>
                  <a:pt x="48" y="168"/>
                </a:lnTo>
                <a:lnTo>
                  <a:pt x="48" y="167"/>
                </a:lnTo>
                <a:lnTo>
                  <a:pt x="49" y="167"/>
                </a:lnTo>
                <a:lnTo>
                  <a:pt x="49" y="167"/>
                </a:lnTo>
                <a:lnTo>
                  <a:pt x="49" y="168"/>
                </a:lnTo>
                <a:lnTo>
                  <a:pt x="48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7" y="168"/>
                </a:lnTo>
                <a:lnTo>
                  <a:pt x="46" y="168"/>
                </a:lnTo>
                <a:lnTo>
                  <a:pt x="46" y="168"/>
                </a:lnTo>
                <a:lnTo>
                  <a:pt x="47" y="168"/>
                </a:lnTo>
                <a:lnTo>
                  <a:pt x="47" y="169"/>
                </a:lnTo>
                <a:lnTo>
                  <a:pt x="47" y="169"/>
                </a:lnTo>
                <a:lnTo>
                  <a:pt x="47" y="169"/>
                </a:lnTo>
                <a:lnTo>
                  <a:pt x="48" y="169"/>
                </a:lnTo>
                <a:lnTo>
                  <a:pt x="48" y="169"/>
                </a:lnTo>
                <a:lnTo>
                  <a:pt x="48" y="169"/>
                </a:lnTo>
                <a:lnTo>
                  <a:pt x="48" y="169"/>
                </a:lnTo>
                <a:lnTo>
                  <a:pt x="49" y="169"/>
                </a:lnTo>
                <a:lnTo>
                  <a:pt x="49" y="169"/>
                </a:lnTo>
                <a:lnTo>
                  <a:pt x="49" y="169"/>
                </a:lnTo>
                <a:lnTo>
                  <a:pt x="50" y="168"/>
                </a:lnTo>
                <a:lnTo>
                  <a:pt x="51" y="169"/>
                </a:lnTo>
                <a:lnTo>
                  <a:pt x="51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8"/>
                </a:lnTo>
                <a:lnTo>
                  <a:pt x="52" y="167"/>
                </a:lnTo>
                <a:lnTo>
                  <a:pt x="52" y="167"/>
                </a:lnTo>
                <a:lnTo>
                  <a:pt x="54" y="167"/>
                </a:lnTo>
                <a:lnTo>
                  <a:pt x="55" y="167"/>
                </a:lnTo>
                <a:lnTo>
                  <a:pt x="56" y="167"/>
                </a:lnTo>
                <a:lnTo>
                  <a:pt x="56" y="167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6" y="166"/>
                </a:lnTo>
                <a:lnTo>
                  <a:pt x="57" y="166"/>
                </a:lnTo>
                <a:lnTo>
                  <a:pt x="57" y="166"/>
                </a:lnTo>
                <a:lnTo>
                  <a:pt x="57" y="167"/>
                </a:lnTo>
                <a:lnTo>
                  <a:pt x="57" y="167"/>
                </a:lnTo>
                <a:lnTo>
                  <a:pt x="58" y="167"/>
                </a:lnTo>
                <a:lnTo>
                  <a:pt x="57" y="167"/>
                </a:lnTo>
                <a:lnTo>
                  <a:pt x="56" y="167"/>
                </a:lnTo>
                <a:lnTo>
                  <a:pt x="58" y="168"/>
                </a:lnTo>
                <a:lnTo>
                  <a:pt x="58" y="168"/>
                </a:lnTo>
                <a:lnTo>
                  <a:pt x="58" y="168"/>
                </a:lnTo>
                <a:lnTo>
                  <a:pt x="60" y="168"/>
                </a:lnTo>
                <a:lnTo>
                  <a:pt x="60" y="168"/>
                </a:lnTo>
                <a:lnTo>
                  <a:pt x="61" y="168"/>
                </a:lnTo>
                <a:lnTo>
                  <a:pt x="61" y="168"/>
                </a:lnTo>
                <a:lnTo>
                  <a:pt x="61" y="168"/>
                </a:lnTo>
                <a:lnTo>
                  <a:pt x="61" y="168"/>
                </a:lnTo>
                <a:lnTo>
                  <a:pt x="60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9" y="169"/>
                </a:lnTo>
                <a:lnTo>
                  <a:pt x="58" y="169"/>
                </a:lnTo>
                <a:lnTo>
                  <a:pt x="58" y="169"/>
                </a:lnTo>
                <a:lnTo>
                  <a:pt x="58" y="169"/>
                </a:lnTo>
                <a:lnTo>
                  <a:pt x="58" y="170"/>
                </a:lnTo>
                <a:lnTo>
                  <a:pt x="58" y="170"/>
                </a:lnTo>
                <a:lnTo>
                  <a:pt x="58" y="170"/>
                </a:lnTo>
                <a:lnTo>
                  <a:pt x="59" y="171"/>
                </a:lnTo>
                <a:lnTo>
                  <a:pt x="59" y="170"/>
                </a:lnTo>
                <a:lnTo>
                  <a:pt x="60" y="171"/>
                </a:lnTo>
                <a:lnTo>
                  <a:pt x="60" y="170"/>
                </a:lnTo>
                <a:lnTo>
                  <a:pt x="61" y="170"/>
                </a:lnTo>
                <a:lnTo>
                  <a:pt x="61" y="170"/>
                </a:lnTo>
                <a:lnTo>
                  <a:pt x="62" y="170"/>
                </a:lnTo>
                <a:lnTo>
                  <a:pt x="62" y="170"/>
                </a:lnTo>
                <a:lnTo>
                  <a:pt x="62" y="170"/>
                </a:lnTo>
                <a:lnTo>
                  <a:pt x="63" y="170"/>
                </a:lnTo>
                <a:lnTo>
                  <a:pt x="63" y="170"/>
                </a:lnTo>
                <a:lnTo>
                  <a:pt x="62" y="170"/>
                </a:lnTo>
                <a:lnTo>
                  <a:pt x="63" y="169"/>
                </a:lnTo>
                <a:lnTo>
                  <a:pt x="63" y="169"/>
                </a:lnTo>
                <a:lnTo>
                  <a:pt x="64" y="169"/>
                </a:lnTo>
                <a:lnTo>
                  <a:pt x="65" y="169"/>
                </a:lnTo>
                <a:lnTo>
                  <a:pt x="65" y="169"/>
                </a:lnTo>
                <a:lnTo>
                  <a:pt x="65" y="169"/>
                </a:lnTo>
                <a:lnTo>
                  <a:pt x="66" y="170"/>
                </a:lnTo>
                <a:lnTo>
                  <a:pt x="66" y="171"/>
                </a:lnTo>
                <a:lnTo>
                  <a:pt x="66" y="171"/>
                </a:lnTo>
                <a:lnTo>
                  <a:pt x="66" y="172"/>
                </a:lnTo>
                <a:lnTo>
                  <a:pt x="67" y="172"/>
                </a:lnTo>
                <a:lnTo>
                  <a:pt x="67" y="172"/>
                </a:lnTo>
                <a:lnTo>
                  <a:pt x="68" y="172"/>
                </a:lnTo>
                <a:lnTo>
                  <a:pt x="69" y="173"/>
                </a:lnTo>
                <a:lnTo>
                  <a:pt x="71" y="173"/>
                </a:lnTo>
                <a:lnTo>
                  <a:pt x="72" y="173"/>
                </a:lnTo>
                <a:lnTo>
                  <a:pt x="73" y="173"/>
                </a:lnTo>
                <a:lnTo>
                  <a:pt x="74" y="173"/>
                </a:lnTo>
                <a:lnTo>
                  <a:pt x="75" y="173"/>
                </a:lnTo>
                <a:lnTo>
                  <a:pt x="75" y="173"/>
                </a:lnTo>
                <a:lnTo>
                  <a:pt x="75" y="173"/>
                </a:lnTo>
                <a:lnTo>
                  <a:pt x="75" y="172"/>
                </a:lnTo>
                <a:lnTo>
                  <a:pt x="75" y="172"/>
                </a:lnTo>
                <a:lnTo>
                  <a:pt x="75" y="172"/>
                </a:lnTo>
                <a:lnTo>
                  <a:pt x="76" y="171"/>
                </a:lnTo>
                <a:lnTo>
                  <a:pt x="77" y="171"/>
                </a:lnTo>
                <a:lnTo>
                  <a:pt x="77" y="170"/>
                </a:lnTo>
                <a:lnTo>
                  <a:pt x="78" y="170"/>
                </a:lnTo>
                <a:lnTo>
                  <a:pt x="78" y="171"/>
                </a:lnTo>
                <a:lnTo>
                  <a:pt x="79" y="171"/>
                </a:lnTo>
                <a:lnTo>
                  <a:pt x="80" y="170"/>
                </a:lnTo>
                <a:lnTo>
                  <a:pt x="81" y="170"/>
                </a:lnTo>
                <a:lnTo>
                  <a:pt x="81" y="170"/>
                </a:lnTo>
                <a:lnTo>
                  <a:pt x="82" y="169"/>
                </a:lnTo>
                <a:lnTo>
                  <a:pt x="83" y="168"/>
                </a:lnTo>
                <a:lnTo>
                  <a:pt x="84" y="167"/>
                </a:lnTo>
                <a:lnTo>
                  <a:pt x="85" y="167"/>
                </a:lnTo>
                <a:lnTo>
                  <a:pt x="86" y="167"/>
                </a:lnTo>
                <a:lnTo>
                  <a:pt x="86" y="166"/>
                </a:lnTo>
                <a:lnTo>
                  <a:pt x="86" y="166"/>
                </a:lnTo>
                <a:lnTo>
                  <a:pt x="86" y="166"/>
                </a:lnTo>
                <a:lnTo>
                  <a:pt x="86" y="167"/>
                </a:lnTo>
                <a:lnTo>
                  <a:pt x="85" y="167"/>
                </a:lnTo>
                <a:lnTo>
                  <a:pt x="85" y="168"/>
                </a:lnTo>
                <a:lnTo>
                  <a:pt x="84" y="168"/>
                </a:lnTo>
                <a:lnTo>
                  <a:pt x="84" y="169"/>
                </a:lnTo>
                <a:lnTo>
                  <a:pt x="83" y="169"/>
                </a:lnTo>
                <a:lnTo>
                  <a:pt x="83" y="170"/>
                </a:lnTo>
                <a:lnTo>
                  <a:pt x="82" y="171"/>
                </a:lnTo>
                <a:lnTo>
                  <a:pt x="81" y="171"/>
                </a:lnTo>
                <a:lnTo>
                  <a:pt x="80" y="172"/>
                </a:lnTo>
                <a:lnTo>
                  <a:pt x="80" y="172"/>
                </a:lnTo>
                <a:lnTo>
                  <a:pt x="78" y="173"/>
                </a:lnTo>
                <a:lnTo>
                  <a:pt x="78" y="173"/>
                </a:lnTo>
                <a:lnTo>
                  <a:pt x="78" y="174"/>
                </a:lnTo>
                <a:lnTo>
                  <a:pt x="78" y="174"/>
                </a:lnTo>
                <a:lnTo>
                  <a:pt x="77" y="174"/>
                </a:lnTo>
                <a:lnTo>
                  <a:pt x="77" y="175"/>
                </a:lnTo>
                <a:lnTo>
                  <a:pt x="77" y="175"/>
                </a:lnTo>
                <a:lnTo>
                  <a:pt x="77" y="175"/>
                </a:lnTo>
                <a:lnTo>
                  <a:pt x="77" y="176"/>
                </a:lnTo>
                <a:lnTo>
                  <a:pt x="77" y="176"/>
                </a:lnTo>
                <a:lnTo>
                  <a:pt x="77" y="177"/>
                </a:lnTo>
                <a:lnTo>
                  <a:pt x="77" y="177"/>
                </a:lnTo>
                <a:lnTo>
                  <a:pt x="76" y="177"/>
                </a:lnTo>
                <a:lnTo>
                  <a:pt x="75" y="177"/>
                </a:lnTo>
                <a:lnTo>
                  <a:pt x="75" y="177"/>
                </a:lnTo>
                <a:lnTo>
                  <a:pt x="74" y="177"/>
                </a:lnTo>
                <a:lnTo>
                  <a:pt x="73" y="177"/>
                </a:lnTo>
                <a:lnTo>
                  <a:pt x="71" y="177"/>
                </a:lnTo>
                <a:lnTo>
                  <a:pt x="71" y="177"/>
                </a:lnTo>
                <a:lnTo>
                  <a:pt x="69" y="176"/>
                </a:lnTo>
                <a:lnTo>
                  <a:pt x="68" y="177"/>
                </a:lnTo>
                <a:lnTo>
                  <a:pt x="68" y="177"/>
                </a:lnTo>
                <a:lnTo>
                  <a:pt x="66" y="176"/>
                </a:lnTo>
                <a:lnTo>
                  <a:pt x="65" y="176"/>
                </a:lnTo>
                <a:lnTo>
                  <a:pt x="65" y="176"/>
                </a:lnTo>
                <a:lnTo>
                  <a:pt x="64" y="176"/>
                </a:lnTo>
                <a:lnTo>
                  <a:pt x="63" y="176"/>
                </a:lnTo>
                <a:lnTo>
                  <a:pt x="63" y="177"/>
                </a:lnTo>
                <a:lnTo>
                  <a:pt x="62" y="177"/>
                </a:lnTo>
                <a:lnTo>
                  <a:pt x="62" y="177"/>
                </a:lnTo>
                <a:lnTo>
                  <a:pt x="61" y="177"/>
                </a:lnTo>
                <a:lnTo>
                  <a:pt x="59" y="177"/>
                </a:lnTo>
                <a:lnTo>
                  <a:pt x="59" y="177"/>
                </a:lnTo>
                <a:lnTo>
                  <a:pt x="59" y="177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8"/>
                </a:lnTo>
                <a:lnTo>
                  <a:pt x="59" y="179"/>
                </a:lnTo>
                <a:lnTo>
                  <a:pt x="59" y="179"/>
                </a:lnTo>
                <a:lnTo>
                  <a:pt x="59" y="180"/>
                </a:lnTo>
                <a:lnTo>
                  <a:pt x="58" y="180"/>
                </a:lnTo>
                <a:lnTo>
                  <a:pt x="57" y="181"/>
                </a:lnTo>
                <a:lnTo>
                  <a:pt x="55" y="180"/>
                </a:lnTo>
                <a:lnTo>
                  <a:pt x="54" y="180"/>
                </a:lnTo>
                <a:lnTo>
                  <a:pt x="54" y="181"/>
                </a:lnTo>
                <a:lnTo>
                  <a:pt x="54" y="182"/>
                </a:lnTo>
                <a:lnTo>
                  <a:pt x="54" y="183"/>
                </a:lnTo>
                <a:lnTo>
                  <a:pt x="54" y="183"/>
                </a:lnTo>
                <a:lnTo>
                  <a:pt x="54" y="184"/>
                </a:lnTo>
                <a:lnTo>
                  <a:pt x="53" y="185"/>
                </a:lnTo>
                <a:lnTo>
                  <a:pt x="53" y="186"/>
                </a:lnTo>
                <a:lnTo>
                  <a:pt x="52" y="186"/>
                </a:lnTo>
                <a:lnTo>
                  <a:pt x="51" y="187"/>
                </a:lnTo>
                <a:lnTo>
                  <a:pt x="51" y="187"/>
                </a:lnTo>
                <a:lnTo>
                  <a:pt x="51" y="187"/>
                </a:lnTo>
                <a:lnTo>
                  <a:pt x="51" y="188"/>
                </a:lnTo>
                <a:lnTo>
                  <a:pt x="51" y="188"/>
                </a:lnTo>
                <a:lnTo>
                  <a:pt x="49" y="188"/>
                </a:lnTo>
                <a:lnTo>
                  <a:pt x="49" y="188"/>
                </a:lnTo>
                <a:lnTo>
                  <a:pt x="48" y="188"/>
                </a:lnTo>
                <a:lnTo>
                  <a:pt x="48" y="188"/>
                </a:lnTo>
                <a:lnTo>
                  <a:pt x="49" y="188"/>
                </a:lnTo>
                <a:lnTo>
                  <a:pt x="48" y="189"/>
                </a:lnTo>
                <a:lnTo>
                  <a:pt x="48" y="189"/>
                </a:lnTo>
                <a:lnTo>
                  <a:pt x="48" y="188"/>
                </a:lnTo>
                <a:lnTo>
                  <a:pt x="48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89"/>
                </a:lnTo>
                <a:lnTo>
                  <a:pt x="47" y="190"/>
                </a:lnTo>
                <a:lnTo>
                  <a:pt x="47" y="190"/>
                </a:lnTo>
                <a:lnTo>
                  <a:pt x="47" y="191"/>
                </a:lnTo>
                <a:lnTo>
                  <a:pt x="46" y="191"/>
                </a:lnTo>
                <a:lnTo>
                  <a:pt x="46" y="191"/>
                </a:lnTo>
                <a:lnTo>
                  <a:pt x="46" y="191"/>
                </a:lnTo>
                <a:lnTo>
                  <a:pt x="45" y="191"/>
                </a:lnTo>
                <a:lnTo>
                  <a:pt x="45" y="192"/>
                </a:lnTo>
                <a:lnTo>
                  <a:pt x="45" y="192"/>
                </a:lnTo>
                <a:lnTo>
                  <a:pt x="45" y="192"/>
                </a:lnTo>
                <a:lnTo>
                  <a:pt x="44" y="193"/>
                </a:lnTo>
                <a:lnTo>
                  <a:pt x="44" y="193"/>
                </a:lnTo>
                <a:lnTo>
                  <a:pt x="44" y="193"/>
                </a:lnTo>
                <a:lnTo>
                  <a:pt x="43" y="194"/>
                </a:lnTo>
                <a:lnTo>
                  <a:pt x="43" y="194"/>
                </a:lnTo>
                <a:lnTo>
                  <a:pt x="42" y="194"/>
                </a:lnTo>
                <a:lnTo>
                  <a:pt x="42" y="195"/>
                </a:lnTo>
                <a:lnTo>
                  <a:pt x="41" y="195"/>
                </a:lnTo>
                <a:lnTo>
                  <a:pt x="41" y="195"/>
                </a:lnTo>
                <a:lnTo>
                  <a:pt x="40" y="195"/>
                </a:lnTo>
                <a:lnTo>
                  <a:pt x="40" y="195"/>
                </a:lnTo>
                <a:lnTo>
                  <a:pt x="40" y="195"/>
                </a:lnTo>
                <a:lnTo>
                  <a:pt x="38" y="196"/>
                </a:lnTo>
                <a:lnTo>
                  <a:pt x="37" y="196"/>
                </a:lnTo>
                <a:lnTo>
                  <a:pt x="37" y="196"/>
                </a:lnTo>
                <a:lnTo>
                  <a:pt x="37" y="197"/>
                </a:lnTo>
                <a:lnTo>
                  <a:pt x="37" y="197"/>
                </a:lnTo>
                <a:lnTo>
                  <a:pt x="37" y="198"/>
                </a:lnTo>
                <a:lnTo>
                  <a:pt x="37" y="198"/>
                </a:lnTo>
                <a:lnTo>
                  <a:pt x="37" y="198"/>
                </a:lnTo>
                <a:lnTo>
                  <a:pt x="39" y="198"/>
                </a:lnTo>
                <a:lnTo>
                  <a:pt x="39" y="197"/>
                </a:lnTo>
                <a:lnTo>
                  <a:pt x="39" y="197"/>
                </a:lnTo>
                <a:lnTo>
                  <a:pt x="40" y="197"/>
                </a:lnTo>
                <a:lnTo>
                  <a:pt x="40" y="196"/>
                </a:lnTo>
                <a:lnTo>
                  <a:pt x="41" y="197"/>
                </a:lnTo>
                <a:lnTo>
                  <a:pt x="42" y="197"/>
                </a:lnTo>
                <a:lnTo>
                  <a:pt x="42" y="197"/>
                </a:lnTo>
                <a:lnTo>
                  <a:pt x="42" y="197"/>
                </a:lnTo>
                <a:lnTo>
                  <a:pt x="43" y="198"/>
                </a:lnTo>
                <a:lnTo>
                  <a:pt x="44" y="198"/>
                </a:lnTo>
                <a:lnTo>
                  <a:pt x="44" y="199"/>
                </a:lnTo>
                <a:lnTo>
                  <a:pt x="44" y="199"/>
                </a:lnTo>
                <a:lnTo>
                  <a:pt x="44" y="200"/>
                </a:lnTo>
                <a:lnTo>
                  <a:pt x="45" y="199"/>
                </a:lnTo>
                <a:lnTo>
                  <a:pt x="46" y="199"/>
                </a:lnTo>
                <a:lnTo>
                  <a:pt x="46" y="198"/>
                </a:lnTo>
                <a:lnTo>
                  <a:pt x="46" y="198"/>
                </a:lnTo>
                <a:lnTo>
                  <a:pt x="47" y="198"/>
                </a:lnTo>
                <a:lnTo>
                  <a:pt x="46" y="197"/>
                </a:lnTo>
                <a:lnTo>
                  <a:pt x="46" y="197"/>
                </a:lnTo>
                <a:lnTo>
                  <a:pt x="46" y="197"/>
                </a:lnTo>
                <a:lnTo>
                  <a:pt x="46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6"/>
                </a:lnTo>
                <a:lnTo>
                  <a:pt x="47" y="196"/>
                </a:lnTo>
                <a:lnTo>
                  <a:pt x="46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5"/>
                </a:lnTo>
                <a:lnTo>
                  <a:pt x="47" y="196"/>
                </a:lnTo>
                <a:lnTo>
                  <a:pt x="47" y="196"/>
                </a:lnTo>
                <a:lnTo>
                  <a:pt x="48" y="196"/>
                </a:lnTo>
                <a:lnTo>
                  <a:pt x="47" y="196"/>
                </a:lnTo>
                <a:lnTo>
                  <a:pt x="47" y="196"/>
                </a:lnTo>
                <a:lnTo>
                  <a:pt x="48" y="196"/>
                </a:lnTo>
                <a:lnTo>
                  <a:pt x="48" y="195"/>
                </a:lnTo>
                <a:lnTo>
                  <a:pt x="48" y="195"/>
                </a:lnTo>
                <a:lnTo>
                  <a:pt x="49" y="195"/>
                </a:lnTo>
                <a:lnTo>
                  <a:pt x="49" y="195"/>
                </a:lnTo>
                <a:lnTo>
                  <a:pt x="50" y="195"/>
                </a:lnTo>
                <a:lnTo>
                  <a:pt x="50" y="195"/>
                </a:lnTo>
                <a:lnTo>
                  <a:pt x="50" y="195"/>
                </a:lnTo>
                <a:lnTo>
                  <a:pt x="50" y="195"/>
                </a:lnTo>
                <a:lnTo>
                  <a:pt x="51" y="194"/>
                </a:lnTo>
                <a:lnTo>
                  <a:pt x="51" y="194"/>
                </a:lnTo>
                <a:lnTo>
                  <a:pt x="51" y="193"/>
                </a:lnTo>
                <a:lnTo>
                  <a:pt x="51" y="193"/>
                </a:lnTo>
                <a:lnTo>
                  <a:pt x="51" y="193"/>
                </a:lnTo>
                <a:lnTo>
                  <a:pt x="51" y="193"/>
                </a:lnTo>
                <a:lnTo>
                  <a:pt x="52" y="192"/>
                </a:lnTo>
                <a:lnTo>
                  <a:pt x="52" y="192"/>
                </a:lnTo>
                <a:lnTo>
                  <a:pt x="52" y="193"/>
                </a:lnTo>
                <a:lnTo>
                  <a:pt x="52" y="193"/>
                </a:lnTo>
                <a:lnTo>
                  <a:pt x="53" y="193"/>
                </a:lnTo>
                <a:lnTo>
                  <a:pt x="55" y="193"/>
                </a:lnTo>
                <a:lnTo>
                  <a:pt x="56" y="192"/>
                </a:lnTo>
                <a:lnTo>
                  <a:pt x="58" y="192"/>
                </a:lnTo>
                <a:lnTo>
                  <a:pt x="58" y="192"/>
                </a:lnTo>
                <a:lnTo>
                  <a:pt x="59" y="193"/>
                </a:lnTo>
                <a:lnTo>
                  <a:pt x="59" y="193"/>
                </a:lnTo>
                <a:lnTo>
                  <a:pt x="59" y="193"/>
                </a:lnTo>
                <a:lnTo>
                  <a:pt x="59" y="193"/>
                </a:lnTo>
                <a:lnTo>
                  <a:pt x="60" y="193"/>
                </a:lnTo>
                <a:lnTo>
                  <a:pt x="60" y="192"/>
                </a:lnTo>
                <a:lnTo>
                  <a:pt x="59" y="192"/>
                </a:lnTo>
                <a:lnTo>
                  <a:pt x="59" y="192"/>
                </a:lnTo>
                <a:lnTo>
                  <a:pt x="59" y="192"/>
                </a:lnTo>
                <a:lnTo>
                  <a:pt x="60" y="192"/>
                </a:lnTo>
                <a:lnTo>
                  <a:pt x="60" y="192"/>
                </a:lnTo>
                <a:lnTo>
                  <a:pt x="60" y="192"/>
                </a:lnTo>
                <a:lnTo>
                  <a:pt x="61" y="193"/>
                </a:lnTo>
                <a:lnTo>
                  <a:pt x="61" y="193"/>
                </a:lnTo>
                <a:lnTo>
                  <a:pt x="61" y="193"/>
                </a:lnTo>
                <a:lnTo>
                  <a:pt x="62" y="193"/>
                </a:lnTo>
                <a:lnTo>
                  <a:pt x="63" y="193"/>
                </a:lnTo>
                <a:lnTo>
                  <a:pt x="63" y="193"/>
                </a:lnTo>
                <a:lnTo>
                  <a:pt x="64" y="194"/>
                </a:lnTo>
                <a:lnTo>
                  <a:pt x="64" y="194"/>
                </a:lnTo>
                <a:lnTo>
                  <a:pt x="65" y="195"/>
                </a:lnTo>
                <a:lnTo>
                  <a:pt x="65" y="195"/>
                </a:lnTo>
                <a:lnTo>
                  <a:pt x="65" y="195"/>
                </a:lnTo>
                <a:lnTo>
                  <a:pt x="66" y="195"/>
                </a:lnTo>
                <a:lnTo>
                  <a:pt x="66" y="195"/>
                </a:lnTo>
                <a:lnTo>
                  <a:pt x="67" y="195"/>
                </a:lnTo>
                <a:lnTo>
                  <a:pt x="68" y="195"/>
                </a:lnTo>
                <a:lnTo>
                  <a:pt x="68" y="195"/>
                </a:lnTo>
                <a:lnTo>
                  <a:pt x="68" y="194"/>
                </a:lnTo>
                <a:lnTo>
                  <a:pt x="68" y="194"/>
                </a:lnTo>
                <a:lnTo>
                  <a:pt x="68" y="193"/>
                </a:lnTo>
                <a:lnTo>
                  <a:pt x="68" y="193"/>
                </a:lnTo>
                <a:lnTo>
                  <a:pt x="69" y="193"/>
                </a:lnTo>
                <a:lnTo>
                  <a:pt x="69" y="192"/>
                </a:lnTo>
                <a:lnTo>
                  <a:pt x="69" y="192"/>
                </a:lnTo>
                <a:lnTo>
                  <a:pt x="69" y="193"/>
                </a:lnTo>
                <a:lnTo>
                  <a:pt x="69" y="192"/>
                </a:lnTo>
                <a:lnTo>
                  <a:pt x="69" y="192"/>
                </a:lnTo>
                <a:lnTo>
                  <a:pt x="70" y="192"/>
                </a:lnTo>
                <a:lnTo>
                  <a:pt x="70" y="192"/>
                </a:lnTo>
                <a:lnTo>
                  <a:pt x="70" y="192"/>
                </a:lnTo>
                <a:lnTo>
                  <a:pt x="69" y="191"/>
                </a:lnTo>
                <a:lnTo>
                  <a:pt x="69" y="191"/>
                </a:lnTo>
                <a:lnTo>
                  <a:pt x="69" y="190"/>
                </a:lnTo>
                <a:lnTo>
                  <a:pt x="70" y="190"/>
                </a:lnTo>
                <a:lnTo>
                  <a:pt x="70" y="190"/>
                </a:lnTo>
                <a:lnTo>
                  <a:pt x="70" y="190"/>
                </a:lnTo>
                <a:lnTo>
                  <a:pt x="70" y="189"/>
                </a:lnTo>
                <a:lnTo>
                  <a:pt x="70" y="188"/>
                </a:lnTo>
                <a:lnTo>
                  <a:pt x="70" y="188"/>
                </a:lnTo>
                <a:lnTo>
                  <a:pt x="71" y="188"/>
                </a:lnTo>
                <a:lnTo>
                  <a:pt x="70" y="188"/>
                </a:lnTo>
                <a:lnTo>
                  <a:pt x="71" y="187"/>
                </a:lnTo>
                <a:lnTo>
                  <a:pt x="70" y="187"/>
                </a:lnTo>
                <a:lnTo>
                  <a:pt x="71" y="187"/>
                </a:lnTo>
                <a:lnTo>
                  <a:pt x="71" y="188"/>
                </a:lnTo>
                <a:lnTo>
                  <a:pt x="71" y="188"/>
                </a:lnTo>
                <a:lnTo>
                  <a:pt x="72" y="188"/>
                </a:lnTo>
                <a:lnTo>
                  <a:pt x="73" y="187"/>
                </a:lnTo>
                <a:lnTo>
                  <a:pt x="73" y="187"/>
                </a:lnTo>
                <a:lnTo>
                  <a:pt x="74" y="186"/>
                </a:lnTo>
                <a:lnTo>
                  <a:pt x="75" y="186"/>
                </a:lnTo>
                <a:lnTo>
                  <a:pt x="76" y="186"/>
                </a:lnTo>
                <a:lnTo>
                  <a:pt x="77" y="186"/>
                </a:lnTo>
                <a:lnTo>
                  <a:pt x="78" y="186"/>
                </a:lnTo>
                <a:lnTo>
                  <a:pt x="80" y="186"/>
                </a:lnTo>
                <a:lnTo>
                  <a:pt x="81" y="186"/>
                </a:lnTo>
                <a:lnTo>
                  <a:pt x="83" y="187"/>
                </a:lnTo>
                <a:lnTo>
                  <a:pt x="85" y="188"/>
                </a:lnTo>
                <a:lnTo>
                  <a:pt x="85" y="189"/>
                </a:lnTo>
                <a:lnTo>
                  <a:pt x="85" y="189"/>
                </a:lnTo>
                <a:lnTo>
                  <a:pt x="85" y="189"/>
                </a:lnTo>
                <a:lnTo>
                  <a:pt x="85" y="189"/>
                </a:lnTo>
                <a:lnTo>
                  <a:pt x="85" y="190"/>
                </a:lnTo>
                <a:lnTo>
                  <a:pt x="86" y="189"/>
                </a:lnTo>
                <a:lnTo>
                  <a:pt x="86" y="188"/>
                </a:lnTo>
                <a:lnTo>
                  <a:pt x="85" y="188"/>
                </a:lnTo>
                <a:lnTo>
                  <a:pt x="85" y="188"/>
                </a:lnTo>
                <a:lnTo>
                  <a:pt x="85" y="188"/>
                </a:lnTo>
                <a:lnTo>
                  <a:pt x="86" y="187"/>
                </a:lnTo>
                <a:lnTo>
                  <a:pt x="86" y="187"/>
                </a:lnTo>
                <a:lnTo>
                  <a:pt x="89" y="188"/>
                </a:lnTo>
                <a:lnTo>
                  <a:pt x="89" y="187"/>
                </a:lnTo>
                <a:lnTo>
                  <a:pt x="91" y="188"/>
                </a:lnTo>
                <a:lnTo>
                  <a:pt x="91" y="188"/>
                </a:lnTo>
                <a:lnTo>
                  <a:pt x="92" y="188"/>
                </a:lnTo>
                <a:lnTo>
                  <a:pt x="93" y="188"/>
                </a:lnTo>
                <a:lnTo>
                  <a:pt x="93" y="188"/>
                </a:lnTo>
                <a:lnTo>
                  <a:pt x="93" y="187"/>
                </a:lnTo>
                <a:lnTo>
                  <a:pt x="93" y="187"/>
                </a:lnTo>
                <a:lnTo>
                  <a:pt x="93" y="187"/>
                </a:lnTo>
                <a:lnTo>
                  <a:pt x="93" y="187"/>
                </a:lnTo>
                <a:lnTo>
                  <a:pt x="92" y="186"/>
                </a:lnTo>
                <a:lnTo>
                  <a:pt x="92" y="187"/>
                </a:lnTo>
                <a:lnTo>
                  <a:pt x="92" y="187"/>
                </a:lnTo>
                <a:lnTo>
                  <a:pt x="92" y="186"/>
                </a:lnTo>
                <a:lnTo>
                  <a:pt x="91" y="186"/>
                </a:lnTo>
                <a:lnTo>
                  <a:pt x="91" y="186"/>
                </a:lnTo>
                <a:lnTo>
                  <a:pt x="91" y="186"/>
                </a:lnTo>
                <a:lnTo>
                  <a:pt x="92" y="186"/>
                </a:lnTo>
                <a:lnTo>
                  <a:pt x="93" y="186"/>
                </a:lnTo>
                <a:lnTo>
                  <a:pt x="93" y="186"/>
                </a:lnTo>
                <a:lnTo>
                  <a:pt x="93" y="186"/>
                </a:lnTo>
                <a:lnTo>
                  <a:pt x="93" y="186"/>
                </a:lnTo>
                <a:lnTo>
                  <a:pt x="94" y="186"/>
                </a:lnTo>
                <a:lnTo>
                  <a:pt x="94" y="186"/>
                </a:lnTo>
                <a:lnTo>
                  <a:pt x="95" y="186"/>
                </a:lnTo>
                <a:lnTo>
                  <a:pt x="96" y="186"/>
                </a:lnTo>
                <a:lnTo>
                  <a:pt x="96" y="186"/>
                </a:lnTo>
                <a:lnTo>
                  <a:pt x="96" y="186"/>
                </a:lnTo>
                <a:lnTo>
                  <a:pt x="97" y="185"/>
                </a:lnTo>
                <a:lnTo>
                  <a:pt x="98" y="186"/>
                </a:lnTo>
                <a:lnTo>
                  <a:pt x="99" y="186"/>
                </a:lnTo>
                <a:lnTo>
                  <a:pt x="99" y="185"/>
                </a:lnTo>
                <a:lnTo>
                  <a:pt x="100" y="185"/>
                </a:lnTo>
                <a:lnTo>
                  <a:pt x="101" y="185"/>
                </a:lnTo>
                <a:lnTo>
                  <a:pt x="102" y="184"/>
                </a:lnTo>
                <a:lnTo>
                  <a:pt x="102" y="184"/>
                </a:lnTo>
                <a:lnTo>
                  <a:pt x="102" y="184"/>
                </a:lnTo>
                <a:lnTo>
                  <a:pt x="102" y="183"/>
                </a:lnTo>
                <a:lnTo>
                  <a:pt x="101" y="183"/>
                </a:lnTo>
                <a:lnTo>
                  <a:pt x="101" y="183"/>
                </a:lnTo>
                <a:lnTo>
                  <a:pt x="100" y="182"/>
                </a:lnTo>
                <a:lnTo>
                  <a:pt x="100" y="182"/>
                </a:lnTo>
                <a:lnTo>
                  <a:pt x="101" y="182"/>
                </a:lnTo>
                <a:lnTo>
                  <a:pt x="101" y="183"/>
                </a:lnTo>
                <a:lnTo>
                  <a:pt x="103" y="184"/>
                </a:lnTo>
                <a:lnTo>
                  <a:pt x="104" y="184"/>
                </a:lnTo>
                <a:lnTo>
                  <a:pt x="104" y="184"/>
                </a:lnTo>
                <a:lnTo>
                  <a:pt x="104" y="184"/>
                </a:lnTo>
                <a:lnTo>
                  <a:pt x="105" y="184"/>
                </a:lnTo>
                <a:lnTo>
                  <a:pt x="105" y="184"/>
                </a:lnTo>
                <a:lnTo>
                  <a:pt x="105" y="184"/>
                </a:lnTo>
                <a:lnTo>
                  <a:pt x="105" y="184"/>
                </a:lnTo>
                <a:lnTo>
                  <a:pt x="104" y="183"/>
                </a:lnTo>
                <a:lnTo>
                  <a:pt x="104" y="183"/>
                </a:lnTo>
                <a:lnTo>
                  <a:pt x="105" y="183"/>
                </a:lnTo>
                <a:lnTo>
                  <a:pt x="105" y="183"/>
                </a:lnTo>
                <a:lnTo>
                  <a:pt x="106" y="183"/>
                </a:lnTo>
                <a:lnTo>
                  <a:pt x="106" y="183"/>
                </a:lnTo>
                <a:lnTo>
                  <a:pt x="106" y="184"/>
                </a:lnTo>
                <a:lnTo>
                  <a:pt x="106" y="184"/>
                </a:lnTo>
                <a:lnTo>
                  <a:pt x="106" y="184"/>
                </a:lnTo>
                <a:lnTo>
                  <a:pt x="105" y="184"/>
                </a:lnTo>
                <a:lnTo>
                  <a:pt x="105" y="184"/>
                </a:lnTo>
                <a:lnTo>
                  <a:pt x="106" y="184"/>
                </a:lnTo>
                <a:lnTo>
                  <a:pt x="106" y="184"/>
                </a:lnTo>
                <a:lnTo>
                  <a:pt x="106" y="184"/>
                </a:lnTo>
                <a:lnTo>
                  <a:pt x="107" y="183"/>
                </a:lnTo>
                <a:lnTo>
                  <a:pt x="107" y="183"/>
                </a:lnTo>
                <a:lnTo>
                  <a:pt x="107" y="184"/>
                </a:lnTo>
                <a:lnTo>
                  <a:pt x="107" y="184"/>
                </a:lnTo>
                <a:lnTo>
                  <a:pt x="107" y="185"/>
                </a:lnTo>
                <a:lnTo>
                  <a:pt x="107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3"/>
                </a:lnTo>
                <a:lnTo>
                  <a:pt x="108" y="183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9" y="184"/>
                </a:lnTo>
                <a:lnTo>
                  <a:pt x="109" y="184"/>
                </a:lnTo>
                <a:lnTo>
                  <a:pt x="109" y="184"/>
                </a:lnTo>
                <a:lnTo>
                  <a:pt x="109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4"/>
                </a:lnTo>
                <a:lnTo>
                  <a:pt x="108" y="185"/>
                </a:lnTo>
                <a:lnTo>
                  <a:pt x="110" y="186"/>
                </a:lnTo>
                <a:lnTo>
                  <a:pt x="111" y="186"/>
                </a:lnTo>
                <a:lnTo>
                  <a:pt x="111" y="185"/>
                </a:lnTo>
                <a:lnTo>
                  <a:pt x="110" y="185"/>
                </a:lnTo>
                <a:lnTo>
                  <a:pt x="111" y="185"/>
                </a:lnTo>
                <a:lnTo>
                  <a:pt x="111" y="185"/>
                </a:lnTo>
                <a:lnTo>
                  <a:pt x="111" y="185"/>
                </a:lnTo>
                <a:lnTo>
                  <a:pt x="114" y="184"/>
                </a:lnTo>
                <a:lnTo>
                  <a:pt x="115" y="184"/>
                </a:lnTo>
                <a:lnTo>
                  <a:pt x="118" y="184"/>
                </a:lnTo>
                <a:lnTo>
                  <a:pt x="119" y="184"/>
                </a:lnTo>
                <a:lnTo>
                  <a:pt x="122" y="184"/>
                </a:lnTo>
                <a:lnTo>
                  <a:pt x="123" y="184"/>
                </a:lnTo>
                <a:lnTo>
                  <a:pt x="124" y="185"/>
                </a:lnTo>
                <a:lnTo>
                  <a:pt x="124" y="185"/>
                </a:lnTo>
                <a:lnTo>
                  <a:pt x="125" y="185"/>
                </a:lnTo>
                <a:lnTo>
                  <a:pt x="126" y="185"/>
                </a:lnTo>
                <a:lnTo>
                  <a:pt x="126" y="185"/>
                </a:lnTo>
                <a:lnTo>
                  <a:pt x="126" y="184"/>
                </a:lnTo>
                <a:lnTo>
                  <a:pt x="127" y="184"/>
                </a:lnTo>
                <a:lnTo>
                  <a:pt x="127" y="184"/>
                </a:lnTo>
                <a:lnTo>
                  <a:pt x="128" y="184"/>
                </a:lnTo>
                <a:lnTo>
                  <a:pt x="130" y="183"/>
                </a:lnTo>
                <a:lnTo>
                  <a:pt x="132" y="183"/>
                </a:lnTo>
                <a:lnTo>
                  <a:pt x="132" y="182"/>
                </a:lnTo>
                <a:lnTo>
                  <a:pt x="133" y="181"/>
                </a:lnTo>
                <a:lnTo>
                  <a:pt x="136" y="182"/>
                </a:lnTo>
                <a:lnTo>
                  <a:pt x="136" y="182"/>
                </a:lnTo>
                <a:lnTo>
                  <a:pt x="136" y="182"/>
                </a:lnTo>
                <a:lnTo>
                  <a:pt x="136" y="181"/>
                </a:lnTo>
                <a:lnTo>
                  <a:pt x="136" y="181"/>
                </a:lnTo>
                <a:lnTo>
                  <a:pt x="136" y="180"/>
                </a:lnTo>
                <a:lnTo>
                  <a:pt x="137" y="180"/>
                </a:lnTo>
                <a:lnTo>
                  <a:pt x="138" y="179"/>
                </a:lnTo>
                <a:lnTo>
                  <a:pt x="140" y="179"/>
                </a:lnTo>
                <a:lnTo>
                  <a:pt x="140" y="179"/>
                </a:lnTo>
                <a:lnTo>
                  <a:pt x="141" y="179"/>
                </a:lnTo>
                <a:lnTo>
                  <a:pt x="142" y="178"/>
                </a:lnTo>
                <a:lnTo>
                  <a:pt x="142" y="178"/>
                </a:lnTo>
                <a:lnTo>
                  <a:pt x="143" y="177"/>
                </a:lnTo>
                <a:lnTo>
                  <a:pt x="143" y="176"/>
                </a:lnTo>
                <a:lnTo>
                  <a:pt x="143" y="176"/>
                </a:lnTo>
                <a:lnTo>
                  <a:pt x="142" y="175"/>
                </a:lnTo>
                <a:lnTo>
                  <a:pt x="142" y="175"/>
                </a:lnTo>
                <a:lnTo>
                  <a:pt x="143" y="174"/>
                </a:lnTo>
                <a:lnTo>
                  <a:pt x="143" y="174"/>
                </a:lnTo>
                <a:lnTo>
                  <a:pt x="143" y="173"/>
                </a:lnTo>
                <a:lnTo>
                  <a:pt x="143" y="173"/>
                </a:lnTo>
                <a:lnTo>
                  <a:pt x="141" y="173"/>
                </a:lnTo>
                <a:lnTo>
                  <a:pt x="140" y="173"/>
                </a:lnTo>
                <a:lnTo>
                  <a:pt x="138" y="174"/>
                </a:lnTo>
                <a:lnTo>
                  <a:pt x="137" y="174"/>
                </a:lnTo>
                <a:lnTo>
                  <a:pt x="135" y="174"/>
                </a:lnTo>
                <a:lnTo>
                  <a:pt x="134" y="174"/>
                </a:lnTo>
                <a:lnTo>
                  <a:pt x="134" y="174"/>
                </a:lnTo>
                <a:lnTo>
                  <a:pt x="135" y="174"/>
                </a:lnTo>
                <a:lnTo>
                  <a:pt x="136" y="174"/>
                </a:lnTo>
                <a:lnTo>
                  <a:pt x="136" y="173"/>
                </a:lnTo>
                <a:lnTo>
                  <a:pt x="135" y="173"/>
                </a:lnTo>
                <a:lnTo>
                  <a:pt x="133" y="172"/>
                </a:lnTo>
                <a:lnTo>
                  <a:pt x="133" y="172"/>
                </a:lnTo>
                <a:lnTo>
                  <a:pt x="133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2" y="173"/>
                </a:lnTo>
                <a:lnTo>
                  <a:pt x="131" y="173"/>
                </a:lnTo>
                <a:lnTo>
                  <a:pt x="131" y="173"/>
                </a:lnTo>
                <a:lnTo>
                  <a:pt x="130" y="173"/>
                </a:lnTo>
                <a:lnTo>
                  <a:pt x="130" y="173"/>
                </a:lnTo>
                <a:lnTo>
                  <a:pt x="131" y="173"/>
                </a:lnTo>
                <a:lnTo>
                  <a:pt x="131" y="172"/>
                </a:lnTo>
                <a:lnTo>
                  <a:pt x="132" y="172"/>
                </a:lnTo>
                <a:lnTo>
                  <a:pt x="132" y="172"/>
                </a:lnTo>
                <a:lnTo>
                  <a:pt x="132" y="172"/>
                </a:lnTo>
                <a:lnTo>
                  <a:pt x="132" y="172"/>
                </a:lnTo>
                <a:lnTo>
                  <a:pt x="131" y="172"/>
                </a:lnTo>
                <a:lnTo>
                  <a:pt x="131" y="171"/>
                </a:lnTo>
                <a:lnTo>
                  <a:pt x="130" y="172"/>
                </a:lnTo>
                <a:lnTo>
                  <a:pt x="130" y="171"/>
                </a:lnTo>
                <a:lnTo>
                  <a:pt x="129" y="172"/>
                </a:lnTo>
                <a:lnTo>
                  <a:pt x="129" y="172"/>
                </a:lnTo>
                <a:lnTo>
                  <a:pt x="128" y="172"/>
                </a:lnTo>
                <a:lnTo>
                  <a:pt x="128" y="172"/>
                </a:lnTo>
                <a:lnTo>
                  <a:pt x="128" y="172"/>
                </a:lnTo>
                <a:lnTo>
                  <a:pt x="128" y="171"/>
                </a:lnTo>
                <a:lnTo>
                  <a:pt x="129" y="171"/>
                </a:lnTo>
                <a:lnTo>
                  <a:pt x="130" y="171"/>
                </a:lnTo>
                <a:lnTo>
                  <a:pt x="130" y="171"/>
                </a:lnTo>
                <a:lnTo>
                  <a:pt x="131" y="171"/>
                </a:lnTo>
                <a:lnTo>
                  <a:pt x="131" y="171"/>
                </a:lnTo>
                <a:lnTo>
                  <a:pt x="131" y="171"/>
                </a:lnTo>
                <a:lnTo>
                  <a:pt x="134" y="171"/>
                </a:lnTo>
                <a:lnTo>
                  <a:pt x="135" y="170"/>
                </a:lnTo>
                <a:lnTo>
                  <a:pt x="136" y="169"/>
                </a:lnTo>
                <a:lnTo>
                  <a:pt x="136" y="169"/>
                </a:lnTo>
                <a:lnTo>
                  <a:pt x="136" y="169"/>
                </a:lnTo>
                <a:lnTo>
                  <a:pt x="135" y="169"/>
                </a:lnTo>
                <a:lnTo>
                  <a:pt x="135" y="169"/>
                </a:lnTo>
                <a:lnTo>
                  <a:pt x="135" y="169"/>
                </a:lnTo>
                <a:lnTo>
                  <a:pt x="134" y="169"/>
                </a:lnTo>
                <a:lnTo>
                  <a:pt x="135" y="169"/>
                </a:lnTo>
                <a:lnTo>
                  <a:pt x="136" y="169"/>
                </a:lnTo>
                <a:lnTo>
                  <a:pt x="136" y="168"/>
                </a:lnTo>
                <a:lnTo>
                  <a:pt x="136" y="168"/>
                </a:lnTo>
                <a:lnTo>
                  <a:pt x="136" y="167"/>
                </a:lnTo>
                <a:lnTo>
                  <a:pt x="136" y="167"/>
                </a:lnTo>
                <a:lnTo>
                  <a:pt x="136" y="167"/>
                </a:lnTo>
                <a:lnTo>
                  <a:pt x="134" y="167"/>
                </a:lnTo>
                <a:lnTo>
                  <a:pt x="134" y="167"/>
                </a:lnTo>
                <a:lnTo>
                  <a:pt x="133" y="168"/>
                </a:lnTo>
                <a:lnTo>
                  <a:pt x="133" y="167"/>
                </a:lnTo>
                <a:lnTo>
                  <a:pt x="132" y="167"/>
                </a:lnTo>
                <a:lnTo>
                  <a:pt x="134" y="167"/>
                </a:lnTo>
                <a:lnTo>
                  <a:pt x="134" y="167"/>
                </a:lnTo>
                <a:lnTo>
                  <a:pt x="135" y="166"/>
                </a:lnTo>
                <a:lnTo>
                  <a:pt x="135" y="166"/>
                </a:lnTo>
                <a:lnTo>
                  <a:pt x="135" y="166"/>
                </a:lnTo>
                <a:lnTo>
                  <a:pt x="136" y="166"/>
                </a:lnTo>
                <a:lnTo>
                  <a:pt x="137" y="166"/>
                </a:lnTo>
                <a:lnTo>
                  <a:pt x="137" y="166"/>
                </a:lnTo>
                <a:lnTo>
                  <a:pt x="139" y="166"/>
                </a:lnTo>
                <a:lnTo>
                  <a:pt x="140" y="166"/>
                </a:lnTo>
                <a:lnTo>
                  <a:pt x="141" y="165"/>
                </a:lnTo>
                <a:lnTo>
                  <a:pt x="141" y="164"/>
                </a:lnTo>
                <a:lnTo>
                  <a:pt x="141" y="164"/>
                </a:lnTo>
                <a:lnTo>
                  <a:pt x="141" y="165"/>
                </a:lnTo>
                <a:lnTo>
                  <a:pt x="140" y="165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0" y="164"/>
                </a:lnTo>
                <a:lnTo>
                  <a:pt x="141" y="164"/>
                </a:lnTo>
                <a:lnTo>
                  <a:pt x="141" y="163"/>
                </a:lnTo>
                <a:lnTo>
                  <a:pt x="139" y="163"/>
                </a:lnTo>
                <a:lnTo>
                  <a:pt x="138" y="163"/>
                </a:lnTo>
                <a:lnTo>
                  <a:pt x="139" y="163"/>
                </a:lnTo>
                <a:lnTo>
                  <a:pt x="139" y="163"/>
                </a:lnTo>
                <a:lnTo>
                  <a:pt x="140" y="163"/>
                </a:lnTo>
                <a:lnTo>
                  <a:pt x="140" y="163"/>
                </a:lnTo>
                <a:lnTo>
                  <a:pt x="141" y="163"/>
                </a:lnTo>
                <a:lnTo>
                  <a:pt x="141" y="162"/>
                </a:lnTo>
                <a:lnTo>
                  <a:pt x="140" y="162"/>
                </a:lnTo>
                <a:lnTo>
                  <a:pt x="140" y="162"/>
                </a:lnTo>
                <a:lnTo>
                  <a:pt x="141" y="162"/>
                </a:lnTo>
                <a:lnTo>
                  <a:pt x="141" y="163"/>
                </a:lnTo>
                <a:lnTo>
                  <a:pt x="141" y="163"/>
                </a:lnTo>
                <a:lnTo>
                  <a:pt x="142" y="163"/>
                </a:lnTo>
                <a:lnTo>
                  <a:pt x="143" y="162"/>
                </a:lnTo>
                <a:lnTo>
                  <a:pt x="144" y="161"/>
                </a:lnTo>
                <a:lnTo>
                  <a:pt x="144" y="161"/>
                </a:lnTo>
                <a:lnTo>
                  <a:pt x="144" y="161"/>
                </a:lnTo>
                <a:lnTo>
                  <a:pt x="145" y="161"/>
                </a:lnTo>
                <a:lnTo>
                  <a:pt x="145" y="160"/>
                </a:lnTo>
                <a:lnTo>
                  <a:pt x="146" y="160"/>
                </a:lnTo>
                <a:lnTo>
                  <a:pt x="146" y="159"/>
                </a:lnTo>
                <a:lnTo>
                  <a:pt x="146" y="159"/>
                </a:lnTo>
                <a:lnTo>
                  <a:pt x="146" y="158"/>
                </a:lnTo>
                <a:lnTo>
                  <a:pt x="146" y="158"/>
                </a:lnTo>
                <a:lnTo>
                  <a:pt x="146" y="157"/>
                </a:lnTo>
                <a:lnTo>
                  <a:pt x="147" y="156"/>
                </a:lnTo>
                <a:lnTo>
                  <a:pt x="147" y="155"/>
                </a:lnTo>
                <a:lnTo>
                  <a:pt x="147" y="155"/>
                </a:lnTo>
                <a:lnTo>
                  <a:pt x="148" y="154"/>
                </a:lnTo>
                <a:lnTo>
                  <a:pt x="148" y="153"/>
                </a:lnTo>
                <a:lnTo>
                  <a:pt x="148" y="152"/>
                </a:lnTo>
                <a:close/>
                <a:moveTo>
                  <a:pt x="98" y="23"/>
                </a:moveTo>
                <a:lnTo>
                  <a:pt x="98" y="23"/>
                </a:lnTo>
                <a:lnTo>
                  <a:pt x="98" y="24"/>
                </a:lnTo>
                <a:lnTo>
                  <a:pt x="98" y="24"/>
                </a:lnTo>
                <a:lnTo>
                  <a:pt x="98" y="24"/>
                </a:lnTo>
                <a:lnTo>
                  <a:pt x="97" y="24"/>
                </a:lnTo>
                <a:lnTo>
                  <a:pt x="97" y="24"/>
                </a:lnTo>
                <a:lnTo>
                  <a:pt x="97" y="24"/>
                </a:lnTo>
                <a:lnTo>
                  <a:pt x="98" y="23"/>
                </a:lnTo>
                <a:lnTo>
                  <a:pt x="98" y="23"/>
                </a:lnTo>
                <a:lnTo>
                  <a:pt x="98" y="23"/>
                </a:lnTo>
                <a:close/>
                <a:moveTo>
                  <a:pt x="29" y="124"/>
                </a:moveTo>
                <a:lnTo>
                  <a:pt x="29" y="124"/>
                </a:lnTo>
                <a:lnTo>
                  <a:pt x="29" y="124"/>
                </a:lnTo>
                <a:lnTo>
                  <a:pt x="30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4"/>
                </a:lnTo>
                <a:lnTo>
                  <a:pt x="31" y="125"/>
                </a:lnTo>
                <a:lnTo>
                  <a:pt x="31" y="125"/>
                </a:lnTo>
                <a:lnTo>
                  <a:pt x="32" y="125"/>
                </a:lnTo>
                <a:lnTo>
                  <a:pt x="34" y="123"/>
                </a:lnTo>
                <a:lnTo>
                  <a:pt x="34" y="122"/>
                </a:lnTo>
                <a:lnTo>
                  <a:pt x="35" y="122"/>
                </a:lnTo>
                <a:lnTo>
                  <a:pt x="34" y="121"/>
                </a:lnTo>
                <a:lnTo>
                  <a:pt x="35" y="121"/>
                </a:lnTo>
                <a:lnTo>
                  <a:pt x="35" y="121"/>
                </a:lnTo>
                <a:lnTo>
                  <a:pt x="36" y="121"/>
                </a:lnTo>
                <a:lnTo>
                  <a:pt x="37" y="121"/>
                </a:lnTo>
                <a:lnTo>
                  <a:pt x="38" y="121"/>
                </a:lnTo>
                <a:lnTo>
                  <a:pt x="38" y="121"/>
                </a:lnTo>
                <a:lnTo>
                  <a:pt x="38" y="121"/>
                </a:lnTo>
                <a:lnTo>
                  <a:pt x="39" y="120"/>
                </a:lnTo>
                <a:lnTo>
                  <a:pt x="39" y="120"/>
                </a:lnTo>
                <a:lnTo>
                  <a:pt x="40" y="120"/>
                </a:lnTo>
                <a:lnTo>
                  <a:pt x="39" y="119"/>
                </a:lnTo>
                <a:lnTo>
                  <a:pt x="39" y="118"/>
                </a:lnTo>
                <a:lnTo>
                  <a:pt x="39" y="119"/>
                </a:lnTo>
                <a:lnTo>
                  <a:pt x="39" y="118"/>
                </a:lnTo>
                <a:lnTo>
                  <a:pt x="37" y="119"/>
                </a:lnTo>
                <a:lnTo>
                  <a:pt x="38" y="118"/>
                </a:lnTo>
                <a:lnTo>
                  <a:pt x="38" y="118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7"/>
                </a:lnTo>
                <a:lnTo>
                  <a:pt x="38" y="116"/>
                </a:lnTo>
                <a:lnTo>
                  <a:pt x="37" y="116"/>
                </a:lnTo>
                <a:lnTo>
                  <a:pt x="38" y="116"/>
                </a:lnTo>
                <a:lnTo>
                  <a:pt x="37" y="115"/>
                </a:lnTo>
                <a:lnTo>
                  <a:pt x="37" y="115"/>
                </a:lnTo>
                <a:lnTo>
                  <a:pt x="37" y="115"/>
                </a:lnTo>
                <a:lnTo>
                  <a:pt x="38" y="115"/>
                </a:lnTo>
                <a:lnTo>
                  <a:pt x="38" y="115"/>
                </a:lnTo>
                <a:lnTo>
                  <a:pt x="39" y="116"/>
                </a:lnTo>
                <a:lnTo>
                  <a:pt x="39" y="116"/>
                </a:lnTo>
                <a:lnTo>
                  <a:pt x="39" y="116"/>
                </a:lnTo>
                <a:lnTo>
                  <a:pt x="39" y="116"/>
                </a:lnTo>
                <a:lnTo>
                  <a:pt x="39" y="117"/>
                </a:lnTo>
                <a:lnTo>
                  <a:pt x="39" y="118"/>
                </a:lnTo>
                <a:lnTo>
                  <a:pt x="39" y="118"/>
                </a:lnTo>
                <a:lnTo>
                  <a:pt x="39" y="118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9"/>
                </a:lnTo>
                <a:lnTo>
                  <a:pt x="40" y="118"/>
                </a:lnTo>
                <a:lnTo>
                  <a:pt x="41" y="118"/>
                </a:lnTo>
                <a:lnTo>
                  <a:pt x="40" y="117"/>
                </a:lnTo>
                <a:lnTo>
                  <a:pt x="41" y="117"/>
                </a:lnTo>
                <a:lnTo>
                  <a:pt x="41" y="117"/>
                </a:lnTo>
                <a:lnTo>
                  <a:pt x="41" y="116"/>
                </a:lnTo>
                <a:lnTo>
                  <a:pt x="40" y="116"/>
                </a:lnTo>
                <a:lnTo>
                  <a:pt x="40" y="116"/>
                </a:lnTo>
                <a:lnTo>
                  <a:pt x="40" y="115"/>
                </a:lnTo>
                <a:lnTo>
                  <a:pt x="40" y="114"/>
                </a:lnTo>
                <a:lnTo>
                  <a:pt x="40" y="113"/>
                </a:lnTo>
                <a:lnTo>
                  <a:pt x="39" y="113"/>
                </a:lnTo>
                <a:lnTo>
                  <a:pt x="39" y="113"/>
                </a:lnTo>
                <a:lnTo>
                  <a:pt x="38" y="113"/>
                </a:lnTo>
                <a:lnTo>
                  <a:pt x="38" y="113"/>
                </a:lnTo>
                <a:lnTo>
                  <a:pt x="37" y="113"/>
                </a:lnTo>
                <a:lnTo>
                  <a:pt x="36" y="113"/>
                </a:lnTo>
                <a:lnTo>
                  <a:pt x="35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4"/>
                </a:lnTo>
                <a:lnTo>
                  <a:pt x="34" y="113"/>
                </a:lnTo>
                <a:lnTo>
                  <a:pt x="35" y="112"/>
                </a:lnTo>
                <a:lnTo>
                  <a:pt x="36" y="112"/>
                </a:lnTo>
                <a:lnTo>
                  <a:pt x="36" y="112"/>
                </a:lnTo>
                <a:lnTo>
                  <a:pt x="37" y="112"/>
                </a:lnTo>
                <a:lnTo>
                  <a:pt x="37" y="111"/>
                </a:lnTo>
                <a:lnTo>
                  <a:pt x="37" y="110"/>
                </a:lnTo>
                <a:lnTo>
                  <a:pt x="37" y="110"/>
                </a:lnTo>
                <a:lnTo>
                  <a:pt x="36" y="109"/>
                </a:lnTo>
                <a:lnTo>
                  <a:pt x="36" y="110"/>
                </a:lnTo>
                <a:lnTo>
                  <a:pt x="36" y="110"/>
                </a:lnTo>
                <a:lnTo>
                  <a:pt x="36" y="110"/>
                </a:lnTo>
                <a:lnTo>
                  <a:pt x="37" y="111"/>
                </a:lnTo>
                <a:lnTo>
                  <a:pt x="36" y="110"/>
                </a:lnTo>
                <a:lnTo>
                  <a:pt x="35" y="110"/>
                </a:lnTo>
                <a:lnTo>
                  <a:pt x="35" y="110"/>
                </a:lnTo>
                <a:lnTo>
                  <a:pt x="35" y="110"/>
                </a:lnTo>
                <a:lnTo>
                  <a:pt x="35" y="109"/>
                </a:lnTo>
                <a:lnTo>
                  <a:pt x="35" y="109"/>
                </a:lnTo>
                <a:lnTo>
                  <a:pt x="34" y="109"/>
                </a:lnTo>
                <a:lnTo>
                  <a:pt x="34" y="108"/>
                </a:lnTo>
                <a:lnTo>
                  <a:pt x="34" y="108"/>
                </a:lnTo>
                <a:lnTo>
                  <a:pt x="33" y="107"/>
                </a:lnTo>
                <a:lnTo>
                  <a:pt x="33" y="107"/>
                </a:lnTo>
                <a:lnTo>
                  <a:pt x="33" y="106"/>
                </a:lnTo>
                <a:lnTo>
                  <a:pt x="33" y="106"/>
                </a:lnTo>
                <a:lnTo>
                  <a:pt x="33" y="106"/>
                </a:lnTo>
                <a:lnTo>
                  <a:pt x="32" y="106"/>
                </a:lnTo>
                <a:lnTo>
                  <a:pt x="32" y="106"/>
                </a:lnTo>
                <a:lnTo>
                  <a:pt x="32" y="106"/>
                </a:lnTo>
                <a:lnTo>
                  <a:pt x="32" y="105"/>
                </a:lnTo>
                <a:lnTo>
                  <a:pt x="32" y="104"/>
                </a:lnTo>
                <a:lnTo>
                  <a:pt x="32" y="104"/>
                </a:lnTo>
                <a:lnTo>
                  <a:pt x="32" y="103"/>
                </a:lnTo>
                <a:lnTo>
                  <a:pt x="30" y="103"/>
                </a:lnTo>
                <a:lnTo>
                  <a:pt x="29" y="103"/>
                </a:lnTo>
                <a:lnTo>
                  <a:pt x="28" y="103"/>
                </a:lnTo>
                <a:lnTo>
                  <a:pt x="27" y="103"/>
                </a:lnTo>
                <a:lnTo>
                  <a:pt x="26" y="103"/>
                </a:lnTo>
                <a:lnTo>
                  <a:pt x="25" y="102"/>
                </a:lnTo>
                <a:lnTo>
                  <a:pt x="24" y="103"/>
                </a:lnTo>
                <a:lnTo>
                  <a:pt x="23" y="103"/>
                </a:lnTo>
                <a:lnTo>
                  <a:pt x="22" y="103"/>
                </a:lnTo>
                <a:lnTo>
                  <a:pt x="22" y="103"/>
                </a:lnTo>
                <a:lnTo>
                  <a:pt x="21" y="104"/>
                </a:lnTo>
                <a:lnTo>
                  <a:pt x="19" y="104"/>
                </a:lnTo>
                <a:lnTo>
                  <a:pt x="18" y="103"/>
                </a:lnTo>
                <a:lnTo>
                  <a:pt x="18" y="103"/>
                </a:lnTo>
                <a:lnTo>
                  <a:pt x="18" y="104"/>
                </a:lnTo>
                <a:lnTo>
                  <a:pt x="18" y="104"/>
                </a:lnTo>
                <a:lnTo>
                  <a:pt x="18" y="105"/>
                </a:lnTo>
                <a:lnTo>
                  <a:pt x="17" y="105"/>
                </a:lnTo>
                <a:lnTo>
                  <a:pt x="17" y="105"/>
                </a:lnTo>
                <a:lnTo>
                  <a:pt x="17" y="106"/>
                </a:lnTo>
                <a:lnTo>
                  <a:pt x="17" y="106"/>
                </a:lnTo>
                <a:lnTo>
                  <a:pt x="17" y="106"/>
                </a:lnTo>
                <a:lnTo>
                  <a:pt x="16" y="106"/>
                </a:lnTo>
                <a:lnTo>
                  <a:pt x="15" y="106"/>
                </a:lnTo>
                <a:lnTo>
                  <a:pt x="14" y="106"/>
                </a:lnTo>
                <a:lnTo>
                  <a:pt x="13" y="106"/>
                </a:lnTo>
                <a:lnTo>
                  <a:pt x="13" y="106"/>
                </a:lnTo>
                <a:lnTo>
                  <a:pt x="12" y="106"/>
                </a:lnTo>
                <a:lnTo>
                  <a:pt x="11" y="107"/>
                </a:lnTo>
                <a:lnTo>
                  <a:pt x="12" y="107"/>
                </a:lnTo>
                <a:lnTo>
                  <a:pt x="11" y="108"/>
                </a:lnTo>
                <a:lnTo>
                  <a:pt x="12" y="108"/>
                </a:lnTo>
                <a:lnTo>
                  <a:pt x="11" y="108"/>
                </a:lnTo>
                <a:lnTo>
                  <a:pt x="11" y="108"/>
                </a:lnTo>
                <a:lnTo>
                  <a:pt x="11" y="109"/>
                </a:lnTo>
                <a:lnTo>
                  <a:pt x="11" y="109"/>
                </a:lnTo>
                <a:lnTo>
                  <a:pt x="10" y="110"/>
                </a:lnTo>
                <a:lnTo>
                  <a:pt x="10" y="110"/>
                </a:lnTo>
                <a:lnTo>
                  <a:pt x="10" y="112"/>
                </a:lnTo>
                <a:lnTo>
                  <a:pt x="9" y="112"/>
                </a:lnTo>
                <a:lnTo>
                  <a:pt x="8" y="112"/>
                </a:lnTo>
                <a:lnTo>
                  <a:pt x="7" y="112"/>
                </a:lnTo>
                <a:lnTo>
                  <a:pt x="6" y="112"/>
                </a:lnTo>
                <a:lnTo>
                  <a:pt x="5" y="112"/>
                </a:lnTo>
                <a:lnTo>
                  <a:pt x="5" y="112"/>
                </a:lnTo>
                <a:lnTo>
                  <a:pt x="5" y="112"/>
                </a:lnTo>
                <a:lnTo>
                  <a:pt x="4" y="113"/>
                </a:lnTo>
                <a:lnTo>
                  <a:pt x="4" y="113"/>
                </a:lnTo>
                <a:lnTo>
                  <a:pt x="4" y="113"/>
                </a:lnTo>
                <a:lnTo>
                  <a:pt x="5" y="113"/>
                </a:lnTo>
                <a:lnTo>
                  <a:pt x="5" y="114"/>
                </a:lnTo>
                <a:lnTo>
                  <a:pt x="6" y="114"/>
                </a:lnTo>
                <a:lnTo>
                  <a:pt x="7" y="114"/>
                </a:lnTo>
                <a:lnTo>
                  <a:pt x="7" y="114"/>
                </a:lnTo>
                <a:lnTo>
                  <a:pt x="7" y="114"/>
                </a:lnTo>
                <a:lnTo>
                  <a:pt x="6" y="115"/>
                </a:lnTo>
                <a:lnTo>
                  <a:pt x="5" y="115"/>
                </a:lnTo>
                <a:lnTo>
                  <a:pt x="5" y="115"/>
                </a:lnTo>
                <a:lnTo>
                  <a:pt x="3" y="116"/>
                </a:lnTo>
                <a:lnTo>
                  <a:pt x="3" y="115"/>
                </a:lnTo>
                <a:lnTo>
                  <a:pt x="2" y="116"/>
                </a:lnTo>
                <a:lnTo>
                  <a:pt x="2" y="116"/>
                </a:lnTo>
                <a:lnTo>
                  <a:pt x="0" y="117"/>
                </a:lnTo>
                <a:lnTo>
                  <a:pt x="1" y="117"/>
                </a:lnTo>
                <a:lnTo>
                  <a:pt x="1" y="117"/>
                </a:lnTo>
                <a:lnTo>
                  <a:pt x="2" y="119"/>
                </a:lnTo>
                <a:lnTo>
                  <a:pt x="3" y="119"/>
                </a:lnTo>
                <a:lnTo>
                  <a:pt x="3" y="119"/>
                </a:lnTo>
                <a:lnTo>
                  <a:pt x="4" y="120"/>
                </a:lnTo>
                <a:lnTo>
                  <a:pt x="5" y="120"/>
                </a:lnTo>
                <a:lnTo>
                  <a:pt x="5" y="120"/>
                </a:lnTo>
                <a:lnTo>
                  <a:pt x="5" y="121"/>
                </a:lnTo>
                <a:lnTo>
                  <a:pt x="7" y="122"/>
                </a:lnTo>
                <a:lnTo>
                  <a:pt x="8" y="122"/>
                </a:lnTo>
                <a:lnTo>
                  <a:pt x="8" y="122"/>
                </a:lnTo>
                <a:lnTo>
                  <a:pt x="8" y="122"/>
                </a:lnTo>
                <a:lnTo>
                  <a:pt x="9" y="123"/>
                </a:lnTo>
                <a:lnTo>
                  <a:pt x="9" y="123"/>
                </a:lnTo>
                <a:lnTo>
                  <a:pt x="9" y="123"/>
                </a:lnTo>
                <a:lnTo>
                  <a:pt x="10" y="123"/>
                </a:lnTo>
                <a:lnTo>
                  <a:pt x="10" y="123"/>
                </a:lnTo>
                <a:lnTo>
                  <a:pt x="11" y="122"/>
                </a:lnTo>
                <a:lnTo>
                  <a:pt x="12" y="122"/>
                </a:lnTo>
                <a:lnTo>
                  <a:pt x="12" y="122"/>
                </a:lnTo>
                <a:lnTo>
                  <a:pt x="12" y="123"/>
                </a:lnTo>
                <a:lnTo>
                  <a:pt x="11" y="123"/>
                </a:lnTo>
                <a:lnTo>
                  <a:pt x="12" y="123"/>
                </a:lnTo>
                <a:lnTo>
                  <a:pt x="12" y="123"/>
                </a:lnTo>
                <a:lnTo>
                  <a:pt x="13" y="123"/>
                </a:lnTo>
                <a:lnTo>
                  <a:pt x="13" y="123"/>
                </a:lnTo>
                <a:lnTo>
                  <a:pt x="14" y="122"/>
                </a:lnTo>
                <a:lnTo>
                  <a:pt x="14" y="122"/>
                </a:lnTo>
                <a:lnTo>
                  <a:pt x="14" y="122"/>
                </a:lnTo>
                <a:lnTo>
                  <a:pt x="14" y="122"/>
                </a:lnTo>
                <a:lnTo>
                  <a:pt x="15" y="121"/>
                </a:lnTo>
                <a:lnTo>
                  <a:pt x="15" y="121"/>
                </a:lnTo>
                <a:lnTo>
                  <a:pt x="15" y="121"/>
                </a:lnTo>
                <a:lnTo>
                  <a:pt x="15" y="121"/>
                </a:lnTo>
                <a:lnTo>
                  <a:pt x="15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20"/>
                </a:lnTo>
                <a:lnTo>
                  <a:pt x="15" y="119"/>
                </a:lnTo>
                <a:lnTo>
                  <a:pt x="16" y="119"/>
                </a:lnTo>
                <a:lnTo>
                  <a:pt x="17" y="118"/>
                </a:lnTo>
                <a:lnTo>
                  <a:pt x="17" y="118"/>
                </a:lnTo>
                <a:lnTo>
                  <a:pt x="18" y="118"/>
                </a:lnTo>
                <a:lnTo>
                  <a:pt x="19" y="119"/>
                </a:lnTo>
                <a:lnTo>
                  <a:pt x="19" y="119"/>
                </a:lnTo>
                <a:lnTo>
                  <a:pt x="20" y="119"/>
                </a:lnTo>
                <a:lnTo>
                  <a:pt x="20" y="120"/>
                </a:lnTo>
                <a:lnTo>
                  <a:pt x="20" y="120"/>
                </a:lnTo>
                <a:lnTo>
                  <a:pt x="20" y="120"/>
                </a:lnTo>
                <a:lnTo>
                  <a:pt x="20" y="121"/>
                </a:lnTo>
                <a:lnTo>
                  <a:pt x="21" y="121"/>
                </a:lnTo>
                <a:lnTo>
                  <a:pt x="22" y="122"/>
                </a:lnTo>
                <a:lnTo>
                  <a:pt x="22" y="122"/>
                </a:lnTo>
                <a:lnTo>
                  <a:pt x="23" y="122"/>
                </a:lnTo>
                <a:lnTo>
                  <a:pt x="23" y="123"/>
                </a:lnTo>
                <a:lnTo>
                  <a:pt x="23" y="123"/>
                </a:lnTo>
                <a:lnTo>
                  <a:pt x="23" y="123"/>
                </a:lnTo>
                <a:lnTo>
                  <a:pt x="23" y="124"/>
                </a:lnTo>
                <a:lnTo>
                  <a:pt x="23" y="124"/>
                </a:lnTo>
                <a:lnTo>
                  <a:pt x="25" y="124"/>
                </a:lnTo>
                <a:lnTo>
                  <a:pt x="25" y="124"/>
                </a:lnTo>
                <a:lnTo>
                  <a:pt x="26" y="124"/>
                </a:lnTo>
                <a:lnTo>
                  <a:pt x="26" y="124"/>
                </a:lnTo>
                <a:lnTo>
                  <a:pt x="26" y="124"/>
                </a:lnTo>
                <a:lnTo>
                  <a:pt x="27" y="124"/>
                </a:lnTo>
                <a:lnTo>
                  <a:pt x="27" y="124"/>
                </a:lnTo>
                <a:lnTo>
                  <a:pt x="27" y="124"/>
                </a:lnTo>
                <a:lnTo>
                  <a:pt x="28" y="124"/>
                </a:lnTo>
                <a:lnTo>
                  <a:pt x="28" y="123"/>
                </a:lnTo>
                <a:lnTo>
                  <a:pt x="29" y="124"/>
                </a:lnTo>
                <a:lnTo>
                  <a:pt x="29" y="124"/>
                </a:lnTo>
                <a:close/>
                <a:moveTo>
                  <a:pt x="30" y="102"/>
                </a:moveTo>
                <a:lnTo>
                  <a:pt x="30" y="102"/>
                </a:lnTo>
                <a:lnTo>
                  <a:pt x="30" y="102"/>
                </a:lnTo>
                <a:lnTo>
                  <a:pt x="29" y="102"/>
                </a:lnTo>
                <a:lnTo>
                  <a:pt x="29" y="102"/>
                </a:lnTo>
                <a:lnTo>
                  <a:pt x="29" y="102"/>
                </a:lnTo>
                <a:lnTo>
                  <a:pt x="29" y="102"/>
                </a:lnTo>
                <a:lnTo>
                  <a:pt x="28" y="102"/>
                </a:lnTo>
                <a:lnTo>
                  <a:pt x="29" y="101"/>
                </a:lnTo>
                <a:lnTo>
                  <a:pt x="29" y="101"/>
                </a:lnTo>
                <a:lnTo>
                  <a:pt x="29" y="101"/>
                </a:lnTo>
                <a:lnTo>
                  <a:pt x="30" y="102"/>
                </a:lnTo>
                <a:lnTo>
                  <a:pt x="30" y="102"/>
                </a:lnTo>
                <a:close/>
                <a:moveTo>
                  <a:pt x="74" y="123"/>
                </a:moveTo>
                <a:lnTo>
                  <a:pt x="73" y="123"/>
                </a:lnTo>
                <a:lnTo>
                  <a:pt x="74" y="123"/>
                </a:lnTo>
                <a:lnTo>
                  <a:pt x="74" y="124"/>
                </a:lnTo>
                <a:lnTo>
                  <a:pt x="74" y="124"/>
                </a:lnTo>
                <a:lnTo>
                  <a:pt x="74" y="124"/>
                </a:lnTo>
                <a:lnTo>
                  <a:pt x="75" y="124"/>
                </a:lnTo>
                <a:lnTo>
                  <a:pt x="74" y="124"/>
                </a:lnTo>
                <a:lnTo>
                  <a:pt x="74" y="124"/>
                </a:lnTo>
                <a:lnTo>
                  <a:pt x="73" y="123"/>
                </a:lnTo>
                <a:lnTo>
                  <a:pt x="73" y="123"/>
                </a:lnTo>
                <a:lnTo>
                  <a:pt x="73" y="123"/>
                </a:lnTo>
                <a:lnTo>
                  <a:pt x="74" y="123"/>
                </a:lnTo>
                <a:close/>
                <a:moveTo>
                  <a:pt x="52" y="138"/>
                </a:moveTo>
                <a:lnTo>
                  <a:pt x="53" y="138"/>
                </a:lnTo>
                <a:lnTo>
                  <a:pt x="53" y="138"/>
                </a:lnTo>
                <a:lnTo>
                  <a:pt x="53" y="138"/>
                </a:lnTo>
                <a:lnTo>
                  <a:pt x="54" y="139"/>
                </a:lnTo>
                <a:lnTo>
                  <a:pt x="54" y="139"/>
                </a:lnTo>
                <a:lnTo>
                  <a:pt x="54" y="139"/>
                </a:lnTo>
                <a:lnTo>
                  <a:pt x="54" y="139"/>
                </a:lnTo>
                <a:lnTo>
                  <a:pt x="53" y="139"/>
                </a:lnTo>
                <a:lnTo>
                  <a:pt x="53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lnTo>
                  <a:pt x="52" y="138"/>
                </a:lnTo>
                <a:close/>
                <a:moveTo>
                  <a:pt x="57" y="118"/>
                </a:moveTo>
                <a:lnTo>
                  <a:pt x="57" y="119"/>
                </a:lnTo>
                <a:lnTo>
                  <a:pt x="57" y="119"/>
                </a:lnTo>
                <a:lnTo>
                  <a:pt x="57" y="120"/>
                </a:lnTo>
                <a:lnTo>
                  <a:pt x="58" y="120"/>
                </a:lnTo>
                <a:lnTo>
                  <a:pt x="57" y="120"/>
                </a:lnTo>
                <a:lnTo>
                  <a:pt x="57" y="121"/>
                </a:lnTo>
                <a:lnTo>
                  <a:pt x="57" y="121"/>
                </a:lnTo>
                <a:lnTo>
                  <a:pt x="56" y="121"/>
                </a:lnTo>
                <a:lnTo>
                  <a:pt x="56" y="122"/>
                </a:lnTo>
                <a:lnTo>
                  <a:pt x="56" y="122"/>
                </a:lnTo>
                <a:lnTo>
                  <a:pt x="55" y="122"/>
                </a:lnTo>
                <a:lnTo>
                  <a:pt x="55" y="123"/>
                </a:lnTo>
                <a:lnTo>
                  <a:pt x="55" y="123"/>
                </a:lnTo>
                <a:lnTo>
                  <a:pt x="55" y="123"/>
                </a:lnTo>
                <a:lnTo>
                  <a:pt x="55" y="123"/>
                </a:lnTo>
                <a:lnTo>
                  <a:pt x="54" y="123"/>
                </a:lnTo>
                <a:lnTo>
                  <a:pt x="54" y="124"/>
                </a:lnTo>
                <a:lnTo>
                  <a:pt x="53" y="124"/>
                </a:lnTo>
                <a:lnTo>
                  <a:pt x="53" y="124"/>
                </a:lnTo>
                <a:lnTo>
                  <a:pt x="53" y="124"/>
                </a:lnTo>
                <a:lnTo>
                  <a:pt x="52" y="124"/>
                </a:lnTo>
                <a:lnTo>
                  <a:pt x="52" y="124"/>
                </a:lnTo>
                <a:lnTo>
                  <a:pt x="52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4"/>
                </a:lnTo>
                <a:lnTo>
                  <a:pt x="51" y="123"/>
                </a:lnTo>
                <a:lnTo>
                  <a:pt x="51" y="122"/>
                </a:lnTo>
                <a:lnTo>
                  <a:pt x="52" y="122"/>
                </a:lnTo>
                <a:lnTo>
                  <a:pt x="52" y="121"/>
                </a:lnTo>
                <a:lnTo>
                  <a:pt x="53" y="121"/>
                </a:lnTo>
                <a:lnTo>
                  <a:pt x="54" y="120"/>
                </a:lnTo>
                <a:lnTo>
                  <a:pt x="54" y="119"/>
                </a:lnTo>
                <a:lnTo>
                  <a:pt x="54" y="119"/>
                </a:lnTo>
                <a:lnTo>
                  <a:pt x="54" y="119"/>
                </a:lnTo>
                <a:lnTo>
                  <a:pt x="55" y="118"/>
                </a:lnTo>
                <a:lnTo>
                  <a:pt x="56" y="118"/>
                </a:lnTo>
                <a:lnTo>
                  <a:pt x="57" y="118"/>
                </a:lnTo>
                <a:lnTo>
                  <a:pt x="57" y="118"/>
                </a:lnTo>
                <a:close/>
                <a:moveTo>
                  <a:pt x="56" y="136"/>
                </a:moveTo>
                <a:lnTo>
                  <a:pt x="58" y="136"/>
                </a:lnTo>
                <a:lnTo>
                  <a:pt x="58" y="137"/>
                </a:lnTo>
                <a:lnTo>
                  <a:pt x="58" y="137"/>
                </a:lnTo>
                <a:lnTo>
                  <a:pt x="59" y="137"/>
                </a:lnTo>
                <a:lnTo>
                  <a:pt x="59" y="138"/>
                </a:lnTo>
                <a:lnTo>
                  <a:pt x="59" y="138"/>
                </a:lnTo>
                <a:lnTo>
                  <a:pt x="59" y="138"/>
                </a:lnTo>
                <a:lnTo>
                  <a:pt x="60" y="138"/>
                </a:lnTo>
                <a:lnTo>
                  <a:pt x="60" y="138"/>
                </a:lnTo>
                <a:lnTo>
                  <a:pt x="62" y="138"/>
                </a:lnTo>
                <a:lnTo>
                  <a:pt x="62" y="138"/>
                </a:lnTo>
                <a:lnTo>
                  <a:pt x="61" y="139"/>
                </a:lnTo>
                <a:lnTo>
                  <a:pt x="59" y="140"/>
                </a:lnTo>
                <a:lnTo>
                  <a:pt x="59" y="140"/>
                </a:lnTo>
                <a:lnTo>
                  <a:pt x="59" y="140"/>
                </a:lnTo>
                <a:lnTo>
                  <a:pt x="58" y="141"/>
                </a:lnTo>
                <a:lnTo>
                  <a:pt x="58" y="141"/>
                </a:lnTo>
                <a:lnTo>
                  <a:pt x="57" y="141"/>
                </a:lnTo>
                <a:lnTo>
                  <a:pt x="57" y="141"/>
                </a:lnTo>
                <a:lnTo>
                  <a:pt x="57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6" y="141"/>
                </a:lnTo>
                <a:lnTo>
                  <a:pt x="55" y="141"/>
                </a:lnTo>
                <a:lnTo>
                  <a:pt x="55" y="140"/>
                </a:lnTo>
                <a:lnTo>
                  <a:pt x="55" y="140"/>
                </a:lnTo>
                <a:lnTo>
                  <a:pt x="54" y="139"/>
                </a:lnTo>
                <a:lnTo>
                  <a:pt x="54" y="138"/>
                </a:lnTo>
                <a:lnTo>
                  <a:pt x="54" y="138"/>
                </a:lnTo>
                <a:lnTo>
                  <a:pt x="54" y="137"/>
                </a:lnTo>
                <a:lnTo>
                  <a:pt x="54" y="137"/>
                </a:lnTo>
                <a:lnTo>
                  <a:pt x="54" y="137"/>
                </a:lnTo>
                <a:lnTo>
                  <a:pt x="54" y="136"/>
                </a:lnTo>
                <a:lnTo>
                  <a:pt x="54" y="136"/>
                </a:lnTo>
                <a:lnTo>
                  <a:pt x="55" y="136"/>
                </a:lnTo>
                <a:lnTo>
                  <a:pt x="55" y="136"/>
                </a:lnTo>
                <a:lnTo>
                  <a:pt x="55" y="136"/>
                </a:lnTo>
                <a:lnTo>
                  <a:pt x="56" y="136"/>
                </a:lnTo>
                <a:lnTo>
                  <a:pt x="56" y="136"/>
                </a:lnTo>
                <a:lnTo>
                  <a:pt x="56" y="136"/>
                </a:lnTo>
                <a:close/>
                <a:moveTo>
                  <a:pt x="106" y="186"/>
                </a:moveTo>
                <a:lnTo>
                  <a:pt x="105" y="187"/>
                </a:lnTo>
                <a:lnTo>
                  <a:pt x="104" y="187"/>
                </a:lnTo>
                <a:lnTo>
                  <a:pt x="104" y="188"/>
                </a:lnTo>
                <a:lnTo>
                  <a:pt x="103" y="188"/>
                </a:lnTo>
                <a:lnTo>
                  <a:pt x="102" y="188"/>
                </a:lnTo>
                <a:lnTo>
                  <a:pt x="101" y="187"/>
                </a:lnTo>
                <a:lnTo>
                  <a:pt x="100" y="187"/>
                </a:lnTo>
                <a:lnTo>
                  <a:pt x="98" y="187"/>
                </a:lnTo>
                <a:lnTo>
                  <a:pt x="99" y="186"/>
                </a:lnTo>
                <a:lnTo>
                  <a:pt x="99" y="186"/>
                </a:lnTo>
                <a:lnTo>
                  <a:pt x="100" y="186"/>
                </a:lnTo>
                <a:lnTo>
                  <a:pt x="100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6"/>
                </a:lnTo>
                <a:lnTo>
                  <a:pt x="101" y="185"/>
                </a:lnTo>
                <a:lnTo>
                  <a:pt x="102" y="185"/>
                </a:lnTo>
                <a:lnTo>
                  <a:pt x="104" y="185"/>
                </a:lnTo>
                <a:lnTo>
                  <a:pt x="105" y="185"/>
                </a:lnTo>
                <a:lnTo>
                  <a:pt x="105" y="186"/>
                </a:lnTo>
                <a:lnTo>
                  <a:pt x="105" y="186"/>
                </a:lnTo>
                <a:lnTo>
                  <a:pt x="106" y="186"/>
                </a:lnTo>
                <a:lnTo>
                  <a:pt x="106" y="186"/>
                </a:lnTo>
                <a:lnTo>
                  <a:pt x="106" y="186"/>
                </a:lnTo>
                <a:close/>
                <a:moveTo>
                  <a:pt x="45" y="90"/>
                </a:moveTo>
                <a:lnTo>
                  <a:pt x="45" y="91"/>
                </a:lnTo>
                <a:lnTo>
                  <a:pt x="46" y="91"/>
                </a:lnTo>
                <a:lnTo>
                  <a:pt x="46" y="91"/>
                </a:lnTo>
                <a:lnTo>
                  <a:pt x="47" y="92"/>
                </a:lnTo>
                <a:lnTo>
                  <a:pt x="47" y="92"/>
                </a:lnTo>
                <a:lnTo>
                  <a:pt x="47" y="93"/>
                </a:lnTo>
                <a:lnTo>
                  <a:pt x="47" y="93"/>
                </a:lnTo>
                <a:lnTo>
                  <a:pt x="47" y="93"/>
                </a:lnTo>
                <a:lnTo>
                  <a:pt x="47" y="93"/>
                </a:lnTo>
                <a:lnTo>
                  <a:pt x="47" y="94"/>
                </a:lnTo>
                <a:lnTo>
                  <a:pt x="47" y="93"/>
                </a:lnTo>
                <a:lnTo>
                  <a:pt x="47" y="93"/>
                </a:lnTo>
                <a:lnTo>
                  <a:pt x="46" y="93"/>
                </a:lnTo>
                <a:lnTo>
                  <a:pt x="45" y="92"/>
                </a:lnTo>
                <a:lnTo>
                  <a:pt x="45" y="92"/>
                </a:lnTo>
                <a:lnTo>
                  <a:pt x="45" y="91"/>
                </a:lnTo>
                <a:lnTo>
                  <a:pt x="45" y="91"/>
                </a:lnTo>
                <a:lnTo>
                  <a:pt x="44" y="91"/>
                </a:lnTo>
                <a:lnTo>
                  <a:pt x="44" y="90"/>
                </a:lnTo>
                <a:lnTo>
                  <a:pt x="45" y="90"/>
                </a:lnTo>
                <a:lnTo>
                  <a:pt x="45" y="90"/>
                </a:lnTo>
                <a:close/>
                <a:moveTo>
                  <a:pt x="49" y="92"/>
                </a:moveTo>
                <a:lnTo>
                  <a:pt x="49" y="93"/>
                </a:lnTo>
                <a:lnTo>
                  <a:pt x="49" y="93"/>
                </a:lnTo>
                <a:lnTo>
                  <a:pt x="49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8" y="93"/>
                </a:lnTo>
                <a:lnTo>
                  <a:pt x="49" y="92"/>
                </a:lnTo>
                <a:lnTo>
                  <a:pt x="49" y="92"/>
                </a:lnTo>
                <a:close/>
                <a:moveTo>
                  <a:pt x="15" y="60"/>
                </a:moveTo>
                <a:lnTo>
                  <a:pt x="16" y="60"/>
                </a:lnTo>
                <a:lnTo>
                  <a:pt x="15" y="61"/>
                </a:lnTo>
                <a:lnTo>
                  <a:pt x="15" y="61"/>
                </a:lnTo>
                <a:lnTo>
                  <a:pt x="14" y="61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lnTo>
                  <a:pt x="15" y="60"/>
                </a:lnTo>
                <a:close/>
                <a:moveTo>
                  <a:pt x="14" y="60"/>
                </a:moveTo>
                <a:lnTo>
                  <a:pt x="14" y="61"/>
                </a:lnTo>
                <a:lnTo>
                  <a:pt x="14" y="61"/>
                </a:lnTo>
                <a:lnTo>
                  <a:pt x="14" y="61"/>
                </a:lnTo>
                <a:lnTo>
                  <a:pt x="13" y="61"/>
                </a:lnTo>
                <a:lnTo>
                  <a:pt x="14" y="60"/>
                </a:lnTo>
                <a:lnTo>
                  <a:pt x="14" y="60"/>
                </a:lnTo>
                <a:lnTo>
                  <a:pt x="14" y="60"/>
                </a:lnTo>
                <a:close/>
                <a:moveTo>
                  <a:pt x="10" y="72"/>
                </a:move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9" y="72"/>
                </a:lnTo>
                <a:lnTo>
                  <a:pt x="9" y="72"/>
                </a:lnTo>
                <a:lnTo>
                  <a:pt x="9" y="72"/>
                </a:lnTo>
                <a:lnTo>
                  <a:pt x="9" y="72"/>
                </a:lnTo>
                <a:lnTo>
                  <a:pt x="9" y="71"/>
                </a:lnTo>
                <a:lnTo>
                  <a:pt x="9" y="71"/>
                </a:lnTo>
                <a:lnTo>
                  <a:pt x="9" y="71"/>
                </a:lnTo>
                <a:lnTo>
                  <a:pt x="10" y="71"/>
                </a:lnTo>
                <a:lnTo>
                  <a:pt x="10" y="71"/>
                </a:lnTo>
                <a:lnTo>
                  <a:pt x="10" y="72"/>
                </a:lnTo>
                <a:close/>
                <a:moveTo>
                  <a:pt x="14" y="64"/>
                </a:moveTo>
                <a:lnTo>
                  <a:pt x="13" y="64"/>
                </a:lnTo>
                <a:lnTo>
                  <a:pt x="13" y="64"/>
                </a:lnTo>
                <a:lnTo>
                  <a:pt x="12" y="64"/>
                </a:lnTo>
                <a:lnTo>
                  <a:pt x="12" y="63"/>
                </a:lnTo>
                <a:lnTo>
                  <a:pt x="11" y="63"/>
                </a:lnTo>
                <a:lnTo>
                  <a:pt x="12" y="63"/>
                </a:lnTo>
                <a:lnTo>
                  <a:pt x="12" y="63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4" y="64"/>
                </a:lnTo>
                <a:close/>
                <a:moveTo>
                  <a:pt x="12" y="61"/>
                </a:moveTo>
                <a:lnTo>
                  <a:pt x="12" y="61"/>
                </a:lnTo>
                <a:lnTo>
                  <a:pt x="12" y="61"/>
                </a:lnTo>
                <a:lnTo>
                  <a:pt x="12" y="61"/>
                </a:lnTo>
                <a:lnTo>
                  <a:pt x="11" y="60"/>
                </a:lnTo>
                <a:lnTo>
                  <a:pt x="12" y="60"/>
                </a:lnTo>
                <a:lnTo>
                  <a:pt x="12" y="61"/>
                </a:lnTo>
                <a:close/>
                <a:moveTo>
                  <a:pt x="15" y="57"/>
                </a:moveTo>
                <a:lnTo>
                  <a:pt x="15" y="57"/>
                </a:lnTo>
                <a:lnTo>
                  <a:pt x="15" y="57"/>
                </a:lnTo>
                <a:lnTo>
                  <a:pt x="14" y="57"/>
                </a:lnTo>
                <a:lnTo>
                  <a:pt x="15" y="57"/>
                </a:lnTo>
                <a:lnTo>
                  <a:pt x="15" y="57"/>
                </a:lnTo>
                <a:lnTo>
                  <a:pt x="15" y="57"/>
                </a:lnTo>
                <a:close/>
                <a:moveTo>
                  <a:pt x="14" y="56"/>
                </a:moveTo>
                <a:lnTo>
                  <a:pt x="14" y="56"/>
                </a:lnTo>
                <a:lnTo>
                  <a:pt x="14" y="56"/>
                </a:lnTo>
                <a:lnTo>
                  <a:pt x="13" y="56"/>
                </a:lnTo>
                <a:lnTo>
                  <a:pt x="14" y="56"/>
                </a:lnTo>
                <a:lnTo>
                  <a:pt x="14" y="56"/>
                </a:lnTo>
                <a:close/>
                <a:moveTo>
                  <a:pt x="25" y="69"/>
                </a:moveTo>
                <a:lnTo>
                  <a:pt x="25" y="69"/>
                </a:lnTo>
                <a:lnTo>
                  <a:pt x="24" y="69"/>
                </a:lnTo>
                <a:lnTo>
                  <a:pt x="24" y="69"/>
                </a:lnTo>
                <a:lnTo>
                  <a:pt x="23" y="69"/>
                </a:lnTo>
                <a:lnTo>
                  <a:pt x="25" y="69"/>
                </a:lnTo>
                <a:lnTo>
                  <a:pt x="25" y="69"/>
                </a:lnTo>
                <a:lnTo>
                  <a:pt x="25" y="69"/>
                </a:lnTo>
                <a:close/>
                <a:moveTo>
                  <a:pt x="27" y="83"/>
                </a:moveTo>
                <a:lnTo>
                  <a:pt x="26" y="83"/>
                </a:lnTo>
                <a:lnTo>
                  <a:pt x="26" y="83"/>
                </a:lnTo>
                <a:lnTo>
                  <a:pt x="26" y="83"/>
                </a:lnTo>
                <a:lnTo>
                  <a:pt x="26" y="83"/>
                </a:lnTo>
                <a:lnTo>
                  <a:pt x="26" y="82"/>
                </a:lnTo>
                <a:lnTo>
                  <a:pt x="27" y="82"/>
                </a:lnTo>
                <a:lnTo>
                  <a:pt x="27" y="83"/>
                </a:lnTo>
                <a:close/>
                <a:moveTo>
                  <a:pt x="41" y="79"/>
                </a:moveTo>
                <a:lnTo>
                  <a:pt x="39" y="80"/>
                </a:lnTo>
                <a:lnTo>
                  <a:pt x="38" y="80"/>
                </a:lnTo>
                <a:lnTo>
                  <a:pt x="38" y="80"/>
                </a:lnTo>
                <a:lnTo>
                  <a:pt x="39" y="80"/>
                </a:lnTo>
                <a:lnTo>
                  <a:pt x="39" y="80"/>
                </a:lnTo>
                <a:lnTo>
                  <a:pt x="40" y="79"/>
                </a:lnTo>
                <a:lnTo>
                  <a:pt x="40" y="78"/>
                </a:lnTo>
                <a:lnTo>
                  <a:pt x="41" y="78"/>
                </a:lnTo>
                <a:lnTo>
                  <a:pt x="41" y="78"/>
                </a:lnTo>
                <a:lnTo>
                  <a:pt x="41" y="79"/>
                </a:lnTo>
                <a:close/>
                <a:moveTo>
                  <a:pt x="37" y="85"/>
                </a:moveTo>
                <a:lnTo>
                  <a:pt x="37" y="86"/>
                </a:lnTo>
                <a:lnTo>
                  <a:pt x="37" y="86"/>
                </a:lnTo>
                <a:lnTo>
                  <a:pt x="36" y="86"/>
                </a:lnTo>
                <a:lnTo>
                  <a:pt x="37" y="85"/>
                </a:lnTo>
                <a:lnTo>
                  <a:pt x="37" y="85"/>
                </a:lnTo>
                <a:close/>
                <a:moveTo>
                  <a:pt x="40" y="81"/>
                </a:moveTo>
                <a:lnTo>
                  <a:pt x="39" y="82"/>
                </a:lnTo>
                <a:lnTo>
                  <a:pt x="39" y="81"/>
                </a:lnTo>
                <a:lnTo>
                  <a:pt x="39" y="81"/>
                </a:lnTo>
                <a:lnTo>
                  <a:pt x="39" y="81"/>
                </a:lnTo>
                <a:lnTo>
                  <a:pt x="40" y="81"/>
                </a:lnTo>
                <a:lnTo>
                  <a:pt x="40" y="81"/>
                </a:lnTo>
                <a:lnTo>
                  <a:pt x="40" y="81"/>
                </a:lnTo>
                <a:close/>
                <a:moveTo>
                  <a:pt x="39" y="83"/>
                </a:moveTo>
                <a:lnTo>
                  <a:pt x="38" y="83"/>
                </a:lnTo>
                <a:lnTo>
                  <a:pt x="38" y="84"/>
                </a:lnTo>
                <a:lnTo>
                  <a:pt x="38" y="84"/>
                </a:lnTo>
                <a:lnTo>
                  <a:pt x="38" y="83"/>
                </a:lnTo>
                <a:lnTo>
                  <a:pt x="37" y="83"/>
                </a:lnTo>
                <a:lnTo>
                  <a:pt x="38" y="83"/>
                </a:lnTo>
                <a:lnTo>
                  <a:pt x="38" y="83"/>
                </a:lnTo>
                <a:lnTo>
                  <a:pt x="38" y="83"/>
                </a:lnTo>
                <a:lnTo>
                  <a:pt x="39" y="83"/>
                </a:lnTo>
                <a:close/>
                <a:moveTo>
                  <a:pt x="38" y="84"/>
                </a:moveTo>
                <a:lnTo>
                  <a:pt x="38" y="84"/>
                </a:lnTo>
                <a:lnTo>
                  <a:pt x="38" y="84"/>
                </a:lnTo>
                <a:lnTo>
                  <a:pt x="38" y="85"/>
                </a:lnTo>
                <a:lnTo>
                  <a:pt x="38" y="85"/>
                </a:lnTo>
                <a:lnTo>
                  <a:pt x="38" y="85"/>
                </a:lnTo>
                <a:lnTo>
                  <a:pt x="37" y="85"/>
                </a:lnTo>
                <a:lnTo>
                  <a:pt x="38" y="84"/>
                </a:lnTo>
                <a:lnTo>
                  <a:pt x="37" y="84"/>
                </a:lnTo>
                <a:lnTo>
                  <a:pt x="38" y="84"/>
                </a:lnTo>
                <a:lnTo>
                  <a:pt x="38" y="84"/>
                </a:lnTo>
                <a:close/>
                <a:moveTo>
                  <a:pt x="37" y="93"/>
                </a:move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4"/>
                </a:lnTo>
                <a:lnTo>
                  <a:pt x="37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5"/>
                </a:lnTo>
                <a:lnTo>
                  <a:pt x="36" y="94"/>
                </a:lnTo>
                <a:lnTo>
                  <a:pt x="36" y="94"/>
                </a:lnTo>
                <a:lnTo>
                  <a:pt x="37" y="93"/>
                </a:lnTo>
                <a:close/>
                <a:moveTo>
                  <a:pt x="11" y="69"/>
                </a:move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2" y="71"/>
                </a:lnTo>
                <a:lnTo>
                  <a:pt x="11" y="71"/>
                </a:lnTo>
                <a:lnTo>
                  <a:pt x="11" y="71"/>
                </a:lnTo>
                <a:lnTo>
                  <a:pt x="11" y="71"/>
                </a:lnTo>
                <a:lnTo>
                  <a:pt x="9" y="71"/>
                </a:lnTo>
                <a:lnTo>
                  <a:pt x="9" y="71"/>
                </a:lnTo>
                <a:lnTo>
                  <a:pt x="10" y="71"/>
                </a:lnTo>
                <a:lnTo>
                  <a:pt x="10" y="70"/>
                </a:lnTo>
                <a:lnTo>
                  <a:pt x="10" y="70"/>
                </a:lnTo>
                <a:lnTo>
                  <a:pt x="10" y="70"/>
                </a:lnTo>
                <a:lnTo>
                  <a:pt x="10" y="70"/>
                </a:lnTo>
                <a:lnTo>
                  <a:pt x="11" y="70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lnTo>
                  <a:pt x="11" y="69"/>
                </a:lnTo>
                <a:close/>
                <a:moveTo>
                  <a:pt x="14" y="62"/>
                </a:moveTo>
                <a:lnTo>
                  <a:pt x="14" y="62"/>
                </a:lnTo>
                <a:lnTo>
                  <a:pt x="13" y="63"/>
                </a:lnTo>
                <a:lnTo>
                  <a:pt x="13" y="63"/>
                </a:lnTo>
                <a:lnTo>
                  <a:pt x="13" y="63"/>
                </a:lnTo>
                <a:lnTo>
                  <a:pt x="12" y="62"/>
                </a:lnTo>
                <a:lnTo>
                  <a:pt x="11" y="62"/>
                </a:lnTo>
                <a:lnTo>
                  <a:pt x="12" y="61"/>
                </a:lnTo>
                <a:lnTo>
                  <a:pt x="12" y="61"/>
                </a:lnTo>
                <a:lnTo>
                  <a:pt x="12" y="61"/>
                </a:lnTo>
                <a:lnTo>
                  <a:pt x="13" y="61"/>
                </a:lnTo>
                <a:lnTo>
                  <a:pt x="13" y="61"/>
                </a:lnTo>
                <a:lnTo>
                  <a:pt x="13" y="62"/>
                </a:lnTo>
                <a:lnTo>
                  <a:pt x="14" y="62"/>
                </a:lnTo>
                <a:lnTo>
                  <a:pt x="14" y="62"/>
                </a:lnTo>
                <a:close/>
                <a:moveTo>
                  <a:pt x="33" y="61"/>
                </a:moveTo>
                <a:lnTo>
                  <a:pt x="33" y="62"/>
                </a:lnTo>
                <a:lnTo>
                  <a:pt x="32" y="62"/>
                </a:lnTo>
                <a:lnTo>
                  <a:pt x="32" y="63"/>
                </a:lnTo>
                <a:lnTo>
                  <a:pt x="32" y="63"/>
                </a:lnTo>
                <a:lnTo>
                  <a:pt x="32" y="63"/>
                </a:lnTo>
                <a:lnTo>
                  <a:pt x="33" y="63"/>
                </a:lnTo>
                <a:lnTo>
                  <a:pt x="33" y="64"/>
                </a:lnTo>
                <a:lnTo>
                  <a:pt x="32" y="64"/>
                </a:lnTo>
                <a:lnTo>
                  <a:pt x="32" y="64"/>
                </a:lnTo>
                <a:lnTo>
                  <a:pt x="32" y="64"/>
                </a:lnTo>
                <a:lnTo>
                  <a:pt x="31" y="64"/>
                </a:lnTo>
                <a:lnTo>
                  <a:pt x="32" y="63"/>
                </a:lnTo>
                <a:lnTo>
                  <a:pt x="31" y="63"/>
                </a:lnTo>
                <a:lnTo>
                  <a:pt x="32" y="62"/>
                </a:lnTo>
                <a:lnTo>
                  <a:pt x="32" y="62"/>
                </a:lnTo>
                <a:lnTo>
                  <a:pt x="32" y="62"/>
                </a:lnTo>
                <a:lnTo>
                  <a:pt x="33" y="61"/>
                </a:lnTo>
                <a:lnTo>
                  <a:pt x="33" y="61"/>
                </a:lnTo>
                <a:close/>
                <a:moveTo>
                  <a:pt x="30" y="87"/>
                </a:moveTo>
                <a:lnTo>
                  <a:pt x="30" y="87"/>
                </a:lnTo>
                <a:lnTo>
                  <a:pt x="30" y="88"/>
                </a:lnTo>
                <a:lnTo>
                  <a:pt x="30" y="88"/>
                </a:lnTo>
                <a:lnTo>
                  <a:pt x="29" y="88"/>
                </a:lnTo>
                <a:lnTo>
                  <a:pt x="29" y="88"/>
                </a:lnTo>
                <a:lnTo>
                  <a:pt x="29" y="88"/>
                </a:lnTo>
                <a:lnTo>
                  <a:pt x="29" y="88"/>
                </a:lnTo>
                <a:lnTo>
                  <a:pt x="28" y="88"/>
                </a:lnTo>
                <a:lnTo>
                  <a:pt x="29" y="88"/>
                </a:lnTo>
                <a:lnTo>
                  <a:pt x="29" y="87"/>
                </a:lnTo>
                <a:lnTo>
                  <a:pt x="29" y="87"/>
                </a:lnTo>
                <a:lnTo>
                  <a:pt x="30" y="87"/>
                </a:lnTo>
                <a:lnTo>
                  <a:pt x="30" y="87"/>
                </a:lnTo>
                <a:lnTo>
                  <a:pt x="30" y="86"/>
                </a:lnTo>
                <a:lnTo>
                  <a:pt x="30" y="87"/>
                </a:lnTo>
                <a:close/>
                <a:moveTo>
                  <a:pt x="81" y="30"/>
                </a:moveTo>
                <a:lnTo>
                  <a:pt x="81" y="30"/>
                </a:lnTo>
                <a:lnTo>
                  <a:pt x="81" y="31"/>
                </a:lnTo>
                <a:lnTo>
                  <a:pt x="81" y="31"/>
                </a:lnTo>
                <a:lnTo>
                  <a:pt x="81" y="31"/>
                </a:lnTo>
                <a:lnTo>
                  <a:pt x="80" y="31"/>
                </a:lnTo>
                <a:lnTo>
                  <a:pt x="80" y="31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30"/>
                </a:lnTo>
                <a:lnTo>
                  <a:pt x="80" y="29"/>
                </a:lnTo>
                <a:lnTo>
                  <a:pt x="81" y="29"/>
                </a:lnTo>
                <a:lnTo>
                  <a:pt x="81" y="29"/>
                </a:lnTo>
                <a:lnTo>
                  <a:pt x="81" y="29"/>
                </a:lnTo>
                <a:lnTo>
                  <a:pt x="81" y="30"/>
                </a:lnTo>
                <a:close/>
                <a:moveTo>
                  <a:pt x="78" y="27"/>
                </a:moveTo>
                <a:lnTo>
                  <a:pt x="78" y="27"/>
                </a:lnTo>
                <a:lnTo>
                  <a:pt x="78" y="27"/>
                </a:lnTo>
                <a:lnTo>
                  <a:pt x="77" y="28"/>
                </a:lnTo>
                <a:lnTo>
                  <a:pt x="78" y="28"/>
                </a:lnTo>
                <a:lnTo>
                  <a:pt x="78" y="28"/>
                </a:lnTo>
                <a:lnTo>
                  <a:pt x="79" y="28"/>
                </a:lnTo>
                <a:lnTo>
                  <a:pt x="79" y="28"/>
                </a:lnTo>
                <a:lnTo>
                  <a:pt x="79" y="28"/>
                </a:lnTo>
                <a:lnTo>
                  <a:pt x="79" y="28"/>
                </a:lnTo>
                <a:lnTo>
                  <a:pt x="80" y="29"/>
                </a:lnTo>
                <a:lnTo>
                  <a:pt x="80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79" y="29"/>
                </a:lnTo>
                <a:lnTo>
                  <a:pt x="78" y="28"/>
                </a:lnTo>
                <a:lnTo>
                  <a:pt x="77" y="28"/>
                </a:lnTo>
                <a:lnTo>
                  <a:pt x="77" y="28"/>
                </a:lnTo>
                <a:lnTo>
                  <a:pt x="78" y="28"/>
                </a:lnTo>
                <a:lnTo>
                  <a:pt x="78" y="28"/>
                </a:lnTo>
                <a:lnTo>
                  <a:pt x="77" y="28"/>
                </a:lnTo>
                <a:lnTo>
                  <a:pt x="77" y="29"/>
                </a:lnTo>
                <a:lnTo>
                  <a:pt x="77" y="28"/>
                </a:lnTo>
                <a:lnTo>
                  <a:pt x="77" y="28"/>
                </a:lnTo>
                <a:lnTo>
                  <a:pt x="76" y="28"/>
                </a:lnTo>
                <a:lnTo>
                  <a:pt x="76" y="27"/>
                </a:lnTo>
                <a:lnTo>
                  <a:pt x="77" y="27"/>
                </a:lnTo>
                <a:lnTo>
                  <a:pt x="77" y="27"/>
                </a:lnTo>
                <a:lnTo>
                  <a:pt x="77" y="27"/>
                </a:lnTo>
                <a:lnTo>
                  <a:pt x="77" y="27"/>
                </a:lnTo>
                <a:lnTo>
                  <a:pt x="78" y="27"/>
                </a:lnTo>
                <a:lnTo>
                  <a:pt x="78" y="27"/>
                </a:lnTo>
                <a:lnTo>
                  <a:pt x="78" y="27"/>
                </a:lnTo>
                <a:close/>
                <a:moveTo>
                  <a:pt x="78" y="30"/>
                </a:moveTo>
                <a:lnTo>
                  <a:pt x="77" y="31"/>
                </a:lnTo>
                <a:lnTo>
                  <a:pt x="78" y="31"/>
                </a:lnTo>
                <a:lnTo>
                  <a:pt x="77" y="31"/>
                </a:lnTo>
                <a:lnTo>
                  <a:pt x="76" y="31"/>
                </a:lnTo>
                <a:lnTo>
                  <a:pt x="75" y="31"/>
                </a:lnTo>
                <a:lnTo>
                  <a:pt x="75" y="30"/>
                </a:lnTo>
                <a:lnTo>
                  <a:pt x="76" y="30"/>
                </a:lnTo>
                <a:lnTo>
                  <a:pt x="76" y="30"/>
                </a:lnTo>
                <a:lnTo>
                  <a:pt x="76" y="30"/>
                </a:lnTo>
                <a:lnTo>
                  <a:pt x="77" y="30"/>
                </a:lnTo>
                <a:lnTo>
                  <a:pt x="77" y="30"/>
                </a:lnTo>
                <a:lnTo>
                  <a:pt x="78" y="30"/>
                </a:lnTo>
                <a:lnTo>
                  <a:pt x="78" y="30"/>
                </a:lnTo>
                <a:close/>
                <a:moveTo>
                  <a:pt x="79" y="37"/>
                </a:moveTo>
                <a:lnTo>
                  <a:pt x="79" y="37"/>
                </a:lnTo>
                <a:lnTo>
                  <a:pt x="78" y="37"/>
                </a:lnTo>
                <a:lnTo>
                  <a:pt x="78" y="37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8" y="38"/>
                </a:lnTo>
                <a:lnTo>
                  <a:pt x="77" y="38"/>
                </a:lnTo>
                <a:lnTo>
                  <a:pt x="77" y="38"/>
                </a:lnTo>
                <a:lnTo>
                  <a:pt x="77" y="37"/>
                </a:lnTo>
                <a:lnTo>
                  <a:pt x="77" y="37"/>
                </a:lnTo>
                <a:lnTo>
                  <a:pt x="77" y="37"/>
                </a:lnTo>
                <a:lnTo>
                  <a:pt x="78" y="37"/>
                </a:lnTo>
                <a:lnTo>
                  <a:pt x="77" y="37"/>
                </a:lnTo>
                <a:lnTo>
                  <a:pt x="76" y="37"/>
                </a:lnTo>
                <a:lnTo>
                  <a:pt x="77" y="36"/>
                </a:lnTo>
                <a:lnTo>
                  <a:pt x="79" y="36"/>
                </a:lnTo>
                <a:lnTo>
                  <a:pt x="79" y="37"/>
                </a:lnTo>
                <a:lnTo>
                  <a:pt x="79" y="37"/>
                </a:lnTo>
                <a:close/>
                <a:moveTo>
                  <a:pt x="84" y="31"/>
                </a:moveTo>
                <a:lnTo>
                  <a:pt x="84" y="31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4" y="32"/>
                </a:lnTo>
                <a:lnTo>
                  <a:pt x="83" y="32"/>
                </a:lnTo>
                <a:lnTo>
                  <a:pt x="83" y="32"/>
                </a:lnTo>
                <a:lnTo>
                  <a:pt x="83" y="32"/>
                </a:lnTo>
                <a:lnTo>
                  <a:pt x="83" y="32"/>
                </a:lnTo>
                <a:lnTo>
                  <a:pt x="82" y="32"/>
                </a:lnTo>
                <a:lnTo>
                  <a:pt x="82" y="32"/>
                </a:lnTo>
                <a:lnTo>
                  <a:pt x="82" y="32"/>
                </a:lnTo>
                <a:lnTo>
                  <a:pt x="82" y="31"/>
                </a:lnTo>
                <a:lnTo>
                  <a:pt x="83" y="31"/>
                </a:lnTo>
                <a:lnTo>
                  <a:pt x="83" y="31"/>
                </a:lnTo>
                <a:lnTo>
                  <a:pt x="83" y="31"/>
                </a:lnTo>
                <a:lnTo>
                  <a:pt x="82" y="31"/>
                </a:lnTo>
                <a:lnTo>
                  <a:pt x="82" y="31"/>
                </a:lnTo>
                <a:lnTo>
                  <a:pt x="82" y="31"/>
                </a:lnTo>
                <a:lnTo>
                  <a:pt x="83" y="31"/>
                </a:lnTo>
                <a:lnTo>
                  <a:pt x="83" y="31"/>
                </a:lnTo>
                <a:lnTo>
                  <a:pt x="84" y="31"/>
                </a:lnTo>
                <a:lnTo>
                  <a:pt x="83" y="31"/>
                </a:lnTo>
                <a:lnTo>
                  <a:pt x="83" y="31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lnTo>
                  <a:pt x="84" y="31"/>
                </a:lnTo>
                <a:close/>
                <a:moveTo>
                  <a:pt x="86" y="28"/>
                </a:moveTo>
                <a:lnTo>
                  <a:pt x="85" y="28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4" y="29"/>
                </a:lnTo>
                <a:lnTo>
                  <a:pt x="83" y="29"/>
                </a:lnTo>
                <a:lnTo>
                  <a:pt x="83" y="29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30"/>
                </a:lnTo>
                <a:lnTo>
                  <a:pt x="82" y="29"/>
                </a:lnTo>
                <a:lnTo>
                  <a:pt x="82" y="29"/>
                </a:lnTo>
                <a:lnTo>
                  <a:pt x="83" y="29"/>
                </a:lnTo>
                <a:lnTo>
                  <a:pt x="83" y="29"/>
                </a:lnTo>
                <a:lnTo>
                  <a:pt x="83" y="28"/>
                </a:lnTo>
                <a:lnTo>
                  <a:pt x="83" y="28"/>
                </a:lnTo>
                <a:lnTo>
                  <a:pt x="83" y="28"/>
                </a:lnTo>
                <a:lnTo>
                  <a:pt x="83" y="28"/>
                </a:lnTo>
                <a:lnTo>
                  <a:pt x="84" y="28"/>
                </a:lnTo>
                <a:lnTo>
                  <a:pt x="84" y="28"/>
                </a:lnTo>
                <a:lnTo>
                  <a:pt x="84" y="28"/>
                </a:lnTo>
                <a:lnTo>
                  <a:pt x="84" y="28"/>
                </a:lnTo>
                <a:lnTo>
                  <a:pt x="84" y="29"/>
                </a:lnTo>
                <a:lnTo>
                  <a:pt x="85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lnTo>
                  <a:pt x="86" y="28"/>
                </a:lnTo>
                <a:close/>
                <a:moveTo>
                  <a:pt x="29" y="70"/>
                </a:moveTo>
                <a:lnTo>
                  <a:pt x="29" y="71"/>
                </a:lnTo>
                <a:lnTo>
                  <a:pt x="28" y="71"/>
                </a:lnTo>
                <a:lnTo>
                  <a:pt x="27" y="71"/>
                </a:lnTo>
                <a:lnTo>
                  <a:pt x="27" y="71"/>
                </a:lnTo>
                <a:lnTo>
                  <a:pt x="27" y="71"/>
                </a:lnTo>
                <a:lnTo>
                  <a:pt x="26" y="71"/>
                </a:lnTo>
                <a:lnTo>
                  <a:pt x="26" y="70"/>
                </a:lnTo>
                <a:lnTo>
                  <a:pt x="25" y="70"/>
                </a:lnTo>
                <a:lnTo>
                  <a:pt x="26" y="70"/>
                </a:lnTo>
                <a:lnTo>
                  <a:pt x="27" y="69"/>
                </a:lnTo>
                <a:lnTo>
                  <a:pt x="28" y="69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lnTo>
                  <a:pt x="29" y="70"/>
                </a:lnTo>
                <a:close/>
                <a:moveTo>
                  <a:pt x="26" y="76"/>
                </a:moveTo>
                <a:lnTo>
                  <a:pt x="25" y="76"/>
                </a:lnTo>
                <a:lnTo>
                  <a:pt x="25" y="77"/>
                </a:lnTo>
                <a:lnTo>
                  <a:pt x="24" y="78"/>
                </a:lnTo>
                <a:lnTo>
                  <a:pt x="23" y="78"/>
                </a:lnTo>
                <a:lnTo>
                  <a:pt x="23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2" y="78"/>
                </a:lnTo>
                <a:lnTo>
                  <a:pt x="23" y="77"/>
                </a:lnTo>
                <a:lnTo>
                  <a:pt x="23" y="77"/>
                </a:lnTo>
                <a:lnTo>
                  <a:pt x="23" y="77"/>
                </a:lnTo>
                <a:lnTo>
                  <a:pt x="24" y="77"/>
                </a:lnTo>
                <a:lnTo>
                  <a:pt x="25" y="76"/>
                </a:lnTo>
                <a:lnTo>
                  <a:pt x="26" y="76"/>
                </a:lnTo>
                <a:lnTo>
                  <a:pt x="26" y="76"/>
                </a:lnTo>
                <a:lnTo>
                  <a:pt x="26" y="76"/>
                </a:lnTo>
                <a:close/>
                <a:moveTo>
                  <a:pt x="22" y="79"/>
                </a:moveTo>
                <a:lnTo>
                  <a:pt x="22" y="79"/>
                </a:lnTo>
                <a:lnTo>
                  <a:pt x="21" y="79"/>
                </a:lnTo>
                <a:lnTo>
                  <a:pt x="21" y="79"/>
                </a:lnTo>
                <a:lnTo>
                  <a:pt x="21" y="80"/>
                </a:lnTo>
                <a:lnTo>
                  <a:pt x="20" y="80"/>
                </a:lnTo>
                <a:lnTo>
                  <a:pt x="19" y="80"/>
                </a:lnTo>
                <a:lnTo>
                  <a:pt x="19" y="80"/>
                </a:lnTo>
                <a:lnTo>
                  <a:pt x="19" y="80"/>
                </a:lnTo>
                <a:lnTo>
                  <a:pt x="19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80"/>
                </a:lnTo>
                <a:lnTo>
                  <a:pt x="18" y="79"/>
                </a:lnTo>
                <a:lnTo>
                  <a:pt x="18" y="79"/>
                </a:lnTo>
                <a:lnTo>
                  <a:pt x="19" y="79"/>
                </a:lnTo>
                <a:lnTo>
                  <a:pt x="20" y="79"/>
                </a:lnTo>
                <a:lnTo>
                  <a:pt x="21" y="79"/>
                </a:lnTo>
                <a:lnTo>
                  <a:pt x="21" y="78"/>
                </a:lnTo>
                <a:lnTo>
                  <a:pt x="22" y="79"/>
                </a:lnTo>
                <a:close/>
                <a:moveTo>
                  <a:pt x="14" y="65"/>
                </a:moveTo>
                <a:lnTo>
                  <a:pt x="14" y="65"/>
                </a:lnTo>
                <a:lnTo>
                  <a:pt x="14" y="65"/>
                </a:lnTo>
                <a:lnTo>
                  <a:pt x="13" y="66"/>
                </a:lnTo>
                <a:lnTo>
                  <a:pt x="13" y="66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3" y="66"/>
                </a:lnTo>
                <a:lnTo>
                  <a:pt x="13" y="66"/>
                </a:lnTo>
                <a:lnTo>
                  <a:pt x="13" y="66"/>
                </a:lnTo>
                <a:lnTo>
                  <a:pt x="14" y="67"/>
                </a:lnTo>
                <a:lnTo>
                  <a:pt x="13" y="68"/>
                </a:lnTo>
                <a:lnTo>
                  <a:pt x="13" y="67"/>
                </a:lnTo>
                <a:lnTo>
                  <a:pt x="13" y="68"/>
                </a:lnTo>
                <a:lnTo>
                  <a:pt x="12" y="67"/>
                </a:lnTo>
                <a:lnTo>
                  <a:pt x="13" y="68"/>
                </a:lnTo>
                <a:lnTo>
                  <a:pt x="14" y="68"/>
                </a:lnTo>
                <a:lnTo>
                  <a:pt x="14" y="68"/>
                </a:lnTo>
                <a:lnTo>
                  <a:pt x="14" y="68"/>
                </a:lnTo>
                <a:lnTo>
                  <a:pt x="14" y="68"/>
                </a:lnTo>
                <a:lnTo>
                  <a:pt x="13" y="68"/>
                </a:lnTo>
                <a:lnTo>
                  <a:pt x="13" y="68"/>
                </a:lnTo>
                <a:lnTo>
                  <a:pt x="12" y="68"/>
                </a:lnTo>
                <a:lnTo>
                  <a:pt x="12" y="68"/>
                </a:lnTo>
                <a:lnTo>
                  <a:pt x="12" y="68"/>
                </a:lnTo>
                <a:lnTo>
                  <a:pt x="11" y="68"/>
                </a:lnTo>
                <a:lnTo>
                  <a:pt x="11" y="67"/>
                </a:lnTo>
                <a:lnTo>
                  <a:pt x="11" y="67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5"/>
                </a:lnTo>
                <a:lnTo>
                  <a:pt x="11" y="64"/>
                </a:lnTo>
                <a:lnTo>
                  <a:pt x="11" y="63"/>
                </a:lnTo>
                <a:lnTo>
                  <a:pt x="11" y="63"/>
                </a:lnTo>
                <a:lnTo>
                  <a:pt x="12" y="63"/>
                </a:lnTo>
                <a:lnTo>
                  <a:pt x="12" y="64"/>
                </a:lnTo>
                <a:lnTo>
                  <a:pt x="13" y="64"/>
                </a:lnTo>
                <a:lnTo>
                  <a:pt x="14" y="64"/>
                </a:lnTo>
                <a:lnTo>
                  <a:pt x="14" y="64"/>
                </a:lnTo>
                <a:lnTo>
                  <a:pt x="14" y="65"/>
                </a:lnTo>
                <a:lnTo>
                  <a:pt x="14" y="65"/>
                </a:lnTo>
                <a:lnTo>
                  <a:pt x="14" y="65"/>
                </a:lnTo>
                <a:close/>
                <a:moveTo>
                  <a:pt x="17" y="59"/>
                </a:moveTo>
                <a:lnTo>
                  <a:pt x="16" y="59"/>
                </a:lnTo>
                <a:lnTo>
                  <a:pt x="16" y="59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5" y="59"/>
                </a:lnTo>
                <a:lnTo>
                  <a:pt x="16" y="59"/>
                </a:lnTo>
                <a:lnTo>
                  <a:pt x="16" y="60"/>
                </a:lnTo>
                <a:lnTo>
                  <a:pt x="15" y="60"/>
                </a:lnTo>
                <a:lnTo>
                  <a:pt x="14" y="60"/>
                </a:lnTo>
                <a:lnTo>
                  <a:pt x="14" y="60"/>
                </a:lnTo>
                <a:lnTo>
                  <a:pt x="13" y="60"/>
                </a:lnTo>
                <a:lnTo>
                  <a:pt x="13" y="60"/>
                </a:lnTo>
                <a:lnTo>
                  <a:pt x="13" y="60"/>
                </a:lnTo>
                <a:lnTo>
                  <a:pt x="13" y="60"/>
                </a:lnTo>
                <a:lnTo>
                  <a:pt x="13" y="61"/>
                </a:lnTo>
                <a:lnTo>
                  <a:pt x="13" y="61"/>
                </a:lnTo>
                <a:lnTo>
                  <a:pt x="13" y="61"/>
                </a:lnTo>
                <a:lnTo>
                  <a:pt x="13" y="60"/>
                </a:lnTo>
                <a:lnTo>
                  <a:pt x="11" y="60"/>
                </a:lnTo>
                <a:lnTo>
                  <a:pt x="11" y="60"/>
                </a:lnTo>
                <a:lnTo>
                  <a:pt x="10" y="59"/>
                </a:lnTo>
                <a:lnTo>
                  <a:pt x="9" y="59"/>
                </a:lnTo>
                <a:lnTo>
                  <a:pt x="10" y="59"/>
                </a:lnTo>
                <a:lnTo>
                  <a:pt x="10" y="59"/>
                </a:lnTo>
                <a:lnTo>
                  <a:pt x="10" y="58"/>
                </a:lnTo>
                <a:lnTo>
                  <a:pt x="10" y="58"/>
                </a:lnTo>
                <a:lnTo>
                  <a:pt x="11" y="58"/>
                </a:lnTo>
                <a:lnTo>
                  <a:pt x="11" y="58"/>
                </a:lnTo>
                <a:lnTo>
                  <a:pt x="12" y="58"/>
                </a:lnTo>
                <a:lnTo>
                  <a:pt x="12" y="58"/>
                </a:lnTo>
                <a:lnTo>
                  <a:pt x="11" y="58"/>
                </a:lnTo>
                <a:lnTo>
                  <a:pt x="12" y="59"/>
                </a:lnTo>
                <a:lnTo>
                  <a:pt x="12" y="59"/>
                </a:lnTo>
                <a:lnTo>
                  <a:pt x="12" y="58"/>
                </a:lnTo>
                <a:lnTo>
                  <a:pt x="12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3" y="59"/>
                </a:lnTo>
                <a:lnTo>
                  <a:pt x="13" y="59"/>
                </a:lnTo>
                <a:lnTo>
                  <a:pt x="13" y="58"/>
                </a:lnTo>
                <a:lnTo>
                  <a:pt x="13" y="58"/>
                </a:lnTo>
                <a:lnTo>
                  <a:pt x="13" y="58"/>
                </a:lnTo>
                <a:lnTo>
                  <a:pt x="14" y="58"/>
                </a:lnTo>
                <a:lnTo>
                  <a:pt x="14" y="58"/>
                </a:lnTo>
                <a:lnTo>
                  <a:pt x="14" y="58"/>
                </a:lnTo>
                <a:lnTo>
                  <a:pt x="15" y="58"/>
                </a:lnTo>
                <a:lnTo>
                  <a:pt x="15" y="58"/>
                </a:lnTo>
                <a:lnTo>
                  <a:pt x="15" y="58"/>
                </a:lnTo>
                <a:lnTo>
                  <a:pt x="16" y="58"/>
                </a:lnTo>
                <a:lnTo>
                  <a:pt x="16" y="58"/>
                </a:lnTo>
                <a:lnTo>
                  <a:pt x="17" y="58"/>
                </a:lnTo>
                <a:lnTo>
                  <a:pt x="17" y="59"/>
                </a:lnTo>
                <a:close/>
                <a:moveTo>
                  <a:pt x="74" y="36"/>
                </a:moveTo>
                <a:lnTo>
                  <a:pt x="74" y="36"/>
                </a:lnTo>
                <a:lnTo>
                  <a:pt x="74" y="36"/>
                </a:lnTo>
                <a:lnTo>
                  <a:pt x="74" y="37"/>
                </a:lnTo>
                <a:lnTo>
                  <a:pt x="75" y="37"/>
                </a:lnTo>
                <a:lnTo>
                  <a:pt x="74" y="37"/>
                </a:lnTo>
                <a:lnTo>
                  <a:pt x="74" y="37"/>
                </a:lnTo>
                <a:lnTo>
                  <a:pt x="73" y="37"/>
                </a:lnTo>
                <a:lnTo>
                  <a:pt x="75" y="37"/>
                </a:lnTo>
                <a:lnTo>
                  <a:pt x="75" y="37"/>
                </a:lnTo>
                <a:lnTo>
                  <a:pt x="75" y="37"/>
                </a:lnTo>
                <a:lnTo>
                  <a:pt x="73" y="38"/>
                </a:lnTo>
                <a:lnTo>
                  <a:pt x="73" y="37"/>
                </a:lnTo>
                <a:lnTo>
                  <a:pt x="72" y="37"/>
                </a:lnTo>
                <a:lnTo>
                  <a:pt x="72" y="36"/>
                </a:lnTo>
                <a:lnTo>
                  <a:pt x="72" y="36"/>
                </a:lnTo>
                <a:lnTo>
                  <a:pt x="72" y="36"/>
                </a:lnTo>
                <a:lnTo>
                  <a:pt x="71" y="36"/>
                </a:lnTo>
                <a:lnTo>
                  <a:pt x="71" y="36"/>
                </a:lnTo>
                <a:lnTo>
                  <a:pt x="71" y="35"/>
                </a:lnTo>
                <a:lnTo>
                  <a:pt x="71" y="35"/>
                </a:lnTo>
                <a:lnTo>
                  <a:pt x="72" y="35"/>
                </a:lnTo>
                <a:lnTo>
                  <a:pt x="72" y="35"/>
                </a:lnTo>
                <a:lnTo>
                  <a:pt x="74" y="35"/>
                </a:lnTo>
                <a:lnTo>
                  <a:pt x="74" y="36"/>
                </a:lnTo>
                <a:close/>
                <a:moveTo>
                  <a:pt x="82" y="34"/>
                </a:moveTo>
                <a:lnTo>
                  <a:pt x="81" y="35"/>
                </a:lnTo>
                <a:lnTo>
                  <a:pt x="82" y="35"/>
                </a:lnTo>
                <a:lnTo>
                  <a:pt x="81" y="35"/>
                </a:lnTo>
                <a:lnTo>
                  <a:pt x="80" y="35"/>
                </a:lnTo>
                <a:lnTo>
                  <a:pt x="80" y="35"/>
                </a:lnTo>
                <a:lnTo>
                  <a:pt x="80" y="35"/>
                </a:lnTo>
                <a:lnTo>
                  <a:pt x="80" y="36"/>
                </a:lnTo>
                <a:lnTo>
                  <a:pt x="80" y="36"/>
                </a:lnTo>
                <a:lnTo>
                  <a:pt x="79" y="35"/>
                </a:lnTo>
                <a:lnTo>
                  <a:pt x="78" y="35"/>
                </a:lnTo>
                <a:lnTo>
                  <a:pt x="78" y="35"/>
                </a:lnTo>
                <a:lnTo>
                  <a:pt x="78" y="34"/>
                </a:lnTo>
                <a:lnTo>
                  <a:pt x="78" y="34"/>
                </a:lnTo>
                <a:lnTo>
                  <a:pt x="77" y="35"/>
                </a:lnTo>
                <a:lnTo>
                  <a:pt x="76" y="35"/>
                </a:lnTo>
                <a:lnTo>
                  <a:pt x="76" y="35"/>
                </a:lnTo>
                <a:lnTo>
                  <a:pt x="76" y="35"/>
                </a:lnTo>
                <a:lnTo>
                  <a:pt x="75" y="35"/>
                </a:lnTo>
                <a:lnTo>
                  <a:pt x="75" y="35"/>
                </a:lnTo>
                <a:lnTo>
                  <a:pt x="75" y="35"/>
                </a:lnTo>
                <a:lnTo>
                  <a:pt x="74" y="35"/>
                </a:lnTo>
                <a:lnTo>
                  <a:pt x="74" y="35"/>
                </a:lnTo>
                <a:lnTo>
                  <a:pt x="74" y="34"/>
                </a:lnTo>
                <a:lnTo>
                  <a:pt x="74" y="33"/>
                </a:lnTo>
                <a:lnTo>
                  <a:pt x="74" y="33"/>
                </a:lnTo>
                <a:lnTo>
                  <a:pt x="74" y="33"/>
                </a:lnTo>
                <a:lnTo>
                  <a:pt x="73" y="33"/>
                </a:lnTo>
                <a:lnTo>
                  <a:pt x="74" y="33"/>
                </a:lnTo>
                <a:lnTo>
                  <a:pt x="73" y="33"/>
                </a:lnTo>
                <a:lnTo>
                  <a:pt x="73" y="33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3" y="34"/>
                </a:lnTo>
                <a:lnTo>
                  <a:pt x="72" y="34"/>
                </a:lnTo>
                <a:lnTo>
                  <a:pt x="72" y="33"/>
                </a:lnTo>
                <a:lnTo>
                  <a:pt x="72" y="33"/>
                </a:lnTo>
                <a:lnTo>
                  <a:pt x="72" y="33"/>
                </a:lnTo>
                <a:lnTo>
                  <a:pt x="72" y="33"/>
                </a:lnTo>
                <a:lnTo>
                  <a:pt x="72" y="32"/>
                </a:lnTo>
                <a:lnTo>
                  <a:pt x="72" y="32"/>
                </a:lnTo>
                <a:lnTo>
                  <a:pt x="72" y="31"/>
                </a:lnTo>
                <a:lnTo>
                  <a:pt x="72" y="31"/>
                </a:lnTo>
                <a:lnTo>
                  <a:pt x="72" y="31"/>
                </a:lnTo>
                <a:lnTo>
                  <a:pt x="74" y="31"/>
                </a:lnTo>
                <a:lnTo>
                  <a:pt x="76" y="31"/>
                </a:lnTo>
                <a:lnTo>
                  <a:pt x="76" y="31"/>
                </a:lnTo>
                <a:lnTo>
                  <a:pt x="76" y="32"/>
                </a:lnTo>
                <a:lnTo>
                  <a:pt x="76" y="32"/>
                </a:lnTo>
                <a:lnTo>
                  <a:pt x="76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2"/>
                </a:lnTo>
                <a:lnTo>
                  <a:pt x="77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6" y="33"/>
                </a:lnTo>
                <a:lnTo>
                  <a:pt x="75" y="33"/>
                </a:lnTo>
                <a:lnTo>
                  <a:pt x="75" y="34"/>
                </a:lnTo>
                <a:lnTo>
                  <a:pt x="76" y="34"/>
                </a:lnTo>
                <a:lnTo>
                  <a:pt x="76" y="34"/>
                </a:lnTo>
                <a:lnTo>
                  <a:pt x="76" y="33"/>
                </a:lnTo>
                <a:lnTo>
                  <a:pt x="77" y="33"/>
                </a:lnTo>
                <a:lnTo>
                  <a:pt x="77" y="33"/>
                </a:lnTo>
                <a:lnTo>
                  <a:pt x="77" y="34"/>
                </a:lnTo>
                <a:lnTo>
                  <a:pt x="78" y="34"/>
                </a:lnTo>
                <a:lnTo>
                  <a:pt x="78" y="33"/>
                </a:lnTo>
                <a:lnTo>
                  <a:pt x="78" y="33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79" y="34"/>
                </a:lnTo>
                <a:lnTo>
                  <a:pt x="80" y="34"/>
                </a:lnTo>
                <a:lnTo>
                  <a:pt x="80" y="34"/>
                </a:lnTo>
                <a:lnTo>
                  <a:pt x="80" y="34"/>
                </a:lnTo>
                <a:lnTo>
                  <a:pt x="80" y="34"/>
                </a:lnTo>
                <a:lnTo>
                  <a:pt x="80" y="35"/>
                </a:lnTo>
                <a:lnTo>
                  <a:pt x="81" y="34"/>
                </a:lnTo>
                <a:lnTo>
                  <a:pt x="81" y="34"/>
                </a:lnTo>
                <a:lnTo>
                  <a:pt x="82" y="34"/>
                </a:lnTo>
                <a:lnTo>
                  <a:pt x="82" y="34"/>
                </a:lnTo>
                <a:close/>
                <a:moveTo>
                  <a:pt x="18" y="54"/>
                </a:moveTo>
                <a:lnTo>
                  <a:pt x="18" y="54"/>
                </a:lnTo>
                <a:lnTo>
                  <a:pt x="17" y="54"/>
                </a:lnTo>
                <a:lnTo>
                  <a:pt x="17" y="54"/>
                </a:lnTo>
                <a:lnTo>
                  <a:pt x="18" y="53"/>
                </a:lnTo>
                <a:lnTo>
                  <a:pt x="18" y="53"/>
                </a:lnTo>
                <a:lnTo>
                  <a:pt x="18" y="54"/>
                </a:lnTo>
                <a:close/>
                <a:moveTo>
                  <a:pt x="16" y="52"/>
                </a:moveTo>
                <a:lnTo>
                  <a:pt x="15" y="52"/>
                </a:lnTo>
                <a:lnTo>
                  <a:pt x="15" y="51"/>
                </a:lnTo>
                <a:lnTo>
                  <a:pt x="15" y="51"/>
                </a:lnTo>
                <a:lnTo>
                  <a:pt x="16" y="51"/>
                </a:lnTo>
                <a:lnTo>
                  <a:pt x="16" y="51"/>
                </a:lnTo>
                <a:lnTo>
                  <a:pt x="16" y="51"/>
                </a:lnTo>
                <a:lnTo>
                  <a:pt x="16" y="52"/>
                </a:lnTo>
                <a:close/>
                <a:moveTo>
                  <a:pt x="20" y="48"/>
                </a:moveTo>
                <a:lnTo>
                  <a:pt x="20" y="48"/>
                </a:lnTo>
                <a:lnTo>
                  <a:pt x="20" y="48"/>
                </a:lnTo>
                <a:close/>
                <a:moveTo>
                  <a:pt x="21" y="48"/>
                </a:moveTo>
                <a:lnTo>
                  <a:pt x="21" y="48"/>
                </a:lnTo>
                <a:lnTo>
                  <a:pt x="21" y="48"/>
                </a:lnTo>
                <a:lnTo>
                  <a:pt x="20" y="48"/>
                </a:lnTo>
                <a:lnTo>
                  <a:pt x="20" y="48"/>
                </a:lnTo>
                <a:lnTo>
                  <a:pt x="19" y="47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1" y="48"/>
                </a:lnTo>
                <a:lnTo>
                  <a:pt x="21" y="48"/>
                </a:lnTo>
                <a:close/>
                <a:moveTo>
                  <a:pt x="33" y="60"/>
                </a:moveTo>
                <a:lnTo>
                  <a:pt x="33" y="61"/>
                </a:lnTo>
                <a:lnTo>
                  <a:pt x="33" y="61"/>
                </a:lnTo>
                <a:lnTo>
                  <a:pt x="33" y="61"/>
                </a:lnTo>
                <a:lnTo>
                  <a:pt x="33" y="61"/>
                </a:lnTo>
                <a:lnTo>
                  <a:pt x="32" y="60"/>
                </a:lnTo>
                <a:lnTo>
                  <a:pt x="33" y="60"/>
                </a:lnTo>
                <a:lnTo>
                  <a:pt x="33" y="60"/>
                </a:lnTo>
                <a:lnTo>
                  <a:pt x="33" y="60"/>
                </a:lnTo>
                <a:lnTo>
                  <a:pt x="33" y="60"/>
                </a:lnTo>
                <a:lnTo>
                  <a:pt x="33" y="59"/>
                </a:lnTo>
                <a:lnTo>
                  <a:pt x="33" y="60"/>
                </a:lnTo>
                <a:close/>
                <a:moveTo>
                  <a:pt x="34" y="65"/>
                </a:moveTo>
                <a:lnTo>
                  <a:pt x="34" y="65"/>
                </a:lnTo>
                <a:lnTo>
                  <a:pt x="33" y="65"/>
                </a:lnTo>
                <a:lnTo>
                  <a:pt x="33" y="65"/>
                </a:lnTo>
                <a:lnTo>
                  <a:pt x="34" y="66"/>
                </a:lnTo>
                <a:lnTo>
                  <a:pt x="36" y="66"/>
                </a:lnTo>
                <a:lnTo>
                  <a:pt x="36" y="65"/>
                </a:lnTo>
                <a:lnTo>
                  <a:pt x="36" y="65"/>
                </a:lnTo>
                <a:lnTo>
                  <a:pt x="37" y="65"/>
                </a:lnTo>
                <a:lnTo>
                  <a:pt x="37" y="65"/>
                </a:lnTo>
                <a:lnTo>
                  <a:pt x="37" y="65"/>
                </a:lnTo>
                <a:lnTo>
                  <a:pt x="38" y="65"/>
                </a:lnTo>
                <a:lnTo>
                  <a:pt x="37" y="66"/>
                </a:lnTo>
                <a:lnTo>
                  <a:pt x="38" y="66"/>
                </a:lnTo>
                <a:lnTo>
                  <a:pt x="37" y="66"/>
                </a:lnTo>
                <a:lnTo>
                  <a:pt x="36" y="67"/>
                </a:lnTo>
                <a:lnTo>
                  <a:pt x="36" y="67"/>
                </a:lnTo>
                <a:lnTo>
                  <a:pt x="36" y="67"/>
                </a:lnTo>
                <a:lnTo>
                  <a:pt x="36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5" y="68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4" y="69"/>
                </a:lnTo>
                <a:lnTo>
                  <a:pt x="33" y="70"/>
                </a:lnTo>
                <a:lnTo>
                  <a:pt x="32" y="70"/>
                </a:lnTo>
                <a:lnTo>
                  <a:pt x="32" y="70"/>
                </a:lnTo>
                <a:lnTo>
                  <a:pt x="32" y="69"/>
                </a:lnTo>
                <a:lnTo>
                  <a:pt x="32" y="69"/>
                </a:lnTo>
                <a:lnTo>
                  <a:pt x="32" y="68"/>
                </a:lnTo>
                <a:lnTo>
                  <a:pt x="33" y="67"/>
                </a:lnTo>
                <a:lnTo>
                  <a:pt x="35" y="67"/>
                </a:lnTo>
                <a:lnTo>
                  <a:pt x="35" y="67"/>
                </a:lnTo>
                <a:lnTo>
                  <a:pt x="34" y="67"/>
                </a:lnTo>
                <a:lnTo>
                  <a:pt x="33" y="67"/>
                </a:lnTo>
                <a:lnTo>
                  <a:pt x="33" y="67"/>
                </a:lnTo>
                <a:lnTo>
                  <a:pt x="32" y="66"/>
                </a:lnTo>
                <a:lnTo>
                  <a:pt x="32" y="67"/>
                </a:lnTo>
                <a:lnTo>
                  <a:pt x="32" y="67"/>
                </a:lnTo>
                <a:lnTo>
                  <a:pt x="32" y="67"/>
                </a:lnTo>
                <a:lnTo>
                  <a:pt x="31" y="68"/>
                </a:lnTo>
                <a:lnTo>
                  <a:pt x="31" y="68"/>
                </a:lnTo>
                <a:lnTo>
                  <a:pt x="31" y="67"/>
                </a:lnTo>
                <a:lnTo>
                  <a:pt x="31" y="67"/>
                </a:lnTo>
                <a:lnTo>
                  <a:pt x="31" y="67"/>
                </a:lnTo>
                <a:lnTo>
                  <a:pt x="30" y="67"/>
                </a:lnTo>
                <a:lnTo>
                  <a:pt x="30" y="67"/>
                </a:lnTo>
                <a:lnTo>
                  <a:pt x="29" y="67"/>
                </a:lnTo>
                <a:lnTo>
                  <a:pt x="28" y="67"/>
                </a:lnTo>
                <a:lnTo>
                  <a:pt x="28" y="67"/>
                </a:lnTo>
                <a:lnTo>
                  <a:pt x="28" y="67"/>
                </a:lnTo>
                <a:lnTo>
                  <a:pt x="28" y="67"/>
                </a:lnTo>
                <a:lnTo>
                  <a:pt x="27" y="67"/>
                </a:lnTo>
                <a:lnTo>
                  <a:pt x="27" y="66"/>
                </a:lnTo>
                <a:lnTo>
                  <a:pt x="27" y="66"/>
                </a:lnTo>
                <a:lnTo>
                  <a:pt x="27" y="66"/>
                </a:lnTo>
                <a:lnTo>
                  <a:pt x="26" y="66"/>
                </a:lnTo>
                <a:lnTo>
                  <a:pt x="26" y="65"/>
                </a:lnTo>
                <a:lnTo>
                  <a:pt x="26" y="65"/>
                </a:lnTo>
                <a:lnTo>
                  <a:pt x="25" y="65"/>
                </a:lnTo>
                <a:lnTo>
                  <a:pt x="25" y="65"/>
                </a:lnTo>
                <a:lnTo>
                  <a:pt x="26" y="64"/>
                </a:lnTo>
                <a:lnTo>
                  <a:pt x="26" y="64"/>
                </a:lnTo>
                <a:lnTo>
                  <a:pt x="26" y="64"/>
                </a:lnTo>
                <a:lnTo>
                  <a:pt x="27" y="64"/>
                </a:lnTo>
                <a:lnTo>
                  <a:pt x="27" y="65"/>
                </a:lnTo>
                <a:lnTo>
                  <a:pt x="28" y="65"/>
                </a:lnTo>
                <a:lnTo>
                  <a:pt x="27" y="65"/>
                </a:lnTo>
                <a:lnTo>
                  <a:pt x="26" y="64"/>
                </a:lnTo>
                <a:lnTo>
                  <a:pt x="27" y="64"/>
                </a:lnTo>
                <a:lnTo>
                  <a:pt x="26" y="63"/>
                </a:lnTo>
                <a:lnTo>
                  <a:pt x="26" y="64"/>
                </a:lnTo>
                <a:lnTo>
                  <a:pt x="26" y="64"/>
                </a:lnTo>
                <a:lnTo>
                  <a:pt x="26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5" y="63"/>
                </a:lnTo>
                <a:lnTo>
                  <a:pt x="24" y="63"/>
                </a:lnTo>
                <a:lnTo>
                  <a:pt x="25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3"/>
                </a:lnTo>
                <a:lnTo>
                  <a:pt x="24" y="64"/>
                </a:lnTo>
                <a:lnTo>
                  <a:pt x="24" y="64"/>
                </a:lnTo>
                <a:lnTo>
                  <a:pt x="24" y="64"/>
                </a:lnTo>
                <a:lnTo>
                  <a:pt x="23" y="64"/>
                </a:lnTo>
                <a:lnTo>
                  <a:pt x="22" y="63"/>
                </a:lnTo>
                <a:lnTo>
                  <a:pt x="21" y="63"/>
                </a:lnTo>
                <a:lnTo>
                  <a:pt x="22" y="63"/>
                </a:lnTo>
                <a:lnTo>
                  <a:pt x="21" y="63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1" y="62"/>
                </a:lnTo>
                <a:lnTo>
                  <a:pt x="22" y="62"/>
                </a:lnTo>
                <a:lnTo>
                  <a:pt x="22" y="62"/>
                </a:lnTo>
                <a:lnTo>
                  <a:pt x="21" y="62"/>
                </a:lnTo>
                <a:lnTo>
                  <a:pt x="21" y="61"/>
                </a:lnTo>
                <a:lnTo>
                  <a:pt x="21" y="61"/>
                </a:lnTo>
                <a:lnTo>
                  <a:pt x="22" y="61"/>
                </a:lnTo>
                <a:lnTo>
                  <a:pt x="23" y="62"/>
                </a:lnTo>
                <a:lnTo>
                  <a:pt x="23" y="62"/>
                </a:lnTo>
                <a:lnTo>
                  <a:pt x="24" y="62"/>
                </a:lnTo>
                <a:lnTo>
                  <a:pt x="24" y="62"/>
                </a:lnTo>
                <a:lnTo>
                  <a:pt x="23" y="62"/>
                </a:lnTo>
                <a:lnTo>
                  <a:pt x="23" y="62"/>
                </a:lnTo>
                <a:lnTo>
                  <a:pt x="23" y="61"/>
                </a:lnTo>
                <a:lnTo>
                  <a:pt x="23" y="61"/>
                </a:lnTo>
                <a:lnTo>
                  <a:pt x="24" y="61"/>
                </a:lnTo>
                <a:lnTo>
                  <a:pt x="24" y="61"/>
                </a:lnTo>
                <a:lnTo>
                  <a:pt x="24" y="61"/>
                </a:lnTo>
                <a:lnTo>
                  <a:pt x="23" y="60"/>
                </a:lnTo>
                <a:lnTo>
                  <a:pt x="23" y="60"/>
                </a:lnTo>
                <a:lnTo>
                  <a:pt x="23" y="59"/>
                </a:lnTo>
                <a:lnTo>
                  <a:pt x="23" y="59"/>
                </a:lnTo>
                <a:lnTo>
                  <a:pt x="24" y="59"/>
                </a:lnTo>
                <a:lnTo>
                  <a:pt x="24" y="60"/>
                </a:lnTo>
                <a:lnTo>
                  <a:pt x="24" y="60"/>
                </a:lnTo>
                <a:lnTo>
                  <a:pt x="25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6" y="61"/>
                </a:lnTo>
                <a:lnTo>
                  <a:pt x="27" y="61"/>
                </a:lnTo>
                <a:lnTo>
                  <a:pt x="27" y="61"/>
                </a:lnTo>
                <a:lnTo>
                  <a:pt x="28" y="61"/>
                </a:lnTo>
                <a:lnTo>
                  <a:pt x="28" y="61"/>
                </a:lnTo>
                <a:lnTo>
                  <a:pt x="27" y="61"/>
                </a:lnTo>
                <a:lnTo>
                  <a:pt x="26" y="60"/>
                </a:lnTo>
                <a:lnTo>
                  <a:pt x="27" y="60"/>
                </a:lnTo>
                <a:lnTo>
                  <a:pt x="27" y="59"/>
                </a:lnTo>
                <a:lnTo>
                  <a:pt x="27" y="59"/>
                </a:lnTo>
                <a:lnTo>
                  <a:pt x="26" y="59"/>
                </a:lnTo>
                <a:lnTo>
                  <a:pt x="26" y="59"/>
                </a:lnTo>
                <a:lnTo>
                  <a:pt x="27" y="58"/>
                </a:lnTo>
                <a:lnTo>
                  <a:pt x="27" y="58"/>
                </a:lnTo>
                <a:lnTo>
                  <a:pt x="27" y="57"/>
                </a:lnTo>
                <a:lnTo>
                  <a:pt x="27" y="57"/>
                </a:lnTo>
                <a:lnTo>
                  <a:pt x="28" y="57"/>
                </a:lnTo>
                <a:lnTo>
                  <a:pt x="28" y="58"/>
                </a:lnTo>
                <a:lnTo>
                  <a:pt x="29" y="58"/>
                </a:lnTo>
                <a:lnTo>
                  <a:pt x="29" y="58"/>
                </a:lnTo>
                <a:lnTo>
                  <a:pt x="29" y="59"/>
                </a:lnTo>
                <a:lnTo>
                  <a:pt x="30" y="59"/>
                </a:lnTo>
                <a:lnTo>
                  <a:pt x="30" y="59"/>
                </a:lnTo>
                <a:lnTo>
                  <a:pt x="30" y="60"/>
                </a:lnTo>
                <a:lnTo>
                  <a:pt x="30" y="60"/>
                </a:lnTo>
                <a:lnTo>
                  <a:pt x="30" y="61"/>
                </a:lnTo>
                <a:lnTo>
                  <a:pt x="31" y="61"/>
                </a:lnTo>
                <a:lnTo>
                  <a:pt x="31" y="62"/>
                </a:lnTo>
                <a:lnTo>
                  <a:pt x="30" y="62"/>
                </a:lnTo>
                <a:lnTo>
                  <a:pt x="30" y="63"/>
                </a:lnTo>
                <a:lnTo>
                  <a:pt x="30" y="63"/>
                </a:lnTo>
                <a:lnTo>
                  <a:pt x="31" y="63"/>
                </a:lnTo>
                <a:lnTo>
                  <a:pt x="31" y="63"/>
                </a:lnTo>
                <a:lnTo>
                  <a:pt x="30" y="63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1" y="65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3" y="65"/>
                </a:lnTo>
                <a:lnTo>
                  <a:pt x="32" y="65"/>
                </a:lnTo>
                <a:lnTo>
                  <a:pt x="32" y="65"/>
                </a:lnTo>
                <a:lnTo>
                  <a:pt x="32" y="64"/>
                </a:lnTo>
                <a:lnTo>
                  <a:pt x="33" y="64"/>
                </a:lnTo>
                <a:lnTo>
                  <a:pt x="34" y="65"/>
                </a:lnTo>
                <a:lnTo>
                  <a:pt x="34" y="65"/>
                </a:lnTo>
                <a:close/>
                <a:moveTo>
                  <a:pt x="31" y="72"/>
                </a:moveTo>
                <a:lnTo>
                  <a:pt x="31" y="72"/>
                </a:lnTo>
                <a:lnTo>
                  <a:pt x="30" y="73"/>
                </a:lnTo>
                <a:lnTo>
                  <a:pt x="30" y="73"/>
                </a:lnTo>
                <a:lnTo>
                  <a:pt x="29" y="72"/>
                </a:lnTo>
                <a:lnTo>
                  <a:pt x="29" y="72"/>
                </a:lnTo>
                <a:lnTo>
                  <a:pt x="29" y="72"/>
                </a:lnTo>
                <a:lnTo>
                  <a:pt x="30" y="72"/>
                </a:lnTo>
                <a:lnTo>
                  <a:pt x="30" y="71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close/>
                <a:moveTo>
                  <a:pt x="30" y="80"/>
                </a:moveTo>
                <a:lnTo>
                  <a:pt x="30" y="80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29" y="80"/>
                </a:lnTo>
                <a:lnTo>
                  <a:pt x="30" y="80"/>
                </a:lnTo>
                <a:close/>
                <a:moveTo>
                  <a:pt x="79" y="27"/>
                </a:moveTo>
                <a:lnTo>
                  <a:pt x="79" y="27"/>
                </a:lnTo>
                <a:lnTo>
                  <a:pt x="79" y="27"/>
                </a:lnTo>
                <a:lnTo>
                  <a:pt x="79" y="28"/>
                </a:lnTo>
                <a:lnTo>
                  <a:pt x="79" y="27"/>
                </a:lnTo>
                <a:lnTo>
                  <a:pt x="79" y="27"/>
                </a:lnTo>
                <a:lnTo>
                  <a:pt x="78" y="27"/>
                </a:lnTo>
                <a:lnTo>
                  <a:pt x="79" y="27"/>
                </a:lnTo>
                <a:lnTo>
                  <a:pt x="79" y="27"/>
                </a:lnTo>
                <a:lnTo>
                  <a:pt x="79" y="26"/>
                </a:lnTo>
                <a:lnTo>
                  <a:pt x="79" y="27"/>
                </a:lnTo>
                <a:close/>
                <a:moveTo>
                  <a:pt x="78" y="31"/>
                </a:moveTo>
                <a:lnTo>
                  <a:pt x="78" y="31"/>
                </a:lnTo>
                <a:lnTo>
                  <a:pt x="78" y="31"/>
                </a:lnTo>
                <a:lnTo>
                  <a:pt x="78" y="31"/>
                </a:lnTo>
                <a:lnTo>
                  <a:pt x="78" y="30"/>
                </a:lnTo>
                <a:lnTo>
                  <a:pt x="78" y="31"/>
                </a:lnTo>
                <a:close/>
                <a:moveTo>
                  <a:pt x="76" y="37"/>
                </a:moveTo>
                <a:lnTo>
                  <a:pt x="76" y="37"/>
                </a:lnTo>
                <a:lnTo>
                  <a:pt x="76" y="37"/>
                </a:lnTo>
                <a:lnTo>
                  <a:pt x="75" y="37"/>
                </a:lnTo>
                <a:lnTo>
                  <a:pt x="75" y="37"/>
                </a:lnTo>
                <a:lnTo>
                  <a:pt x="75" y="36"/>
                </a:lnTo>
                <a:lnTo>
                  <a:pt x="76" y="36"/>
                </a:lnTo>
                <a:lnTo>
                  <a:pt x="76" y="36"/>
                </a:lnTo>
                <a:lnTo>
                  <a:pt x="76" y="36"/>
                </a:lnTo>
                <a:lnTo>
                  <a:pt x="76" y="37"/>
                </a:lnTo>
                <a:close/>
                <a:moveTo>
                  <a:pt x="80" y="32"/>
                </a:moveTo>
                <a:lnTo>
                  <a:pt x="80" y="32"/>
                </a:lnTo>
                <a:lnTo>
                  <a:pt x="80" y="33"/>
                </a:lnTo>
                <a:lnTo>
                  <a:pt x="80" y="33"/>
                </a:lnTo>
                <a:lnTo>
                  <a:pt x="78" y="33"/>
                </a:lnTo>
                <a:lnTo>
                  <a:pt x="78" y="32"/>
                </a:lnTo>
                <a:lnTo>
                  <a:pt x="79" y="32"/>
                </a:lnTo>
                <a:lnTo>
                  <a:pt x="79" y="32"/>
                </a:lnTo>
                <a:lnTo>
                  <a:pt x="79" y="32"/>
                </a:lnTo>
                <a:lnTo>
                  <a:pt x="80" y="32"/>
                </a:lnTo>
                <a:lnTo>
                  <a:pt x="80" y="32"/>
                </a:lnTo>
                <a:lnTo>
                  <a:pt x="80" y="32"/>
                </a:lnTo>
                <a:lnTo>
                  <a:pt x="80" y="32"/>
                </a:lnTo>
                <a:close/>
                <a:moveTo>
                  <a:pt x="87" y="26"/>
                </a:moveTo>
                <a:lnTo>
                  <a:pt x="86" y="27"/>
                </a:lnTo>
                <a:lnTo>
                  <a:pt x="86" y="27"/>
                </a:lnTo>
                <a:lnTo>
                  <a:pt x="86" y="27"/>
                </a:lnTo>
                <a:lnTo>
                  <a:pt x="86" y="27"/>
                </a:lnTo>
                <a:lnTo>
                  <a:pt x="85" y="27"/>
                </a:lnTo>
                <a:lnTo>
                  <a:pt x="86" y="26"/>
                </a:lnTo>
                <a:lnTo>
                  <a:pt x="86" y="26"/>
                </a:lnTo>
                <a:lnTo>
                  <a:pt x="87" y="26"/>
                </a:lnTo>
                <a:lnTo>
                  <a:pt x="87" y="26"/>
                </a:lnTo>
                <a:close/>
                <a:moveTo>
                  <a:pt x="30" y="44"/>
                </a:moveTo>
                <a:lnTo>
                  <a:pt x="30" y="45"/>
                </a:lnTo>
                <a:lnTo>
                  <a:pt x="29" y="45"/>
                </a:lnTo>
                <a:lnTo>
                  <a:pt x="30" y="46"/>
                </a:lnTo>
                <a:lnTo>
                  <a:pt x="30" y="46"/>
                </a:lnTo>
                <a:lnTo>
                  <a:pt x="30" y="46"/>
                </a:lnTo>
                <a:lnTo>
                  <a:pt x="29" y="46"/>
                </a:lnTo>
                <a:lnTo>
                  <a:pt x="29" y="46"/>
                </a:lnTo>
                <a:lnTo>
                  <a:pt x="29" y="47"/>
                </a:lnTo>
                <a:lnTo>
                  <a:pt x="28" y="47"/>
                </a:lnTo>
                <a:lnTo>
                  <a:pt x="28" y="47"/>
                </a:lnTo>
                <a:lnTo>
                  <a:pt x="28" y="47"/>
                </a:lnTo>
                <a:lnTo>
                  <a:pt x="27" y="48"/>
                </a:lnTo>
                <a:lnTo>
                  <a:pt x="27" y="48"/>
                </a:lnTo>
                <a:lnTo>
                  <a:pt x="29" y="48"/>
                </a:lnTo>
                <a:lnTo>
                  <a:pt x="29" y="48"/>
                </a:lnTo>
                <a:lnTo>
                  <a:pt x="30" y="47"/>
                </a:lnTo>
                <a:lnTo>
                  <a:pt x="30" y="47"/>
                </a:lnTo>
                <a:lnTo>
                  <a:pt x="30" y="47"/>
                </a:lnTo>
                <a:lnTo>
                  <a:pt x="30" y="47"/>
                </a:lnTo>
                <a:lnTo>
                  <a:pt x="31" y="47"/>
                </a:lnTo>
                <a:lnTo>
                  <a:pt x="31" y="47"/>
                </a:lnTo>
                <a:lnTo>
                  <a:pt x="31" y="48"/>
                </a:lnTo>
                <a:lnTo>
                  <a:pt x="30" y="48"/>
                </a:lnTo>
                <a:lnTo>
                  <a:pt x="31" y="48"/>
                </a:lnTo>
                <a:lnTo>
                  <a:pt x="30" y="48"/>
                </a:lnTo>
                <a:lnTo>
                  <a:pt x="30" y="48"/>
                </a:lnTo>
                <a:lnTo>
                  <a:pt x="29" y="49"/>
                </a:lnTo>
                <a:lnTo>
                  <a:pt x="29" y="48"/>
                </a:lnTo>
                <a:lnTo>
                  <a:pt x="28" y="48"/>
                </a:lnTo>
                <a:lnTo>
                  <a:pt x="28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8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49"/>
                </a:lnTo>
                <a:lnTo>
                  <a:pt x="27" y="50"/>
                </a:lnTo>
                <a:lnTo>
                  <a:pt x="27" y="50"/>
                </a:lnTo>
                <a:lnTo>
                  <a:pt x="26" y="50"/>
                </a:lnTo>
                <a:lnTo>
                  <a:pt x="26" y="50"/>
                </a:lnTo>
                <a:lnTo>
                  <a:pt x="25" y="50"/>
                </a:lnTo>
                <a:lnTo>
                  <a:pt x="25" y="50"/>
                </a:lnTo>
                <a:lnTo>
                  <a:pt x="26" y="50"/>
                </a:lnTo>
                <a:lnTo>
                  <a:pt x="26" y="50"/>
                </a:lnTo>
                <a:lnTo>
                  <a:pt x="27" y="50"/>
                </a:lnTo>
                <a:lnTo>
                  <a:pt x="27" y="50"/>
                </a:lnTo>
                <a:lnTo>
                  <a:pt x="27" y="51"/>
                </a:lnTo>
                <a:lnTo>
                  <a:pt x="27" y="51"/>
                </a:lnTo>
                <a:lnTo>
                  <a:pt x="27" y="51"/>
                </a:lnTo>
                <a:lnTo>
                  <a:pt x="27" y="52"/>
                </a:lnTo>
                <a:lnTo>
                  <a:pt x="26" y="52"/>
                </a:lnTo>
                <a:lnTo>
                  <a:pt x="24" y="51"/>
                </a:lnTo>
                <a:lnTo>
                  <a:pt x="26" y="52"/>
                </a:lnTo>
                <a:lnTo>
                  <a:pt x="26" y="52"/>
                </a:lnTo>
                <a:lnTo>
                  <a:pt x="25" y="52"/>
                </a:lnTo>
                <a:lnTo>
                  <a:pt x="25" y="53"/>
                </a:lnTo>
                <a:lnTo>
                  <a:pt x="25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4" y="53"/>
                </a:lnTo>
                <a:lnTo>
                  <a:pt x="23" y="53"/>
                </a:lnTo>
                <a:lnTo>
                  <a:pt x="23" y="53"/>
                </a:lnTo>
                <a:lnTo>
                  <a:pt x="23" y="53"/>
                </a:lnTo>
                <a:lnTo>
                  <a:pt x="23" y="53"/>
                </a:lnTo>
                <a:lnTo>
                  <a:pt x="22" y="52"/>
                </a:lnTo>
                <a:lnTo>
                  <a:pt x="22" y="52"/>
                </a:lnTo>
                <a:lnTo>
                  <a:pt x="22" y="52"/>
                </a:lnTo>
                <a:lnTo>
                  <a:pt x="22" y="52"/>
                </a:lnTo>
                <a:lnTo>
                  <a:pt x="22" y="51"/>
                </a:lnTo>
                <a:lnTo>
                  <a:pt x="22" y="51"/>
                </a:lnTo>
                <a:lnTo>
                  <a:pt x="21" y="52"/>
                </a:lnTo>
                <a:lnTo>
                  <a:pt x="22" y="52"/>
                </a:lnTo>
                <a:lnTo>
                  <a:pt x="21" y="53"/>
                </a:lnTo>
                <a:lnTo>
                  <a:pt x="22" y="53"/>
                </a:lnTo>
                <a:lnTo>
                  <a:pt x="22" y="53"/>
                </a:lnTo>
                <a:lnTo>
                  <a:pt x="22" y="53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2" y="54"/>
                </a:lnTo>
                <a:lnTo>
                  <a:pt x="21" y="54"/>
                </a:lnTo>
                <a:lnTo>
                  <a:pt x="20" y="54"/>
                </a:lnTo>
                <a:lnTo>
                  <a:pt x="20" y="54"/>
                </a:lnTo>
                <a:lnTo>
                  <a:pt x="21" y="54"/>
                </a:lnTo>
                <a:lnTo>
                  <a:pt x="21" y="55"/>
                </a:lnTo>
                <a:lnTo>
                  <a:pt x="21" y="55"/>
                </a:lnTo>
                <a:lnTo>
                  <a:pt x="21" y="55"/>
                </a:lnTo>
                <a:lnTo>
                  <a:pt x="21" y="55"/>
                </a:lnTo>
                <a:lnTo>
                  <a:pt x="20" y="55"/>
                </a:lnTo>
                <a:lnTo>
                  <a:pt x="20" y="55"/>
                </a:lnTo>
                <a:lnTo>
                  <a:pt x="19" y="56"/>
                </a:lnTo>
                <a:lnTo>
                  <a:pt x="19" y="56"/>
                </a:lnTo>
                <a:lnTo>
                  <a:pt x="19" y="56"/>
                </a:lnTo>
                <a:lnTo>
                  <a:pt x="18" y="57"/>
                </a:lnTo>
                <a:lnTo>
                  <a:pt x="18" y="57"/>
                </a:lnTo>
                <a:lnTo>
                  <a:pt x="18" y="57"/>
                </a:lnTo>
                <a:lnTo>
                  <a:pt x="17" y="57"/>
                </a:lnTo>
                <a:lnTo>
                  <a:pt x="17" y="56"/>
                </a:lnTo>
                <a:lnTo>
                  <a:pt x="16" y="56"/>
                </a:lnTo>
                <a:lnTo>
                  <a:pt x="16" y="55"/>
                </a:lnTo>
                <a:lnTo>
                  <a:pt x="16" y="55"/>
                </a:lnTo>
                <a:lnTo>
                  <a:pt x="16" y="55"/>
                </a:lnTo>
                <a:lnTo>
                  <a:pt x="15" y="55"/>
                </a:lnTo>
                <a:lnTo>
                  <a:pt x="16" y="55"/>
                </a:lnTo>
                <a:lnTo>
                  <a:pt x="16" y="55"/>
                </a:lnTo>
                <a:lnTo>
                  <a:pt x="16" y="55"/>
                </a:lnTo>
                <a:lnTo>
                  <a:pt x="17" y="55"/>
                </a:lnTo>
                <a:lnTo>
                  <a:pt x="17" y="55"/>
                </a:lnTo>
                <a:lnTo>
                  <a:pt x="17" y="55"/>
                </a:lnTo>
                <a:lnTo>
                  <a:pt x="18" y="54"/>
                </a:lnTo>
                <a:lnTo>
                  <a:pt x="19" y="54"/>
                </a:lnTo>
                <a:lnTo>
                  <a:pt x="19" y="54"/>
                </a:lnTo>
                <a:lnTo>
                  <a:pt x="18" y="54"/>
                </a:lnTo>
                <a:lnTo>
                  <a:pt x="18" y="54"/>
                </a:lnTo>
                <a:lnTo>
                  <a:pt x="18" y="54"/>
                </a:lnTo>
                <a:lnTo>
                  <a:pt x="19" y="54"/>
                </a:lnTo>
                <a:lnTo>
                  <a:pt x="19" y="54"/>
                </a:lnTo>
                <a:lnTo>
                  <a:pt x="19" y="54"/>
                </a:lnTo>
                <a:lnTo>
                  <a:pt x="20" y="54"/>
                </a:lnTo>
                <a:lnTo>
                  <a:pt x="20" y="53"/>
                </a:lnTo>
                <a:lnTo>
                  <a:pt x="20" y="53"/>
                </a:lnTo>
                <a:lnTo>
                  <a:pt x="19" y="53"/>
                </a:lnTo>
                <a:lnTo>
                  <a:pt x="19" y="53"/>
                </a:lnTo>
                <a:lnTo>
                  <a:pt x="18" y="52"/>
                </a:lnTo>
                <a:lnTo>
                  <a:pt x="17" y="53"/>
                </a:lnTo>
                <a:lnTo>
                  <a:pt x="17" y="53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2"/>
                </a:lnTo>
                <a:lnTo>
                  <a:pt x="16" y="51"/>
                </a:lnTo>
                <a:lnTo>
                  <a:pt x="17" y="52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6" y="51"/>
                </a:lnTo>
                <a:lnTo>
                  <a:pt x="16" y="50"/>
                </a:lnTo>
                <a:lnTo>
                  <a:pt x="16" y="50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6" y="49"/>
                </a:lnTo>
                <a:lnTo>
                  <a:pt x="17" y="48"/>
                </a:lnTo>
                <a:lnTo>
                  <a:pt x="17" y="49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7" y="47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8" y="48"/>
                </a:lnTo>
                <a:lnTo>
                  <a:pt x="19" y="48"/>
                </a:lnTo>
                <a:lnTo>
                  <a:pt x="19" y="48"/>
                </a:lnTo>
                <a:lnTo>
                  <a:pt x="18" y="48"/>
                </a:lnTo>
                <a:lnTo>
                  <a:pt x="19" y="48"/>
                </a:lnTo>
                <a:lnTo>
                  <a:pt x="20" y="49"/>
                </a:lnTo>
                <a:lnTo>
                  <a:pt x="20" y="48"/>
                </a:lnTo>
                <a:lnTo>
                  <a:pt x="21" y="48"/>
                </a:lnTo>
                <a:lnTo>
                  <a:pt x="21" y="48"/>
                </a:lnTo>
                <a:lnTo>
                  <a:pt x="22" y="49"/>
                </a:lnTo>
                <a:lnTo>
                  <a:pt x="22" y="49"/>
                </a:lnTo>
                <a:lnTo>
                  <a:pt x="22" y="48"/>
                </a:lnTo>
                <a:lnTo>
                  <a:pt x="21" y="48"/>
                </a:lnTo>
                <a:lnTo>
                  <a:pt x="21" y="48"/>
                </a:lnTo>
                <a:lnTo>
                  <a:pt x="21" y="48"/>
                </a:lnTo>
                <a:lnTo>
                  <a:pt x="21" y="48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1" y="47"/>
                </a:lnTo>
                <a:lnTo>
                  <a:pt x="20" y="47"/>
                </a:lnTo>
                <a:lnTo>
                  <a:pt x="21" y="47"/>
                </a:lnTo>
                <a:lnTo>
                  <a:pt x="21" y="46"/>
                </a:lnTo>
                <a:lnTo>
                  <a:pt x="21" y="46"/>
                </a:lnTo>
                <a:lnTo>
                  <a:pt x="22" y="46"/>
                </a:lnTo>
                <a:lnTo>
                  <a:pt x="22" y="46"/>
                </a:lnTo>
                <a:lnTo>
                  <a:pt x="22" y="46"/>
                </a:lnTo>
                <a:lnTo>
                  <a:pt x="22" y="46"/>
                </a:lnTo>
                <a:lnTo>
                  <a:pt x="23" y="46"/>
                </a:lnTo>
                <a:lnTo>
                  <a:pt x="23" y="46"/>
                </a:lnTo>
                <a:lnTo>
                  <a:pt x="24" y="45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5" y="45"/>
                </a:lnTo>
                <a:lnTo>
                  <a:pt x="26" y="44"/>
                </a:lnTo>
                <a:lnTo>
                  <a:pt x="27" y="44"/>
                </a:lnTo>
                <a:lnTo>
                  <a:pt x="28" y="43"/>
                </a:lnTo>
                <a:lnTo>
                  <a:pt x="28" y="43"/>
                </a:lnTo>
                <a:lnTo>
                  <a:pt x="29" y="43"/>
                </a:lnTo>
                <a:lnTo>
                  <a:pt x="28" y="43"/>
                </a:lnTo>
                <a:lnTo>
                  <a:pt x="29" y="42"/>
                </a:lnTo>
                <a:lnTo>
                  <a:pt x="29" y="43"/>
                </a:lnTo>
                <a:lnTo>
                  <a:pt x="29" y="43"/>
                </a:lnTo>
                <a:lnTo>
                  <a:pt x="30" y="43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lnTo>
                  <a:pt x="30" y="44"/>
                </a:lnTo>
                <a:close/>
                <a:moveTo>
                  <a:pt x="38" y="80"/>
                </a:moveTo>
                <a:lnTo>
                  <a:pt x="38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7" y="81"/>
                </a:lnTo>
                <a:lnTo>
                  <a:pt x="36" y="82"/>
                </a:lnTo>
                <a:lnTo>
                  <a:pt x="36" y="82"/>
                </a:lnTo>
                <a:lnTo>
                  <a:pt x="36" y="82"/>
                </a:lnTo>
                <a:lnTo>
                  <a:pt x="37" y="82"/>
                </a:lnTo>
                <a:lnTo>
                  <a:pt x="37" y="82"/>
                </a:lnTo>
                <a:lnTo>
                  <a:pt x="37" y="82"/>
                </a:lnTo>
                <a:lnTo>
                  <a:pt x="36" y="82"/>
                </a:lnTo>
                <a:lnTo>
                  <a:pt x="35" y="83"/>
                </a:lnTo>
                <a:lnTo>
                  <a:pt x="34" y="83"/>
                </a:lnTo>
                <a:lnTo>
                  <a:pt x="34" y="83"/>
                </a:lnTo>
                <a:lnTo>
                  <a:pt x="35" y="82"/>
                </a:lnTo>
                <a:lnTo>
                  <a:pt x="35" y="82"/>
                </a:lnTo>
                <a:lnTo>
                  <a:pt x="34" y="82"/>
                </a:lnTo>
                <a:lnTo>
                  <a:pt x="34" y="82"/>
                </a:lnTo>
                <a:lnTo>
                  <a:pt x="33" y="83"/>
                </a:lnTo>
                <a:lnTo>
                  <a:pt x="33" y="83"/>
                </a:lnTo>
                <a:lnTo>
                  <a:pt x="32" y="83"/>
                </a:lnTo>
                <a:lnTo>
                  <a:pt x="31" y="83"/>
                </a:lnTo>
                <a:lnTo>
                  <a:pt x="30" y="83"/>
                </a:lnTo>
                <a:lnTo>
                  <a:pt x="29" y="83"/>
                </a:lnTo>
                <a:lnTo>
                  <a:pt x="29" y="84"/>
                </a:lnTo>
                <a:lnTo>
                  <a:pt x="28" y="84"/>
                </a:lnTo>
                <a:lnTo>
                  <a:pt x="28" y="84"/>
                </a:lnTo>
                <a:lnTo>
                  <a:pt x="28" y="84"/>
                </a:lnTo>
                <a:lnTo>
                  <a:pt x="27" y="83"/>
                </a:lnTo>
                <a:lnTo>
                  <a:pt x="27" y="83"/>
                </a:lnTo>
                <a:lnTo>
                  <a:pt x="27" y="82"/>
                </a:lnTo>
                <a:lnTo>
                  <a:pt x="28" y="83"/>
                </a:lnTo>
                <a:lnTo>
                  <a:pt x="28" y="83"/>
                </a:lnTo>
                <a:lnTo>
                  <a:pt x="29" y="83"/>
                </a:lnTo>
                <a:lnTo>
                  <a:pt x="29" y="83"/>
                </a:lnTo>
                <a:lnTo>
                  <a:pt x="29" y="83"/>
                </a:lnTo>
                <a:lnTo>
                  <a:pt x="29" y="82"/>
                </a:lnTo>
                <a:lnTo>
                  <a:pt x="29" y="83"/>
                </a:lnTo>
                <a:lnTo>
                  <a:pt x="30" y="83"/>
                </a:lnTo>
                <a:lnTo>
                  <a:pt x="32" y="82"/>
                </a:lnTo>
                <a:lnTo>
                  <a:pt x="32" y="82"/>
                </a:lnTo>
                <a:lnTo>
                  <a:pt x="32" y="81"/>
                </a:lnTo>
                <a:lnTo>
                  <a:pt x="32" y="81"/>
                </a:lnTo>
                <a:lnTo>
                  <a:pt x="32" y="82"/>
                </a:lnTo>
                <a:lnTo>
                  <a:pt x="30" y="82"/>
                </a:lnTo>
                <a:lnTo>
                  <a:pt x="29" y="82"/>
                </a:lnTo>
                <a:lnTo>
                  <a:pt x="29" y="82"/>
                </a:lnTo>
                <a:lnTo>
                  <a:pt x="29" y="82"/>
                </a:lnTo>
                <a:lnTo>
                  <a:pt x="30" y="81"/>
                </a:lnTo>
                <a:lnTo>
                  <a:pt x="31" y="80"/>
                </a:lnTo>
                <a:lnTo>
                  <a:pt x="31" y="80"/>
                </a:lnTo>
                <a:lnTo>
                  <a:pt x="32" y="80"/>
                </a:lnTo>
                <a:lnTo>
                  <a:pt x="33" y="80"/>
                </a:lnTo>
                <a:lnTo>
                  <a:pt x="32" y="80"/>
                </a:lnTo>
                <a:lnTo>
                  <a:pt x="31" y="80"/>
                </a:lnTo>
                <a:lnTo>
                  <a:pt x="30" y="80"/>
                </a:lnTo>
                <a:lnTo>
                  <a:pt x="30" y="80"/>
                </a:lnTo>
                <a:lnTo>
                  <a:pt x="29" y="79"/>
                </a:lnTo>
                <a:lnTo>
                  <a:pt x="28" y="79"/>
                </a:lnTo>
                <a:lnTo>
                  <a:pt x="27" y="79"/>
                </a:lnTo>
                <a:lnTo>
                  <a:pt x="27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8" y="78"/>
                </a:lnTo>
                <a:lnTo>
                  <a:pt x="29" y="77"/>
                </a:lnTo>
                <a:lnTo>
                  <a:pt x="29" y="78"/>
                </a:lnTo>
                <a:lnTo>
                  <a:pt x="29" y="78"/>
                </a:lnTo>
                <a:lnTo>
                  <a:pt x="29" y="77"/>
                </a:lnTo>
                <a:lnTo>
                  <a:pt x="29" y="77"/>
                </a:lnTo>
                <a:lnTo>
                  <a:pt x="29" y="77"/>
                </a:lnTo>
                <a:lnTo>
                  <a:pt x="30" y="77"/>
                </a:lnTo>
                <a:lnTo>
                  <a:pt x="30" y="77"/>
                </a:lnTo>
                <a:lnTo>
                  <a:pt x="30" y="77"/>
                </a:lnTo>
                <a:lnTo>
                  <a:pt x="31" y="77"/>
                </a:lnTo>
                <a:lnTo>
                  <a:pt x="31" y="77"/>
                </a:lnTo>
                <a:lnTo>
                  <a:pt x="32" y="77"/>
                </a:lnTo>
                <a:lnTo>
                  <a:pt x="32" y="77"/>
                </a:lnTo>
                <a:lnTo>
                  <a:pt x="33" y="78"/>
                </a:lnTo>
                <a:lnTo>
                  <a:pt x="33" y="78"/>
                </a:lnTo>
                <a:lnTo>
                  <a:pt x="33" y="78"/>
                </a:lnTo>
                <a:lnTo>
                  <a:pt x="33" y="79"/>
                </a:lnTo>
                <a:lnTo>
                  <a:pt x="33" y="79"/>
                </a:lnTo>
                <a:lnTo>
                  <a:pt x="34" y="79"/>
                </a:lnTo>
                <a:lnTo>
                  <a:pt x="35" y="79"/>
                </a:lnTo>
                <a:lnTo>
                  <a:pt x="35" y="79"/>
                </a:lnTo>
                <a:lnTo>
                  <a:pt x="35" y="79"/>
                </a:lnTo>
                <a:lnTo>
                  <a:pt x="35" y="79"/>
                </a:lnTo>
                <a:lnTo>
                  <a:pt x="36" y="79"/>
                </a:lnTo>
                <a:lnTo>
                  <a:pt x="36" y="80"/>
                </a:lnTo>
                <a:lnTo>
                  <a:pt x="37" y="80"/>
                </a:lnTo>
                <a:lnTo>
                  <a:pt x="37" y="80"/>
                </a:lnTo>
                <a:lnTo>
                  <a:pt x="37" y="80"/>
                </a:lnTo>
                <a:lnTo>
                  <a:pt x="37" y="80"/>
                </a:lnTo>
                <a:lnTo>
                  <a:pt x="38" y="80"/>
                </a:lnTo>
                <a:close/>
                <a:moveTo>
                  <a:pt x="37" y="86"/>
                </a:moveTo>
                <a:lnTo>
                  <a:pt x="37" y="87"/>
                </a:lnTo>
                <a:lnTo>
                  <a:pt x="36" y="87"/>
                </a:lnTo>
                <a:lnTo>
                  <a:pt x="36" y="88"/>
                </a:lnTo>
                <a:lnTo>
                  <a:pt x="35" y="89"/>
                </a:lnTo>
                <a:lnTo>
                  <a:pt x="35" y="89"/>
                </a:lnTo>
                <a:lnTo>
                  <a:pt x="35" y="89"/>
                </a:lnTo>
                <a:lnTo>
                  <a:pt x="34" y="89"/>
                </a:lnTo>
                <a:lnTo>
                  <a:pt x="33" y="89"/>
                </a:lnTo>
                <a:lnTo>
                  <a:pt x="32" y="89"/>
                </a:lnTo>
                <a:lnTo>
                  <a:pt x="33" y="89"/>
                </a:lnTo>
                <a:lnTo>
                  <a:pt x="33" y="88"/>
                </a:lnTo>
                <a:lnTo>
                  <a:pt x="34" y="88"/>
                </a:lnTo>
                <a:lnTo>
                  <a:pt x="34" y="87"/>
                </a:lnTo>
                <a:lnTo>
                  <a:pt x="35" y="87"/>
                </a:lnTo>
                <a:lnTo>
                  <a:pt x="35" y="87"/>
                </a:lnTo>
                <a:lnTo>
                  <a:pt x="36" y="87"/>
                </a:lnTo>
                <a:lnTo>
                  <a:pt x="36" y="86"/>
                </a:lnTo>
                <a:lnTo>
                  <a:pt x="36" y="86"/>
                </a:lnTo>
                <a:lnTo>
                  <a:pt x="37" y="86"/>
                </a:lnTo>
                <a:lnTo>
                  <a:pt x="37" y="86"/>
                </a:lnTo>
                <a:lnTo>
                  <a:pt x="37" y="86"/>
                </a:lnTo>
                <a:close/>
                <a:moveTo>
                  <a:pt x="35" y="89"/>
                </a:moveTo>
                <a:lnTo>
                  <a:pt x="35" y="90"/>
                </a:lnTo>
                <a:lnTo>
                  <a:pt x="34" y="90"/>
                </a:lnTo>
                <a:lnTo>
                  <a:pt x="34" y="91"/>
                </a:lnTo>
                <a:lnTo>
                  <a:pt x="34" y="91"/>
                </a:lnTo>
                <a:lnTo>
                  <a:pt x="34" y="91"/>
                </a:lnTo>
                <a:lnTo>
                  <a:pt x="33" y="91"/>
                </a:lnTo>
                <a:lnTo>
                  <a:pt x="33" y="92"/>
                </a:lnTo>
                <a:lnTo>
                  <a:pt x="33" y="92"/>
                </a:lnTo>
                <a:lnTo>
                  <a:pt x="33" y="92"/>
                </a:lnTo>
                <a:lnTo>
                  <a:pt x="33" y="92"/>
                </a:lnTo>
                <a:lnTo>
                  <a:pt x="32" y="92"/>
                </a:lnTo>
                <a:lnTo>
                  <a:pt x="31" y="92"/>
                </a:lnTo>
                <a:lnTo>
                  <a:pt x="31" y="91"/>
                </a:lnTo>
                <a:lnTo>
                  <a:pt x="31" y="91"/>
                </a:lnTo>
                <a:lnTo>
                  <a:pt x="31" y="91"/>
                </a:lnTo>
                <a:lnTo>
                  <a:pt x="32" y="90"/>
                </a:lnTo>
                <a:lnTo>
                  <a:pt x="33" y="90"/>
                </a:lnTo>
                <a:lnTo>
                  <a:pt x="35" y="89"/>
                </a:lnTo>
                <a:close/>
                <a:moveTo>
                  <a:pt x="31" y="90"/>
                </a:moveTo>
                <a:lnTo>
                  <a:pt x="30" y="91"/>
                </a:lnTo>
                <a:lnTo>
                  <a:pt x="31" y="91"/>
                </a:lnTo>
                <a:lnTo>
                  <a:pt x="31" y="91"/>
                </a:lnTo>
                <a:lnTo>
                  <a:pt x="31" y="91"/>
                </a:lnTo>
                <a:lnTo>
                  <a:pt x="31" y="92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3"/>
                </a:lnTo>
                <a:lnTo>
                  <a:pt x="32" y="94"/>
                </a:lnTo>
                <a:lnTo>
                  <a:pt x="32" y="94"/>
                </a:lnTo>
                <a:lnTo>
                  <a:pt x="32" y="95"/>
                </a:lnTo>
                <a:lnTo>
                  <a:pt x="32" y="95"/>
                </a:lnTo>
                <a:lnTo>
                  <a:pt x="31" y="95"/>
                </a:lnTo>
                <a:lnTo>
                  <a:pt x="31" y="95"/>
                </a:lnTo>
                <a:lnTo>
                  <a:pt x="30" y="95"/>
                </a:lnTo>
                <a:lnTo>
                  <a:pt x="29" y="95"/>
                </a:lnTo>
                <a:lnTo>
                  <a:pt x="29" y="96"/>
                </a:lnTo>
                <a:lnTo>
                  <a:pt x="29" y="96"/>
                </a:lnTo>
                <a:lnTo>
                  <a:pt x="29" y="96"/>
                </a:lnTo>
                <a:lnTo>
                  <a:pt x="29" y="96"/>
                </a:lnTo>
                <a:lnTo>
                  <a:pt x="28" y="96"/>
                </a:lnTo>
                <a:lnTo>
                  <a:pt x="28" y="96"/>
                </a:lnTo>
                <a:lnTo>
                  <a:pt x="27" y="96"/>
                </a:lnTo>
                <a:lnTo>
                  <a:pt x="27" y="96"/>
                </a:lnTo>
                <a:lnTo>
                  <a:pt x="28" y="95"/>
                </a:lnTo>
                <a:lnTo>
                  <a:pt x="28" y="95"/>
                </a:lnTo>
                <a:lnTo>
                  <a:pt x="29" y="95"/>
                </a:lnTo>
                <a:lnTo>
                  <a:pt x="28" y="94"/>
                </a:lnTo>
                <a:lnTo>
                  <a:pt x="27" y="94"/>
                </a:lnTo>
                <a:lnTo>
                  <a:pt x="28" y="93"/>
                </a:lnTo>
                <a:lnTo>
                  <a:pt x="29" y="93"/>
                </a:lnTo>
                <a:lnTo>
                  <a:pt x="29" y="93"/>
                </a:lnTo>
                <a:lnTo>
                  <a:pt x="27" y="93"/>
                </a:lnTo>
                <a:lnTo>
                  <a:pt x="27" y="94"/>
                </a:lnTo>
                <a:lnTo>
                  <a:pt x="26" y="94"/>
                </a:lnTo>
                <a:lnTo>
                  <a:pt x="25" y="95"/>
                </a:lnTo>
                <a:lnTo>
                  <a:pt x="25" y="95"/>
                </a:lnTo>
                <a:lnTo>
                  <a:pt x="25" y="95"/>
                </a:lnTo>
                <a:lnTo>
                  <a:pt x="25" y="94"/>
                </a:lnTo>
                <a:lnTo>
                  <a:pt x="25" y="94"/>
                </a:lnTo>
                <a:lnTo>
                  <a:pt x="25" y="93"/>
                </a:lnTo>
                <a:lnTo>
                  <a:pt x="25" y="93"/>
                </a:lnTo>
                <a:lnTo>
                  <a:pt x="25" y="93"/>
                </a:lnTo>
                <a:lnTo>
                  <a:pt x="26" y="93"/>
                </a:lnTo>
                <a:lnTo>
                  <a:pt x="26" y="93"/>
                </a:lnTo>
                <a:lnTo>
                  <a:pt x="25" y="92"/>
                </a:lnTo>
                <a:lnTo>
                  <a:pt x="26" y="92"/>
                </a:lnTo>
                <a:lnTo>
                  <a:pt x="25" y="92"/>
                </a:lnTo>
                <a:lnTo>
                  <a:pt x="26" y="91"/>
                </a:lnTo>
                <a:lnTo>
                  <a:pt x="26" y="91"/>
                </a:lnTo>
                <a:lnTo>
                  <a:pt x="26" y="91"/>
                </a:lnTo>
                <a:lnTo>
                  <a:pt x="27" y="91"/>
                </a:lnTo>
                <a:lnTo>
                  <a:pt x="28" y="91"/>
                </a:lnTo>
                <a:lnTo>
                  <a:pt x="27" y="92"/>
                </a:lnTo>
                <a:lnTo>
                  <a:pt x="28" y="92"/>
                </a:lnTo>
                <a:lnTo>
                  <a:pt x="28" y="92"/>
                </a:lnTo>
                <a:lnTo>
                  <a:pt x="28" y="91"/>
                </a:lnTo>
                <a:lnTo>
                  <a:pt x="28" y="91"/>
                </a:lnTo>
                <a:lnTo>
                  <a:pt x="28" y="91"/>
                </a:lnTo>
                <a:lnTo>
                  <a:pt x="29" y="90"/>
                </a:lnTo>
                <a:lnTo>
                  <a:pt x="29" y="90"/>
                </a:lnTo>
                <a:lnTo>
                  <a:pt x="30" y="90"/>
                </a:lnTo>
                <a:lnTo>
                  <a:pt x="31" y="90"/>
                </a:lnTo>
                <a:lnTo>
                  <a:pt x="31" y="90"/>
                </a:lnTo>
                <a:close/>
                <a:moveTo>
                  <a:pt x="43" y="94"/>
                </a:moveTo>
                <a:lnTo>
                  <a:pt x="44" y="94"/>
                </a:lnTo>
                <a:lnTo>
                  <a:pt x="45" y="95"/>
                </a:lnTo>
                <a:lnTo>
                  <a:pt x="45" y="95"/>
                </a:lnTo>
                <a:lnTo>
                  <a:pt x="45" y="95"/>
                </a:lnTo>
                <a:lnTo>
                  <a:pt x="45" y="95"/>
                </a:lnTo>
                <a:lnTo>
                  <a:pt x="45" y="96"/>
                </a:lnTo>
                <a:lnTo>
                  <a:pt x="45" y="96"/>
                </a:lnTo>
                <a:lnTo>
                  <a:pt x="45" y="96"/>
                </a:lnTo>
                <a:lnTo>
                  <a:pt x="46" y="96"/>
                </a:lnTo>
                <a:lnTo>
                  <a:pt x="46" y="97"/>
                </a:lnTo>
                <a:lnTo>
                  <a:pt x="46" y="97"/>
                </a:lnTo>
                <a:lnTo>
                  <a:pt x="46" y="97"/>
                </a:lnTo>
                <a:lnTo>
                  <a:pt x="45" y="97"/>
                </a:lnTo>
                <a:lnTo>
                  <a:pt x="46" y="97"/>
                </a:lnTo>
                <a:lnTo>
                  <a:pt x="46" y="97"/>
                </a:lnTo>
                <a:lnTo>
                  <a:pt x="46" y="98"/>
                </a:lnTo>
                <a:lnTo>
                  <a:pt x="46" y="98"/>
                </a:lnTo>
                <a:lnTo>
                  <a:pt x="46" y="98"/>
                </a:lnTo>
                <a:lnTo>
                  <a:pt x="46" y="98"/>
                </a:lnTo>
                <a:lnTo>
                  <a:pt x="46" y="99"/>
                </a:lnTo>
                <a:lnTo>
                  <a:pt x="45" y="99"/>
                </a:lnTo>
                <a:lnTo>
                  <a:pt x="44" y="99"/>
                </a:lnTo>
                <a:lnTo>
                  <a:pt x="43" y="99"/>
                </a:lnTo>
                <a:lnTo>
                  <a:pt x="42" y="98"/>
                </a:lnTo>
                <a:lnTo>
                  <a:pt x="42" y="98"/>
                </a:lnTo>
                <a:lnTo>
                  <a:pt x="42" y="98"/>
                </a:lnTo>
                <a:lnTo>
                  <a:pt x="42" y="97"/>
                </a:lnTo>
                <a:lnTo>
                  <a:pt x="42" y="97"/>
                </a:lnTo>
                <a:lnTo>
                  <a:pt x="41" y="96"/>
                </a:lnTo>
                <a:lnTo>
                  <a:pt x="41" y="95"/>
                </a:lnTo>
                <a:lnTo>
                  <a:pt x="42" y="95"/>
                </a:lnTo>
                <a:lnTo>
                  <a:pt x="42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lnTo>
                  <a:pt x="43" y="94"/>
                </a:lnTo>
                <a:close/>
                <a:moveTo>
                  <a:pt x="92" y="13"/>
                </a:moveTo>
                <a:lnTo>
                  <a:pt x="92" y="12"/>
                </a:lnTo>
                <a:lnTo>
                  <a:pt x="91" y="12"/>
                </a:lnTo>
                <a:lnTo>
                  <a:pt x="91" y="12"/>
                </a:lnTo>
                <a:lnTo>
                  <a:pt x="91" y="13"/>
                </a:lnTo>
                <a:lnTo>
                  <a:pt x="92" y="13"/>
                </a:lnTo>
                <a:lnTo>
                  <a:pt x="92" y="13"/>
                </a:lnTo>
                <a:close/>
                <a:moveTo>
                  <a:pt x="106" y="13"/>
                </a:moveTo>
                <a:lnTo>
                  <a:pt x="106" y="12"/>
                </a:lnTo>
                <a:lnTo>
                  <a:pt x="106" y="12"/>
                </a:lnTo>
                <a:lnTo>
                  <a:pt x="106" y="12"/>
                </a:lnTo>
                <a:lnTo>
                  <a:pt x="106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2"/>
                </a:lnTo>
                <a:lnTo>
                  <a:pt x="105" y="13"/>
                </a:lnTo>
                <a:lnTo>
                  <a:pt x="105" y="13"/>
                </a:lnTo>
                <a:lnTo>
                  <a:pt x="106" y="13"/>
                </a:lnTo>
                <a:lnTo>
                  <a:pt x="106" y="13"/>
                </a:lnTo>
                <a:lnTo>
                  <a:pt x="106" y="13"/>
                </a:lnTo>
                <a:lnTo>
                  <a:pt x="106" y="13"/>
                </a:lnTo>
                <a:close/>
                <a:moveTo>
                  <a:pt x="108" y="8"/>
                </a:moveTo>
                <a:lnTo>
                  <a:pt x="108" y="8"/>
                </a:lnTo>
                <a:lnTo>
                  <a:pt x="108" y="8"/>
                </a:lnTo>
                <a:lnTo>
                  <a:pt x="108" y="8"/>
                </a:lnTo>
                <a:lnTo>
                  <a:pt x="107" y="8"/>
                </a:lnTo>
                <a:lnTo>
                  <a:pt x="107" y="9"/>
                </a:lnTo>
                <a:lnTo>
                  <a:pt x="107" y="9"/>
                </a:lnTo>
                <a:lnTo>
                  <a:pt x="107" y="9"/>
                </a:lnTo>
                <a:lnTo>
                  <a:pt x="108" y="8"/>
                </a:lnTo>
                <a:close/>
                <a:moveTo>
                  <a:pt x="110" y="4"/>
                </a:moveTo>
                <a:lnTo>
                  <a:pt x="111" y="4"/>
                </a:lnTo>
                <a:lnTo>
                  <a:pt x="110" y="4"/>
                </a:lnTo>
                <a:lnTo>
                  <a:pt x="110" y="4"/>
                </a:lnTo>
                <a:lnTo>
                  <a:pt x="110" y="4"/>
                </a:lnTo>
                <a:lnTo>
                  <a:pt x="110" y="4"/>
                </a:lnTo>
                <a:lnTo>
                  <a:pt x="108" y="4"/>
                </a:lnTo>
                <a:lnTo>
                  <a:pt x="109" y="5"/>
                </a:lnTo>
                <a:lnTo>
                  <a:pt x="109" y="5"/>
                </a:lnTo>
                <a:lnTo>
                  <a:pt x="109" y="5"/>
                </a:lnTo>
                <a:lnTo>
                  <a:pt x="109" y="4"/>
                </a:lnTo>
                <a:lnTo>
                  <a:pt x="109" y="4"/>
                </a:lnTo>
                <a:lnTo>
                  <a:pt x="110" y="5"/>
                </a:lnTo>
                <a:lnTo>
                  <a:pt x="110" y="4"/>
                </a:lnTo>
                <a:close/>
                <a:moveTo>
                  <a:pt x="110" y="0"/>
                </a:move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1"/>
                </a:lnTo>
                <a:lnTo>
                  <a:pt x="109" y="1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9" y="0"/>
                </a:lnTo>
                <a:lnTo>
                  <a:pt x="108" y="0"/>
                </a:lnTo>
                <a:lnTo>
                  <a:pt x="108" y="0"/>
                </a:lnTo>
                <a:lnTo>
                  <a:pt x="108" y="1"/>
                </a:lnTo>
                <a:lnTo>
                  <a:pt x="108" y="1"/>
                </a:lnTo>
                <a:lnTo>
                  <a:pt x="108" y="1"/>
                </a:lnTo>
                <a:lnTo>
                  <a:pt x="108" y="2"/>
                </a:lnTo>
                <a:lnTo>
                  <a:pt x="107" y="2"/>
                </a:lnTo>
                <a:lnTo>
                  <a:pt x="108" y="2"/>
                </a:lnTo>
                <a:lnTo>
                  <a:pt x="108" y="2"/>
                </a:lnTo>
                <a:lnTo>
                  <a:pt x="108" y="3"/>
                </a:lnTo>
                <a:lnTo>
                  <a:pt x="109" y="2"/>
                </a:lnTo>
                <a:lnTo>
                  <a:pt x="109" y="3"/>
                </a:lnTo>
                <a:lnTo>
                  <a:pt x="110" y="2"/>
                </a:lnTo>
                <a:lnTo>
                  <a:pt x="109" y="2"/>
                </a:lnTo>
                <a:lnTo>
                  <a:pt x="109" y="2"/>
                </a:lnTo>
                <a:lnTo>
                  <a:pt x="110" y="1"/>
                </a:lnTo>
                <a:lnTo>
                  <a:pt x="109" y="1"/>
                </a:lnTo>
                <a:lnTo>
                  <a:pt x="110" y="1"/>
                </a:lnTo>
                <a:lnTo>
                  <a:pt x="110" y="1"/>
                </a:lnTo>
                <a:lnTo>
                  <a:pt x="110" y="1"/>
                </a:lnTo>
                <a:lnTo>
                  <a:pt x="110" y="0"/>
                </a:lnTo>
                <a:lnTo>
                  <a:pt x="110" y="0"/>
                </a:lnTo>
                <a:lnTo>
                  <a:pt x="111" y="0"/>
                </a:lnTo>
                <a:lnTo>
                  <a:pt x="110" y="0"/>
                </a:lnTo>
                <a:lnTo>
                  <a:pt x="110" y="0"/>
                </a:lnTo>
                <a:lnTo>
                  <a:pt x="110" y="0"/>
                </a:lnTo>
                <a:close/>
                <a:moveTo>
                  <a:pt x="107" y="2"/>
                </a:moveTo>
                <a:lnTo>
                  <a:pt x="106" y="2"/>
                </a:lnTo>
                <a:lnTo>
                  <a:pt x="106" y="2"/>
                </a:lnTo>
                <a:lnTo>
                  <a:pt x="106" y="1"/>
                </a:lnTo>
                <a:lnTo>
                  <a:pt x="105" y="2"/>
                </a:lnTo>
                <a:lnTo>
                  <a:pt x="105" y="2"/>
                </a:lnTo>
                <a:lnTo>
                  <a:pt x="105" y="2"/>
                </a:lnTo>
                <a:lnTo>
                  <a:pt x="105" y="2"/>
                </a:lnTo>
                <a:lnTo>
                  <a:pt x="105" y="3"/>
                </a:lnTo>
                <a:lnTo>
                  <a:pt x="105" y="4"/>
                </a:lnTo>
                <a:lnTo>
                  <a:pt x="105" y="4"/>
                </a:lnTo>
                <a:lnTo>
                  <a:pt x="105" y="4"/>
                </a:lnTo>
                <a:lnTo>
                  <a:pt x="105" y="3"/>
                </a:lnTo>
                <a:lnTo>
                  <a:pt x="105" y="3"/>
                </a:lnTo>
                <a:lnTo>
                  <a:pt x="104" y="3"/>
                </a:lnTo>
                <a:lnTo>
                  <a:pt x="104" y="4"/>
                </a:lnTo>
                <a:lnTo>
                  <a:pt x="104" y="5"/>
                </a:lnTo>
                <a:lnTo>
                  <a:pt x="104" y="5"/>
                </a:lnTo>
                <a:lnTo>
                  <a:pt x="105" y="6"/>
                </a:lnTo>
                <a:lnTo>
                  <a:pt x="105" y="6"/>
                </a:lnTo>
                <a:lnTo>
                  <a:pt x="105" y="6"/>
                </a:lnTo>
                <a:lnTo>
                  <a:pt x="105" y="6"/>
                </a:lnTo>
                <a:lnTo>
                  <a:pt x="106" y="6"/>
                </a:lnTo>
                <a:lnTo>
                  <a:pt x="107" y="6"/>
                </a:lnTo>
                <a:lnTo>
                  <a:pt x="107" y="6"/>
                </a:lnTo>
                <a:lnTo>
                  <a:pt x="107" y="5"/>
                </a:lnTo>
                <a:lnTo>
                  <a:pt x="106" y="5"/>
                </a:lnTo>
                <a:lnTo>
                  <a:pt x="107" y="5"/>
                </a:lnTo>
                <a:lnTo>
                  <a:pt x="107" y="4"/>
                </a:lnTo>
                <a:lnTo>
                  <a:pt x="106" y="4"/>
                </a:lnTo>
                <a:lnTo>
                  <a:pt x="106" y="4"/>
                </a:lnTo>
                <a:lnTo>
                  <a:pt x="106" y="4"/>
                </a:lnTo>
                <a:lnTo>
                  <a:pt x="107" y="4"/>
                </a:lnTo>
                <a:lnTo>
                  <a:pt x="106" y="3"/>
                </a:lnTo>
                <a:lnTo>
                  <a:pt x="106" y="3"/>
                </a:lnTo>
                <a:lnTo>
                  <a:pt x="106" y="3"/>
                </a:lnTo>
                <a:lnTo>
                  <a:pt x="107" y="3"/>
                </a:lnTo>
                <a:lnTo>
                  <a:pt x="107" y="3"/>
                </a:lnTo>
                <a:lnTo>
                  <a:pt x="107" y="3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lnTo>
                  <a:pt x="107" y="2"/>
                </a:lnTo>
                <a:close/>
                <a:moveTo>
                  <a:pt x="101" y="8"/>
                </a:moveTo>
                <a:lnTo>
                  <a:pt x="100" y="8"/>
                </a:lnTo>
                <a:lnTo>
                  <a:pt x="100" y="8"/>
                </a:lnTo>
                <a:lnTo>
                  <a:pt x="100" y="9"/>
                </a:lnTo>
                <a:lnTo>
                  <a:pt x="100" y="9"/>
                </a:lnTo>
                <a:lnTo>
                  <a:pt x="101" y="9"/>
                </a:lnTo>
                <a:lnTo>
                  <a:pt x="101" y="8"/>
                </a:lnTo>
                <a:lnTo>
                  <a:pt x="101" y="8"/>
                </a:lnTo>
                <a:close/>
                <a:moveTo>
                  <a:pt x="96" y="9"/>
                </a:moveTo>
                <a:lnTo>
                  <a:pt x="96" y="9"/>
                </a:lnTo>
                <a:lnTo>
                  <a:pt x="96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7" y="9"/>
                </a:lnTo>
                <a:lnTo>
                  <a:pt x="96" y="9"/>
                </a:lnTo>
                <a:close/>
                <a:moveTo>
                  <a:pt x="104" y="6"/>
                </a:moveTo>
                <a:lnTo>
                  <a:pt x="104" y="6"/>
                </a:lnTo>
                <a:lnTo>
                  <a:pt x="104" y="6"/>
                </a:lnTo>
                <a:lnTo>
                  <a:pt x="104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6"/>
                </a:lnTo>
                <a:lnTo>
                  <a:pt x="103" y="7"/>
                </a:lnTo>
                <a:lnTo>
                  <a:pt x="102" y="7"/>
                </a:lnTo>
                <a:lnTo>
                  <a:pt x="102" y="7"/>
                </a:lnTo>
                <a:lnTo>
                  <a:pt x="102" y="8"/>
                </a:lnTo>
                <a:lnTo>
                  <a:pt x="102" y="8"/>
                </a:lnTo>
                <a:lnTo>
                  <a:pt x="101" y="8"/>
                </a:lnTo>
                <a:lnTo>
                  <a:pt x="102" y="8"/>
                </a:lnTo>
                <a:lnTo>
                  <a:pt x="102" y="7"/>
                </a:lnTo>
                <a:lnTo>
                  <a:pt x="102" y="7"/>
                </a:lnTo>
                <a:lnTo>
                  <a:pt x="102" y="7"/>
                </a:lnTo>
                <a:lnTo>
                  <a:pt x="102" y="7"/>
                </a:lnTo>
                <a:lnTo>
                  <a:pt x="102" y="6"/>
                </a:lnTo>
                <a:lnTo>
                  <a:pt x="103" y="6"/>
                </a:lnTo>
                <a:lnTo>
                  <a:pt x="102" y="6"/>
                </a:lnTo>
                <a:lnTo>
                  <a:pt x="102" y="6"/>
                </a:lnTo>
                <a:lnTo>
                  <a:pt x="102" y="6"/>
                </a:lnTo>
                <a:lnTo>
                  <a:pt x="102" y="6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5"/>
                </a:lnTo>
                <a:lnTo>
                  <a:pt x="102" y="4"/>
                </a:lnTo>
                <a:lnTo>
                  <a:pt x="103" y="4"/>
                </a:lnTo>
                <a:lnTo>
                  <a:pt x="103" y="4"/>
                </a:lnTo>
                <a:lnTo>
                  <a:pt x="103" y="3"/>
                </a:lnTo>
                <a:lnTo>
                  <a:pt x="102" y="3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2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1" y="4"/>
                </a:lnTo>
                <a:lnTo>
                  <a:pt x="100" y="5"/>
                </a:lnTo>
                <a:lnTo>
                  <a:pt x="100" y="5"/>
                </a:lnTo>
                <a:lnTo>
                  <a:pt x="100" y="5"/>
                </a:lnTo>
                <a:lnTo>
                  <a:pt x="100" y="5"/>
                </a:lnTo>
                <a:lnTo>
                  <a:pt x="101" y="6"/>
                </a:lnTo>
                <a:lnTo>
                  <a:pt x="101" y="6"/>
                </a:lnTo>
                <a:lnTo>
                  <a:pt x="101" y="6"/>
                </a:lnTo>
                <a:lnTo>
                  <a:pt x="100" y="6"/>
                </a:lnTo>
                <a:lnTo>
                  <a:pt x="99" y="5"/>
                </a:lnTo>
                <a:lnTo>
                  <a:pt x="99" y="5"/>
                </a:lnTo>
                <a:lnTo>
                  <a:pt x="99" y="5"/>
                </a:lnTo>
                <a:lnTo>
                  <a:pt x="99" y="5"/>
                </a:lnTo>
                <a:lnTo>
                  <a:pt x="99" y="6"/>
                </a:lnTo>
                <a:lnTo>
                  <a:pt x="98" y="6"/>
                </a:lnTo>
                <a:lnTo>
                  <a:pt x="98" y="6"/>
                </a:lnTo>
                <a:lnTo>
                  <a:pt x="99" y="6"/>
                </a:lnTo>
                <a:lnTo>
                  <a:pt x="99" y="6"/>
                </a:lnTo>
                <a:lnTo>
                  <a:pt x="99" y="6"/>
                </a:lnTo>
                <a:lnTo>
                  <a:pt x="100" y="6"/>
                </a:lnTo>
                <a:lnTo>
                  <a:pt x="99" y="6"/>
                </a:lnTo>
                <a:lnTo>
                  <a:pt x="100" y="7"/>
                </a:lnTo>
                <a:lnTo>
                  <a:pt x="100" y="6"/>
                </a:lnTo>
                <a:lnTo>
                  <a:pt x="100" y="6"/>
                </a:lnTo>
                <a:lnTo>
                  <a:pt x="100" y="6"/>
                </a:lnTo>
                <a:lnTo>
                  <a:pt x="100" y="7"/>
                </a:lnTo>
                <a:lnTo>
                  <a:pt x="100" y="7"/>
                </a:lnTo>
                <a:lnTo>
                  <a:pt x="100" y="7"/>
                </a:lnTo>
                <a:lnTo>
                  <a:pt x="101" y="7"/>
                </a:lnTo>
                <a:lnTo>
                  <a:pt x="101" y="8"/>
                </a:lnTo>
                <a:lnTo>
                  <a:pt x="101" y="8"/>
                </a:lnTo>
                <a:lnTo>
                  <a:pt x="101" y="8"/>
                </a:lnTo>
                <a:lnTo>
                  <a:pt x="101" y="8"/>
                </a:lnTo>
                <a:lnTo>
                  <a:pt x="102" y="8"/>
                </a:lnTo>
                <a:lnTo>
                  <a:pt x="102" y="8"/>
                </a:lnTo>
                <a:lnTo>
                  <a:pt x="102" y="8"/>
                </a:lnTo>
                <a:lnTo>
                  <a:pt x="103" y="8"/>
                </a:lnTo>
                <a:lnTo>
                  <a:pt x="103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2" y="9"/>
                </a:lnTo>
                <a:lnTo>
                  <a:pt x="101" y="10"/>
                </a:lnTo>
                <a:lnTo>
                  <a:pt x="101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9"/>
                </a:lnTo>
                <a:lnTo>
                  <a:pt x="100" y="10"/>
                </a:lnTo>
                <a:lnTo>
                  <a:pt x="100" y="10"/>
                </a:lnTo>
                <a:lnTo>
                  <a:pt x="100" y="9"/>
                </a:lnTo>
                <a:lnTo>
                  <a:pt x="100" y="9"/>
                </a:lnTo>
                <a:lnTo>
                  <a:pt x="99" y="9"/>
                </a:lnTo>
                <a:lnTo>
                  <a:pt x="99" y="10"/>
                </a:lnTo>
                <a:lnTo>
                  <a:pt x="99" y="9"/>
                </a:lnTo>
                <a:lnTo>
                  <a:pt x="99" y="10"/>
                </a:lnTo>
                <a:lnTo>
                  <a:pt x="98" y="10"/>
                </a:lnTo>
                <a:lnTo>
                  <a:pt x="98" y="9"/>
                </a:lnTo>
                <a:lnTo>
                  <a:pt x="98" y="9"/>
                </a:lnTo>
                <a:lnTo>
                  <a:pt x="97" y="9"/>
                </a:lnTo>
                <a:lnTo>
                  <a:pt x="97" y="10"/>
                </a:lnTo>
                <a:lnTo>
                  <a:pt x="97" y="10"/>
                </a:lnTo>
                <a:lnTo>
                  <a:pt x="97" y="11"/>
                </a:lnTo>
                <a:lnTo>
                  <a:pt x="97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8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99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100" y="11"/>
                </a:lnTo>
                <a:lnTo>
                  <a:pt x="99" y="11"/>
                </a:lnTo>
                <a:lnTo>
                  <a:pt x="99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0" y="12"/>
                </a:lnTo>
                <a:lnTo>
                  <a:pt x="101" y="12"/>
                </a:lnTo>
                <a:lnTo>
                  <a:pt x="101" y="12"/>
                </a:lnTo>
                <a:lnTo>
                  <a:pt x="101" y="11"/>
                </a:lnTo>
                <a:lnTo>
                  <a:pt x="102" y="11"/>
                </a:lnTo>
                <a:lnTo>
                  <a:pt x="102" y="11"/>
                </a:lnTo>
                <a:lnTo>
                  <a:pt x="101" y="11"/>
                </a:lnTo>
                <a:lnTo>
                  <a:pt x="101" y="10"/>
                </a:lnTo>
                <a:lnTo>
                  <a:pt x="101" y="10"/>
                </a:lnTo>
                <a:lnTo>
                  <a:pt x="102" y="11"/>
                </a:lnTo>
                <a:lnTo>
                  <a:pt x="102" y="11"/>
                </a:lnTo>
                <a:lnTo>
                  <a:pt x="102" y="11"/>
                </a:lnTo>
                <a:lnTo>
                  <a:pt x="102" y="11"/>
                </a:lnTo>
                <a:lnTo>
                  <a:pt x="103" y="11"/>
                </a:lnTo>
                <a:lnTo>
                  <a:pt x="103" y="11"/>
                </a:lnTo>
                <a:lnTo>
                  <a:pt x="102" y="12"/>
                </a:lnTo>
                <a:lnTo>
                  <a:pt x="102" y="12"/>
                </a:lnTo>
                <a:lnTo>
                  <a:pt x="102" y="12"/>
                </a:lnTo>
                <a:lnTo>
                  <a:pt x="103" y="12"/>
                </a:lnTo>
                <a:lnTo>
                  <a:pt x="103" y="12"/>
                </a:lnTo>
                <a:lnTo>
                  <a:pt x="103" y="13"/>
                </a:lnTo>
                <a:lnTo>
                  <a:pt x="103" y="13"/>
                </a:lnTo>
                <a:lnTo>
                  <a:pt x="102" y="15"/>
                </a:lnTo>
                <a:lnTo>
                  <a:pt x="102" y="15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2" y="16"/>
                </a:lnTo>
                <a:lnTo>
                  <a:pt x="101" y="16"/>
                </a:lnTo>
                <a:lnTo>
                  <a:pt x="102" y="17"/>
                </a:lnTo>
                <a:lnTo>
                  <a:pt x="101" y="17"/>
                </a:lnTo>
                <a:lnTo>
                  <a:pt x="101" y="17"/>
                </a:lnTo>
                <a:lnTo>
                  <a:pt x="101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7"/>
                </a:lnTo>
                <a:lnTo>
                  <a:pt x="102" y="18"/>
                </a:lnTo>
                <a:lnTo>
                  <a:pt x="103" y="17"/>
                </a:lnTo>
                <a:lnTo>
                  <a:pt x="103" y="18"/>
                </a:lnTo>
                <a:lnTo>
                  <a:pt x="103" y="17"/>
                </a:lnTo>
                <a:lnTo>
                  <a:pt x="103" y="17"/>
                </a:lnTo>
                <a:lnTo>
                  <a:pt x="103" y="17"/>
                </a:lnTo>
                <a:lnTo>
                  <a:pt x="103" y="16"/>
                </a:lnTo>
                <a:lnTo>
                  <a:pt x="103" y="16"/>
                </a:lnTo>
                <a:lnTo>
                  <a:pt x="103" y="16"/>
                </a:lnTo>
                <a:lnTo>
                  <a:pt x="103" y="16"/>
                </a:lnTo>
                <a:lnTo>
                  <a:pt x="103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5"/>
                </a:lnTo>
                <a:lnTo>
                  <a:pt x="104" y="14"/>
                </a:lnTo>
                <a:lnTo>
                  <a:pt x="104" y="14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3"/>
                </a:lnTo>
                <a:lnTo>
                  <a:pt x="104" y="12"/>
                </a:lnTo>
                <a:lnTo>
                  <a:pt x="105" y="13"/>
                </a:lnTo>
                <a:lnTo>
                  <a:pt x="105" y="12"/>
                </a:lnTo>
                <a:lnTo>
                  <a:pt x="105" y="12"/>
                </a:lnTo>
                <a:lnTo>
                  <a:pt x="104" y="12"/>
                </a:lnTo>
                <a:lnTo>
                  <a:pt x="105" y="12"/>
                </a:lnTo>
                <a:lnTo>
                  <a:pt x="105" y="11"/>
                </a:lnTo>
                <a:lnTo>
                  <a:pt x="104" y="12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1"/>
                </a:lnTo>
                <a:lnTo>
                  <a:pt x="104" y="10"/>
                </a:lnTo>
                <a:lnTo>
                  <a:pt x="104" y="10"/>
                </a:lnTo>
                <a:lnTo>
                  <a:pt x="104" y="10"/>
                </a:lnTo>
                <a:lnTo>
                  <a:pt x="104" y="11"/>
                </a:lnTo>
                <a:lnTo>
                  <a:pt x="105" y="11"/>
                </a:lnTo>
                <a:lnTo>
                  <a:pt x="105" y="10"/>
                </a:lnTo>
                <a:lnTo>
                  <a:pt x="106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10"/>
                </a:lnTo>
                <a:lnTo>
                  <a:pt x="105" y="9"/>
                </a:lnTo>
                <a:lnTo>
                  <a:pt x="106" y="9"/>
                </a:lnTo>
                <a:lnTo>
                  <a:pt x="105" y="9"/>
                </a:lnTo>
                <a:lnTo>
                  <a:pt x="104" y="9"/>
                </a:lnTo>
                <a:lnTo>
                  <a:pt x="105" y="9"/>
                </a:lnTo>
                <a:lnTo>
                  <a:pt x="106" y="8"/>
                </a:lnTo>
                <a:lnTo>
                  <a:pt x="106" y="8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6" y="7"/>
                </a:lnTo>
                <a:lnTo>
                  <a:pt x="105" y="7"/>
                </a:lnTo>
                <a:lnTo>
                  <a:pt x="105" y="7"/>
                </a:lnTo>
                <a:lnTo>
                  <a:pt x="105" y="7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5" y="8"/>
                </a:lnTo>
                <a:lnTo>
                  <a:pt x="104" y="8"/>
                </a:lnTo>
                <a:lnTo>
                  <a:pt x="104" y="8"/>
                </a:lnTo>
                <a:lnTo>
                  <a:pt x="104" y="8"/>
                </a:lnTo>
                <a:lnTo>
                  <a:pt x="104" y="7"/>
                </a:lnTo>
                <a:lnTo>
                  <a:pt x="105" y="7"/>
                </a:lnTo>
                <a:lnTo>
                  <a:pt x="104" y="7"/>
                </a:lnTo>
                <a:lnTo>
                  <a:pt x="104" y="7"/>
                </a:lnTo>
                <a:lnTo>
                  <a:pt x="104" y="7"/>
                </a:lnTo>
                <a:lnTo>
                  <a:pt x="104" y="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226" name="Freeform 2666">
            <a:extLst>
              <a:ext uri="{FF2B5EF4-FFF2-40B4-BE49-F238E27FC236}">
                <a16:creationId xmlns:a16="http://schemas.microsoft.com/office/drawing/2014/main" id="{8AF6E69E-975E-47B3-AA01-E589B8FE43FE}"/>
              </a:ext>
            </a:extLst>
          </xdr:cNvPr>
          <xdr:cNvSpPr>
            <a:spLocks/>
          </xdr:cNvSpPr>
        </xdr:nvSpPr>
        <xdr:spPr bwMode="auto">
          <a:xfrm>
            <a:off x="584" y="654"/>
            <a:ext cx="119" cy="161"/>
          </a:xfrm>
          <a:custGeom>
            <a:avLst/>
            <a:gdLst>
              <a:gd name="T0" fmla="*/ 93 w 119"/>
              <a:gd name="T1" fmla="*/ 106 h 161"/>
              <a:gd name="T2" fmla="*/ 85 w 119"/>
              <a:gd name="T3" fmla="*/ 92 h 161"/>
              <a:gd name="T4" fmla="*/ 87 w 119"/>
              <a:gd name="T5" fmla="*/ 81 h 161"/>
              <a:gd name="T6" fmla="*/ 73 w 119"/>
              <a:gd name="T7" fmla="*/ 70 h 161"/>
              <a:gd name="T8" fmla="*/ 66 w 119"/>
              <a:gd name="T9" fmla="*/ 56 h 161"/>
              <a:gd name="T10" fmla="*/ 48 w 119"/>
              <a:gd name="T11" fmla="*/ 51 h 161"/>
              <a:gd name="T12" fmla="*/ 54 w 119"/>
              <a:gd name="T13" fmla="*/ 45 h 161"/>
              <a:gd name="T14" fmla="*/ 53 w 119"/>
              <a:gd name="T15" fmla="*/ 40 h 161"/>
              <a:gd name="T16" fmla="*/ 66 w 119"/>
              <a:gd name="T17" fmla="*/ 23 h 161"/>
              <a:gd name="T18" fmla="*/ 40 w 119"/>
              <a:gd name="T19" fmla="*/ 19 h 161"/>
              <a:gd name="T20" fmla="*/ 27 w 119"/>
              <a:gd name="T21" fmla="*/ 20 h 161"/>
              <a:gd name="T22" fmla="*/ 31 w 119"/>
              <a:gd name="T23" fmla="*/ 16 h 161"/>
              <a:gd name="T24" fmla="*/ 46 w 119"/>
              <a:gd name="T25" fmla="*/ 3 h 161"/>
              <a:gd name="T26" fmla="*/ 31 w 119"/>
              <a:gd name="T27" fmla="*/ 2 h 161"/>
              <a:gd name="T28" fmla="*/ 23 w 119"/>
              <a:gd name="T29" fmla="*/ 3 h 161"/>
              <a:gd name="T30" fmla="*/ 16 w 119"/>
              <a:gd name="T31" fmla="*/ 6 h 161"/>
              <a:gd name="T32" fmla="*/ 14 w 119"/>
              <a:gd name="T33" fmla="*/ 10 h 161"/>
              <a:gd name="T34" fmla="*/ 15 w 119"/>
              <a:gd name="T35" fmla="*/ 14 h 161"/>
              <a:gd name="T36" fmla="*/ 9 w 119"/>
              <a:gd name="T37" fmla="*/ 17 h 161"/>
              <a:gd name="T38" fmla="*/ 11 w 119"/>
              <a:gd name="T39" fmla="*/ 21 h 161"/>
              <a:gd name="T40" fmla="*/ 10 w 119"/>
              <a:gd name="T41" fmla="*/ 24 h 161"/>
              <a:gd name="T42" fmla="*/ 9 w 119"/>
              <a:gd name="T43" fmla="*/ 29 h 161"/>
              <a:gd name="T44" fmla="*/ 8 w 119"/>
              <a:gd name="T45" fmla="*/ 34 h 161"/>
              <a:gd name="T46" fmla="*/ 5 w 119"/>
              <a:gd name="T47" fmla="*/ 37 h 161"/>
              <a:gd name="T48" fmla="*/ 12 w 119"/>
              <a:gd name="T49" fmla="*/ 38 h 161"/>
              <a:gd name="T50" fmla="*/ 12 w 119"/>
              <a:gd name="T51" fmla="*/ 40 h 161"/>
              <a:gd name="T52" fmla="*/ 10 w 119"/>
              <a:gd name="T53" fmla="*/ 46 h 161"/>
              <a:gd name="T54" fmla="*/ 9 w 119"/>
              <a:gd name="T55" fmla="*/ 50 h 161"/>
              <a:gd name="T56" fmla="*/ 6 w 119"/>
              <a:gd name="T57" fmla="*/ 62 h 161"/>
              <a:gd name="T58" fmla="*/ 12 w 119"/>
              <a:gd name="T59" fmla="*/ 52 h 161"/>
              <a:gd name="T60" fmla="*/ 15 w 119"/>
              <a:gd name="T61" fmla="*/ 53 h 161"/>
              <a:gd name="T62" fmla="*/ 20 w 119"/>
              <a:gd name="T63" fmla="*/ 48 h 161"/>
              <a:gd name="T64" fmla="*/ 23 w 119"/>
              <a:gd name="T65" fmla="*/ 57 h 161"/>
              <a:gd name="T66" fmla="*/ 16 w 119"/>
              <a:gd name="T67" fmla="*/ 68 h 161"/>
              <a:gd name="T68" fmla="*/ 27 w 119"/>
              <a:gd name="T69" fmla="*/ 74 h 161"/>
              <a:gd name="T70" fmla="*/ 32 w 119"/>
              <a:gd name="T71" fmla="*/ 71 h 161"/>
              <a:gd name="T72" fmla="*/ 48 w 119"/>
              <a:gd name="T73" fmla="*/ 68 h 161"/>
              <a:gd name="T74" fmla="*/ 41 w 119"/>
              <a:gd name="T75" fmla="*/ 79 h 161"/>
              <a:gd name="T76" fmla="*/ 49 w 119"/>
              <a:gd name="T77" fmla="*/ 83 h 161"/>
              <a:gd name="T78" fmla="*/ 47 w 119"/>
              <a:gd name="T79" fmla="*/ 94 h 161"/>
              <a:gd name="T80" fmla="*/ 42 w 119"/>
              <a:gd name="T81" fmla="*/ 98 h 161"/>
              <a:gd name="T82" fmla="*/ 23 w 119"/>
              <a:gd name="T83" fmla="*/ 108 h 161"/>
              <a:gd name="T84" fmla="*/ 34 w 119"/>
              <a:gd name="T85" fmla="*/ 113 h 161"/>
              <a:gd name="T86" fmla="*/ 19 w 119"/>
              <a:gd name="T87" fmla="*/ 123 h 161"/>
              <a:gd name="T88" fmla="*/ 16 w 119"/>
              <a:gd name="T89" fmla="*/ 128 h 161"/>
              <a:gd name="T90" fmla="*/ 23 w 119"/>
              <a:gd name="T91" fmla="*/ 129 h 161"/>
              <a:gd name="T92" fmla="*/ 29 w 119"/>
              <a:gd name="T93" fmla="*/ 130 h 161"/>
              <a:gd name="T94" fmla="*/ 46 w 119"/>
              <a:gd name="T95" fmla="*/ 134 h 161"/>
              <a:gd name="T96" fmla="*/ 49 w 119"/>
              <a:gd name="T97" fmla="*/ 134 h 161"/>
              <a:gd name="T98" fmla="*/ 30 w 119"/>
              <a:gd name="T99" fmla="*/ 139 h 161"/>
              <a:gd name="T100" fmla="*/ 18 w 119"/>
              <a:gd name="T101" fmla="*/ 150 h 161"/>
              <a:gd name="T102" fmla="*/ 11 w 119"/>
              <a:gd name="T103" fmla="*/ 157 h 161"/>
              <a:gd name="T104" fmla="*/ 19 w 119"/>
              <a:gd name="T105" fmla="*/ 156 h 161"/>
              <a:gd name="T106" fmla="*/ 32 w 119"/>
              <a:gd name="T107" fmla="*/ 154 h 161"/>
              <a:gd name="T108" fmla="*/ 41 w 119"/>
              <a:gd name="T109" fmla="*/ 149 h 161"/>
              <a:gd name="T110" fmla="*/ 62 w 119"/>
              <a:gd name="T111" fmla="*/ 149 h 161"/>
              <a:gd name="T112" fmla="*/ 73 w 119"/>
              <a:gd name="T113" fmla="*/ 145 h 161"/>
              <a:gd name="T114" fmla="*/ 78 w 119"/>
              <a:gd name="T115" fmla="*/ 145 h 161"/>
              <a:gd name="T116" fmla="*/ 97 w 119"/>
              <a:gd name="T117" fmla="*/ 146 h 161"/>
              <a:gd name="T118" fmla="*/ 106 w 119"/>
              <a:gd name="T119" fmla="*/ 135 h 161"/>
              <a:gd name="T120" fmla="*/ 99 w 119"/>
              <a:gd name="T121" fmla="*/ 133 h 161"/>
              <a:gd name="T122" fmla="*/ 108 w 119"/>
              <a:gd name="T123" fmla="*/ 127 h 161"/>
              <a:gd name="T124" fmla="*/ 116 w 119"/>
              <a:gd name="T125" fmla="*/ 121 h 16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119" h="161">
                <a:moveTo>
                  <a:pt x="119" y="113"/>
                </a:moveTo>
                <a:lnTo>
                  <a:pt x="119" y="112"/>
                </a:lnTo>
                <a:lnTo>
                  <a:pt x="119" y="112"/>
                </a:lnTo>
                <a:lnTo>
                  <a:pt x="118" y="110"/>
                </a:lnTo>
                <a:lnTo>
                  <a:pt x="118" y="109"/>
                </a:lnTo>
                <a:lnTo>
                  <a:pt x="117" y="109"/>
                </a:lnTo>
                <a:lnTo>
                  <a:pt x="113" y="106"/>
                </a:lnTo>
                <a:lnTo>
                  <a:pt x="112" y="106"/>
                </a:lnTo>
                <a:lnTo>
                  <a:pt x="109" y="106"/>
                </a:lnTo>
                <a:lnTo>
                  <a:pt x="108" y="105"/>
                </a:lnTo>
                <a:lnTo>
                  <a:pt x="107" y="105"/>
                </a:lnTo>
                <a:lnTo>
                  <a:pt x="108" y="105"/>
                </a:lnTo>
                <a:lnTo>
                  <a:pt x="107" y="106"/>
                </a:lnTo>
                <a:lnTo>
                  <a:pt x="106" y="106"/>
                </a:lnTo>
                <a:lnTo>
                  <a:pt x="106" y="105"/>
                </a:lnTo>
                <a:lnTo>
                  <a:pt x="105" y="105"/>
                </a:lnTo>
                <a:lnTo>
                  <a:pt x="104" y="105"/>
                </a:lnTo>
                <a:lnTo>
                  <a:pt x="104" y="105"/>
                </a:lnTo>
                <a:lnTo>
                  <a:pt x="103" y="105"/>
                </a:lnTo>
                <a:lnTo>
                  <a:pt x="102" y="105"/>
                </a:lnTo>
                <a:lnTo>
                  <a:pt x="101" y="105"/>
                </a:lnTo>
                <a:lnTo>
                  <a:pt x="101" y="105"/>
                </a:lnTo>
                <a:lnTo>
                  <a:pt x="101" y="106"/>
                </a:lnTo>
                <a:lnTo>
                  <a:pt x="100" y="106"/>
                </a:lnTo>
                <a:lnTo>
                  <a:pt x="99" y="107"/>
                </a:lnTo>
                <a:lnTo>
                  <a:pt x="99" y="108"/>
                </a:lnTo>
                <a:lnTo>
                  <a:pt x="99" y="109"/>
                </a:lnTo>
                <a:lnTo>
                  <a:pt x="99" y="109"/>
                </a:lnTo>
                <a:lnTo>
                  <a:pt x="98" y="109"/>
                </a:lnTo>
                <a:lnTo>
                  <a:pt x="98" y="108"/>
                </a:lnTo>
                <a:lnTo>
                  <a:pt x="96" y="108"/>
                </a:lnTo>
                <a:lnTo>
                  <a:pt x="95" y="107"/>
                </a:lnTo>
                <a:lnTo>
                  <a:pt x="94" y="107"/>
                </a:lnTo>
                <a:lnTo>
                  <a:pt x="93" y="107"/>
                </a:lnTo>
                <a:lnTo>
                  <a:pt x="93" y="106"/>
                </a:lnTo>
                <a:lnTo>
                  <a:pt x="93" y="106"/>
                </a:lnTo>
                <a:lnTo>
                  <a:pt x="94" y="106"/>
                </a:lnTo>
                <a:lnTo>
                  <a:pt x="94" y="106"/>
                </a:lnTo>
                <a:lnTo>
                  <a:pt x="95" y="104"/>
                </a:lnTo>
                <a:lnTo>
                  <a:pt x="97" y="103"/>
                </a:lnTo>
                <a:lnTo>
                  <a:pt x="98" y="103"/>
                </a:lnTo>
                <a:lnTo>
                  <a:pt x="98" y="103"/>
                </a:lnTo>
                <a:lnTo>
                  <a:pt x="98" y="102"/>
                </a:lnTo>
                <a:lnTo>
                  <a:pt x="98" y="102"/>
                </a:lnTo>
                <a:lnTo>
                  <a:pt x="98" y="101"/>
                </a:lnTo>
                <a:lnTo>
                  <a:pt x="98" y="101"/>
                </a:lnTo>
                <a:lnTo>
                  <a:pt x="98" y="100"/>
                </a:lnTo>
                <a:lnTo>
                  <a:pt x="96" y="97"/>
                </a:lnTo>
                <a:lnTo>
                  <a:pt x="96" y="97"/>
                </a:lnTo>
                <a:lnTo>
                  <a:pt x="96" y="97"/>
                </a:lnTo>
                <a:lnTo>
                  <a:pt x="95" y="97"/>
                </a:lnTo>
                <a:lnTo>
                  <a:pt x="95" y="96"/>
                </a:lnTo>
                <a:lnTo>
                  <a:pt x="95" y="96"/>
                </a:lnTo>
                <a:lnTo>
                  <a:pt x="94" y="96"/>
                </a:lnTo>
                <a:lnTo>
                  <a:pt x="94" y="96"/>
                </a:lnTo>
                <a:lnTo>
                  <a:pt x="94" y="95"/>
                </a:lnTo>
                <a:lnTo>
                  <a:pt x="93" y="95"/>
                </a:lnTo>
                <a:lnTo>
                  <a:pt x="92" y="94"/>
                </a:lnTo>
                <a:lnTo>
                  <a:pt x="91" y="94"/>
                </a:lnTo>
                <a:lnTo>
                  <a:pt x="90" y="93"/>
                </a:lnTo>
                <a:lnTo>
                  <a:pt x="89" y="92"/>
                </a:lnTo>
                <a:lnTo>
                  <a:pt x="87" y="92"/>
                </a:lnTo>
                <a:lnTo>
                  <a:pt x="86" y="92"/>
                </a:lnTo>
                <a:lnTo>
                  <a:pt x="85" y="92"/>
                </a:lnTo>
                <a:lnTo>
                  <a:pt x="84" y="92"/>
                </a:lnTo>
                <a:lnTo>
                  <a:pt x="84" y="92"/>
                </a:lnTo>
                <a:lnTo>
                  <a:pt x="83" y="92"/>
                </a:lnTo>
                <a:lnTo>
                  <a:pt x="82" y="92"/>
                </a:lnTo>
                <a:lnTo>
                  <a:pt x="83" y="91"/>
                </a:lnTo>
                <a:lnTo>
                  <a:pt x="85" y="92"/>
                </a:lnTo>
                <a:lnTo>
                  <a:pt x="87" y="92"/>
                </a:lnTo>
                <a:lnTo>
                  <a:pt x="88" y="91"/>
                </a:lnTo>
                <a:lnTo>
                  <a:pt x="89" y="91"/>
                </a:lnTo>
                <a:lnTo>
                  <a:pt x="89" y="91"/>
                </a:lnTo>
                <a:lnTo>
                  <a:pt x="90" y="92"/>
                </a:lnTo>
                <a:lnTo>
                  <a:pt x="91" y="93"/>
                </a:lnTo>
                <a:lnTo>
                  <a:pt x="92" y="93"/>
                </a:lnTo>
                <a:lnTo>
                  <a:pt x="93" y="93"/>
                </a:lnTo>
                <a:lnTo>
                  <a:pt x="94" y="93"/>
                </a:lnTo>
                <a:lnTo>
                  <a:pt x="95" y="94"/>
                </a:lnTo>
                <a:lnTo>
                  <a:pt x="94" y="94"/>
                </a:lnTo>
                <a:lnTo>
                  <a:pt x="95" y="94"/>
                </a:lnTo>
                <a:lnTo>
                  <a:pt x="95" y="94"/>
                </a:lnTo>
                <a:lnTo>
                  <a:pt x="95" y="93"/>
                </a:lnTo>
                <a:lnTo>
                  <a:pt x="92" y="90"/>
                </a:lnTo>
                <a:lnTo>
                  <a:pt x="92" y="90"/>
                </a:lnTo>
                <a:lnTo>
                  <a:pt x="91" y="89"/>
                </a:lnTo>
                <a:lnTo>
                  <a:pt x="90" y="88"/>
                </a:lnTo>
                <a:lnTo>
                  <a:pt x="90" y="87"/>
                </a:lnTo>
                <a:lnTo>
                  <a:pt x="90" y="86"/>
                </a:lnTo>
                <a:lnTo>
                  <a:pt x="90" y="85"/>
                </a:lnTo>
                <a:lnTo>
                  <a:pt x="90" y="85"/>
                </a:lnTo>
                <a:lnTo>
                  <a:pt x="91" y="84"/>
                </a:lnTo>
                <a:lnTo>
                  <a:pt x="92" y="84"/>
                </a:lnTo>
                <a:lnTo>
                  <a:pt x="89" y="83"/>
                </a:lnTo>
                <a:lnTo>
                  <a:pt x="89" y="83"/>
                </a:lnTo>
                <a:lnTo>
                  <a:pt x="89" y="83"/>
                </a:lnTo>
                <a:lnTo>
                  <a:pt x="89" y="83"/>
                </a:lnTo>
                <a:lnTo>
                  <a:pt x="89" y="82"/>
                </a:lnTo>
                <a:lnTo>
                  <a:pt x="88" y="82"/>
                </a:lnTo>
                <a:lnTo>
                  <a:pt x="88" y="82"/>
                </a:lnTo>
                <a:lnTo>
                  <a:pt x="87" y="82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1"/>
                </a:lnTo>
                <a:lnTo>
                  <a:pt x="87" y="80"/>
                </a:lnTo>
                <a:lnTo>
                  <a:pt x="87" y="80"/>
                </a:lnTo>
                <a:lnTo>
                  <a:pt x="86" y="80"/>
                </a:lnTo>
                <a:lnTo>
                  <a:pt x="86" y="79"/>
                </a:lnTo>
                <a:lnTo>
                  <a:pt x="86" y="79"/>
                </a:lnTo>
                <a:lnTo>
                  <a:pt x="85" y="79"/>
                </a:lnTo>
                <a:lnTo>
                  <a:pt x="85" y="78"/>
                </a:lnTo>
                <a:lnTo>
                  <a:pt x="84" y="77"/>
                </a:lnTo>
                <a:lnTo>
                  <a:pt x="83" y="77"/>
                </a:lnTo>
                <a:lnTo>
                  <a:pt x="83" y="77"/>
                </a:lnTo>
                <a:lnTo>
                  <a:pt x="82" y="77"/>
                </a:lnTo>
                <a:lnTo>
                  <a:pt x="81" y="76"/>
                </a:lnTo>
                <a:lnTo>
                  <a:pt x="80" y="76"/>
                </a:lnTo>
                <a:lnTo>
                  <a:pt x="79" y="76"/>
                </a:lnTo>
                <a:lnTo>
                  <a:pt x="79" y="76"/>
                </a:lnTo>
                <a:lnTo>
                  <a:pt x="78" y="76"/>
                </a:lnTo>
                <a:lnTo>
                  <a:pt x="77" y="75"/>
                </a:lnTo>
                <a:lnTo>
                  <a:pt x="76" y="75"/>
                </a:lnTo>
                <a:lnTo>
                  <a:pt x="76" y="75"/>
                </a:lnTo>
                <a:lnTo>
                  <a:pt x="76" y="75"/>
                </a:lnTo>
                <a:lnTo>
                  <a:pt x="76" y="75"/>
                </a:lnTo>
                <a:lnTo>
                  <a:pt x="75" y="75"/>
                </a:lnTo>
                <a:lnTo>
                  <a:pt x="75" y="75"/>
                </a:lnTo>
                <a:lnTo>
                  <a:pt x="75" y="75"/>
                </a:lnTo>
                <a:lnTo>
                  <a:pt x="75" y="74"/>
                </a:lnTo>
                <a:lnTo>
                  <a:pt x="75" y="74"/>
                </a:lnTo>
                <a:lnTo>
                  <a:pt x="75" y="74"/>
                </a:lnTo>
                <a:lnTo>
                  <a:pt x="75" y="73"/>
                </a:lnTo>
                <a:lnTo>
                  <a:pt x="74" y="73"/>
                </a:lnTo>
                <a:lnTo>
                  <a:pt x="74" y="73"/>
                </a:lnTo>
                <a:lnTo>
                  <a:pt x="73" y="72"/>
                </a:lnTo>
                <a:lnTo>
                  <a:pt x="73" y="72"/>
                </a:lnTo>
                <a:lnTo>
                  <a:pt x="73" y="70"/>
                </a:lnTo>
                <a:lnTo>
                  <a:pt x="73" y="70"/>
                </a:lnTo>
                <a:lnTo>
                  <a:pt x="73" y="70"/>
                </a:lnTo>
                <a:lnTo>
                  <a:pt x="72" y="69"/>
                </a:lnTo>
                <a:lnTo>
                  <a:pt x="73" y="69"/>
                </a:lnTo>
                <a:lnTo>
                  <a:pt x="72" y="68"/>
                </a:lnTo>
                <a:lnTo>
                  <a:pt x="71" y="67"/>
                </a:lnTo>
                <a:lnTo>
                  <a:pt x="71" y="67"/>
                </a:lnTo>
                <a:lnTo>
                  <a:pt x="71" y="66"/>
                </a:lnTo>
                <a:lnTo>
                  <a:pt x="71" y="66"/>
                </a:lnTo>
                <a:lnTo>
                  <a:pt x="71" y="65"/>
                </a:lnTo>
                <a:lnTo>
                  <a:pt x="70" y="65"/>
                </a:lnTo>
                <a:lnTo>
                  <a:pt x="70" y="65"/>
                </a:lnTo>
                <a:lnTo>
                  <a:pt x="70" y="64"/>
                </a:lnTo>
                <a:lnTo>
                  <a:pt x="70" y="64"/>
                </a:lnTo>
                <a:lnTo>
                  <a:pt x="70" y="64"/>
                </a:lnTo>
                <a:lnTo>
                  <a:pt x="70" y="63"/>
                </a:lnTo>
                <a:lnTo>
                  <a:pt x="69" y="63"/>
                </a:lnTo>
                <a:lnTo>
                  <a:pt x="70" y="62"/>
                </a:lnTo>
                <a:lnTo>
                  <a:pt x="69" y="62"/>
                </a:lnTo>
                <a:lnTo>
                  <a:pt x="69" y="61"/>
                </a:lnTo>
                <a:lnTo>
                  <a:pt x="69" y="60"/>
                </a:lnTo>
                <a:lnTo>
                  <a:pt x="69" y="60"/>
                </a:lnTo>
                <a:lnTo>
                  <a:pt x="69" y="59"/>
                </a:lnTo>
                <a:lnTo>
                  <a:pt x="69" y="59"/>
                </a:lnTo>
                <a:lnTo>
                  <a:pt x="69" y="58"/>
                </a:lnTo>
                <a:lnTo>
                  <a:pt x="69" y="58"/>
                </a:lnTo>
                <a:lnTo>
                  <a:pt x="69" y="58"/>
                </a:lnTo>
                <a:lnTo>
                  <a:pt x="68" y="57"/>
                </a:lnTo>
                <a:lnTo>
                  <a:pt x="68" y="57"/>
                </a:lnTo>
                <a:lnTo>
                  <a:pt x="67" y="57"/>
                </a:lnTo>
                <a:lnTo>
                  <a:pt x="67" y="57"/>
                </a:lnTo>
                <a:lnTo>
                  <a:pt x="67" y="57"/>
                </a:lnTo>
                <a:lnTo>
                  <a:pt x="67" y="57"/>
                </a:lnTo>
                <a:lnTo>
                  <a:pt x="67" y="56"/>
                </a:lnTo>
                <a:lnTo>
                  <a:pt x="66" y="56"/>
                </a:lnTo>
                <a:lnTo>
                  <a:pt x="66" y="56"/>
                </a:lnTo>
                <a:lnTo>
                  <a:pt x="66" y="56"/>
                </a:lnTo>
                <a:lnTo>
                  <a:pt x="65" y="56"/>
                </a:lnTo>
                <a:lnTo>
                  <a:pt x="65" y="55"/>
                </a:lnTo>
                <a:lnTo>
                  <a:pt x="63" y="54"/>
                </a:lnTo>
                <a:lnTo>
                  <a:pt x="63" y="53"/>
                </a:lnTo>
                <a:lnTo>
                  <a:pt x="62" y="52"/>
                </a:lnTo>
                <a:lnTo>
                  <a:pt x="62" y="52"/>
                </a:lnTo>
                <a:lnTo>
                  <a:pt x="61" y="52"/>
                </a:lnTo>
                <a:lnTo>
                  <a:pt x="61" y="51"/>
                </a:lnTo>
                <a:lnTo>
                  <a:pt x="60" y="51"/>
                </a:lnTo>
                <a:lnTo>
                  <a:pt x="59" y="51"/>
                </a:lnTo>
                <a:lnTo>
                  <a:pt x="59" y="51"/>
                </a:lnTo>
                <a:lnTo>
                  <a:pt x="58" y="51"/>
                </a:lnTo>
                <a:lnTo>
                  <a:pt x="57" y="50"/>
                </a:lnTo>
                <a:lnTo>
                  <a:pt x="55" y="50"/>
                </a:lnTo>
                <a:lnTo>
                  <a:pt x="55" y="50"/>
                </a:lnTo>
                <a:lnTo>
                  <a:pt x="55" y="50"/>
                </a:lnTo>
                <a:lnTo>
                  <a:pt x="55" y="50"/>
                </a:lnTo>
                <a:lnTo>
                  <a:pt x="54" y="50"/>
                </a:lnTo>
                <a:lnTo>
                  <a:pt x="55" y="49"/>
                </a:lnTo>
                <a:lnTo>
                  <a:pt x="54" y="49"/>
                </a:lnTo>
                <a:lnTo>
                  <a:pt x="53" y="49"/>
                </a:lnTo>
                <a:lnTo>
                  <a:pt x="52" y="48"/>
                </a:lnTo>
                <a:lnTo>
                  <a:pt x="52" y="49"/>
                </a:lnTo>
                <a:lnTo>
                  <a:pt x="51" y="49"/>
                </a:lnTo>
                <a:lnTo>
                  <a:pt x="51" y="49"/>
                </a:lnTo>
                <a:lnTo>
                  <a:pt x="51" y="49"/>
                </a:lnTo>
                <a:lnTo>
                  <a:pt x="50" y="49"/>
                </a:lnTo>
                <a:lnTo>
                  <a:pt x="50" y="49"/>
                </a:lnTo>
                <a:lnTo>
                  <a:pt x="50" y="49"/>
                </a:lnTo>
                <a:lnTo>
                  <a:pt x="50" y="50"/>
                </a:lnTo>
                <a:lnTo>
                  <a:pt x="50" y="50"/>
                </a:lnTo>
                <a:lnTo>
                  <a:pt x="49" y="50"/>
                </a:lnTo>
                <a:lnTo>
                  <a:pt x="48" y="51"/>
                </a:lnTo>
                <a:lnTo>
                  <a:pt x="47" y="51"/>
                </a:lnTo>
                <a:lnTo>
                  <a:pt x="46" y="50"/>
                </a:lnTo>
                <a:lnTo>
                  <a:pt x="44" y="50"/>
                </a:lnTo>
                <a:lnTo>
                  <a:pt x="43" y="50"/>
                </a:lnTo>
                <a:lnTo>
                  <a:pt x="43" y="50"/>
                </a:lnTo>
                <a:lnTo>
                  <a:pt x="41" y="50"/>
                </a:lnTo>
                <a:lnTo>
                  <a:pt x="41" y="49"/>
                </a:lnTo>
                <a:lnTo>
                  <a:pt x="40" y="49"/>
                </a:lnTo>
                <a:lnTo>
                  <a:pt x="39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8" y="49"/>
                </a:lnTo>
                <a:lnTo>
                  <a:pt x="39" y="49"/>
                </a:lnTo>
                <a:lnTo>
                  <a:pt x="40" y="49"/>
                </a:lnTo>
                <a:lnTo>
                  <a:pt x="41" y="49"/>
                </a:lnTo>
                <a:lnTo>
                  <a:pt x="41" y="49"/>
                </a:lnTo>
                <a:lnTo>
                  <a:pt x="42" y="49"/>
                </a:lnTo>
                <a:lnTo>
                  <a:pt x="43" y="49"/>
                </a:lnTo>
                <a:lnTo>
                  <a:pt x="43" y="49"/>
                </a:lnTo>
                <a:lnTo>
                  <a:pt x="44" y="49"/>
                </a:lnTo>
                <a:lnTo>
                  <a:pt x="46" y="49"/>
                </a:lnTo>
                <a:lnTo>
                  <a:pt x="46" y="48"/>
                </a:lnTo>
                <a:lnTo>
                  <a:pt x="46" y="48"/>
                </a:lnTo>
                <a:lnTo>
                  <a:pt x="46" y="48"/>
                </a:lnTo>
                <a:lnTo>
                  <a:pt x="47" y="48"/>
                </a:lnTo>
                <a:lnTo>
                  <a:pt x="48" y="46"/>
                </a:lnTo>
                <a:lnTo>
                  <a:pt x="49" y="46"/>
                </a:lnTo>
                <a:lnTo>
                  <a:pt x="50" y="46"/>
                </a:lnTo>
                <a:lnTo>
                  <a:pt x="51" y="46"/>
                </a:lnTo>
                <a:lnTo>
                  <a:pt x="51" y="46"/>
                </a:lnTo>
                <a:lnTo>
                  <a:pt x="52" y="46"/>
                </a:lnTo>
                <a:lnTo>
                  <a:pt x="53" y="46"/>
                </a:lnTo>
                <a:lnTo>
                  <a:pt x="54" y="45"/>
                </a:lnTo>
                <a:lnTo>
                  <a:pt x="55" y="45"/>
                </a:lnTo>
                <a:lnTo>
                  <a:pt x="54" y="44"/>
                </a:lnTo>
                <a:lnTo>
                  <a:pt x="54" y="44"/>
                </a:lnTo>
                <a:lnTo>
                  <a:pt x="54" y="44"/>
                </a:lnTo>
                <a:lnTo>
                  <a:pt x="52" y="44"/>
                </a:lnTo>
                <a:lnTo>
                  <a:pt x="51" y="43"/>
                </a:lnTo>
                <a:lnTo>
                  <a:pt x="51" y="43"/>
                </a:lnTo>
                <a:lnTo>
                  <a:pt x="51" y="43"/>
                </a:lnTo>
                <a:lnTo>
                  <a:pt x="51" y="43"/>
                </a:lnTo>
                <a:lnTo>
                  <a:pt x="51" y="42"/>
                </a:lnTo>
                <a:lnTo>
                  <a:pt x="51" y="42"/>
                </a:lnTo>
                <a:lnTo>
                  <a:pt x="51" y="42"/>
                </a:lnTo>
                <a:lnTo>
                  <a:pt x="51" y="41"/>
                </a:lnTo>
                <a:lnTo>
                  <a:pt x="50" y="41"/>
                </a:lnTo>
                <a:lnTo>
                  <a:pt x="50" y="41"/>
                </a:lnTo>
                <a:lnTo>
                  <a:pt x="49" y="41"/>
                </a:lnTo>
                <a:lnTo>
                  <a:pt x="48" y="42"/>
                </a:lnTo>
                <a:lnTo>
                  <a:pt x="47" y="42"/>
                </a:lnTo>
                <a:lnTo>
                  <a:pt x="45" y="43"/>
                </a:lnTo>
                <a:lnTo>
                  <a:pt x="44" y="43"/>
                </a:lnTo>
                <a:lnTo>
                  <a:pt x="43" y="43"/>
                </a:lnTo>
                <a:lnTo>
                  <a:pt x="43" y="43"/>
                </a:lnTo>
                <a:lnTo>
                  <a:pt x="44" y="43"/>
                </a:lnTo>
                <a:lnTo>
                  <a:pt x="45" y="43"/>
                </a:lnTo>
                <a:lnTo>
                  <a:pt x="46" y="42"/>
                </a:lnTo>
                <a:lnTo>
                  <a:pt x="47" y="41"/>
                </a:lnTo>
                <a:lnTo>
                  <a:pt x="48" y="41"/>
                </a:lnTo>
                <a:lnTo>
                  <a:pt x="49" y="41"/>
                </a:lnTo>
                <a:lnTo>
                  <a:pt x="50" y="41"/>
                </a:lnTo>
                <a:lnTo>
                  <a:pt x="51" y="41"/>
                </a:lnTo>
                <a:lnTo>
                  <a:pt x="52" y="41"/>
                </a:lnTo>
                <a:lnTo>
                  <a:pt x="52" y="41"/>
                </a:lnTo>
                <a:lnTo>
                  <a:pt x="52" y="41"/>
                </a:lnTo>
                <a:lnTo>
                  <a:pt x="52" y="40"/>
                </a:lnTo>
                <a:lnTo>
                  <a:pt x="53" y="40"/>
                </a:lnTo>
                <a:lnTo>
                  <a:pt x="54" y="39"/>
                </a:lnTo>
                <a:lnTo>
                  <a:pt x="55" y="39"/>
                </a:lnTo>
                <a:lnTo>
                  <a:pt x="55" y="39"/>
                </a:lnTo>
                <a:lnTo>
                  <a:pt x="56" y="38"/>
                </a:lnTo>
                <a:lnTo>
                  <a:pt x="56" y="38"/>
                </a:lnTo>
                <a:lnTo>
                  <a:pt x="55" y="38"/>
                </a:lnTo>
                <a:lnTo>
                  <a:pt x="56" y="38"/>
                </a:lnTo>
                <a:lnTo>
                  <a:pt x="57" y="37"/>
                </a:lnTo>
                <a:lnTo>
                  <a:pt x="57" y="37"/>
                </a:lnTo>
                <a:lnTo>
                  <a:pt x="56" y="37"/>
                </a:lnTo>
                <a:lnTo>
                  <a:pt x="57" y="35"/>
                </a:lnTo>
                <a:lnTo>
                  <a:pt x="57" y="35"/>
                </a:lnTo>
                <a:lnTo>
                  <a:pt x="58" y="35"/>
                </a:lnTo>
                <a:lnTo>
                  <a:pt x="59" y="34"/>
                </a:lnTo>
                <a:lnTo>
                  <a:pt x="59" y="34"/>
                </a:lnTo>
                <a:lnTo>
                  <a:pt x="60" y="34"/>
                </a:lnTo>
                <a:lnTo>
                  <a:pt x="60" y="33"/>
                </a:lnTo>
                <a:lnTo>
                  <a:pt x="60" y="33"/>
                </a:lnTo>
                <a:lnTo>
                  <a:pt x="60" y="32"/>
                </a:lnTo>
                <a:lnTo>
                  <a:pt x="60" y="32"/>
                </a:lnTo>
                <a:lnTo>
                  <a:pt x="61" y="31"/>
                </a:lnTo>
                <a:lnTo>
                  <a:pt x="61" y="31"/>
                </a:lnTo>
                <a:lnTo>
                  <a:pt x="61" y="30"/>
                </a:lnTo>
                <a:lnTo>
                  <a:pt x="62" y="30"/>
                </a:lnTo>
                <a:lnTo>
                  <a:pt x="62" y="30"/>
                </a:lnTo>
                <a:lnTo>
                  <a:pt x="62" y="29"/>
                </a:lnTo>
                <a:lnTo>
                  <a:pt x="62" y="29"/>
                </a:lnTo>
                <a:lnTo>
                  <a:pt x="62" y="28"/>
                </a:lnTo>
                <a:lnTo>
                  <a:pt x="62" y="27"/>
                </a:lnTo>
                <a:lnTo>
                  <a:pt x="63" y="26"/>
                </a:lnTo>
                <a:lnTo>
                  <a:pt x="64" y="25"/>
                </a:lnTo>
                <a:lnTo>
                  <a:pt x="65" y="24"/>
                </a:lnTo>
                <a:lnTo>
                  <a:pt x="65" y="24"/>
                </a:lnTo>
                <a:lnTo>
                  <a:pt x="66" y="24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6" y="22"/>
                </a:lnTo>
                <a:lnTo>
                  <a:pt x="66" y="22"/>
                </a:lnTo>
                <a:lnTo>
                  <a:pt x="66" y="22"/>
                </a:lnTo>
                <a:lnTo>
                  <a:pt x="67" y="22"/>
                </a:lnTo>
                <a:lnTo>
                  <a:pt x="66" y="22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6" y="20"/>
                </a:lnTo>
                <a:lnTo>
                  <a:pt x="65" y="20"/>
                </a:lnTo>
                <a:lnTo>
                  <a:pt x="64" y="19"/>
                </a:lnTo>
                <a:lnTo>
                  <a:pt x="63" y="19"/>
                </a:lnTo>
                <a:lnTo>
                  <a:pt x="63" y="19"/>
                </a:lnTo>
                <a:lnTo>
                  <a:pt x="61" y="19"/>
                </a:lnTo>
                <a:lnTo>
                  <a:pt x="60" y="19"/>
                </a:lnTo>
                <a:lnTo>
                  <a:pt x="59" y="19"/>
                </a:lnTo>
                <a:lnTo>
                  <a:pt x="58" y="19"/>
                </a:lnTo>
                <a:lnTo>
                  <a:pt x="57" y="19"/>
                </a:lnTo>
                <a:lnTo>
                  <a:pt x="56" y="19"/>
                </a:lnTo>
                <a:lnTo>
                  <a:pt x="55" y="19"/>
                </a:lnTo>
                <a:lnTo>
                  <a:pt x="53" y="19"/>
                </a:lnTo>
                <a:lnTo>
                  <a:pt x="52" y="19"/>
                </a:lnTo>
                <a:lnTo>
                  <a:pt x="51" y="18"/>
                </a:lnTo>
                <a:lnTo>
                  <a:pt x="51" y="19"/>
                </a:lnTo>
                <a:lnTo>
                  <a:pt x="50" y="18"/>
                </a:lnTo>
                <a:lnTo>
                  <a:pt x="49" y="18"/>
                </a:lnTo>
                <a:lnTo>
                  <a:pt x="49" y="19"/>
                </a:lnTo>
                <a:lnTo>
                  <a:pt x="48" y="19"/>
                </a:lnTo>
                <a:lnTo>
                  <a:pt x="45" y="18"/>
                </a:lnTo>
                <a:lnTo>
                  <a:pt x="44" y="18"/>
                </a:lnTo>
                <a:lnTo>
                  <a:pt x="43" y="18"/>
                </a:lnTo>
                <a:lnTo>
                  <a:pt x="41" y="18"/>
                </a:lnTo>
                <a:lnTo>
                  <a:pt x="40" y="19"/>
                </a:lnTo>
                <a:lnTo>
                  <a:pt x="38" y="19"/>
                </a:lnTo>
                <a:lnTo>
                  <a:pt x="36" y="20"/>
                </a:lnTo>
                <a:lnTo>
                  <a:pt x="35" y="20"/>
                </a:lnTo>
                <a:lnTo>
                  <a:pt x="33" y="20"/>
                </a:lnTo>
                <a:lnTo>
                  <a:pt x="32" y="20"/>
                </a:lnTo>
                <a:lnTo>
                  <a:pt x="32" y="21"/>
                </a:lnTo>
                <a:lnTo>
                  <a:pt x="33" y="21"/>
                </a:lnTo>
                <a:lnTo>
                  <a:pt x="33" y="21"/>
                </a:lnTo>
                <a:lnTo>
                  <a:pt x="33" y="21"/>
                </a:lnTo>
                <a:lnTo>
                  <a:pt x="32" y="21"/>
                </a:lnTo>
                <a:lnTo>
                  <a:pt x="31" y="22"/>
                </a:lnTo>
                <a:lnTo>
                  <a:pt x="31" y="22"/>
                </a:lnTo>
                <a:lnTo>
                  <a:pt x="31" y="22"/>
                </a:lnTo>
                <a:lnTo>
                  <a:pt x="30" y="22"/>
                </a:lnTo>
                <a:lnTo>
                  <a:pt x="30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31" y="21"/>
                </a:lnTo>
                <a:lnTo>
                  <a:pt x="31" y="21"/>
                </a:lnTo>
                <a:lnTo>
                  <a:pt x="31" y="21"/>
                </a:lnTo>
                <a:lnTo>
                  <a:pt x="32" y="21"/>
                </a:ln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32" y="19"/>
                </a:lnTo>
                <a:lnTo>
                  <a:pt x="33" y="19"/>
                </a:lnTo>
                <a:lnTo>
                  <a:pt x="33" y="19"/>
                </a:lnTo>
                <a:lnTo>
                  <a:pt x="33" y="19"/>
                </a:lnTo>
                <a:lnTo>
                  <a:pt x="31" y="19"/>
                </a:lnTo>
                <a:lnTo>
                  <a:pt x="31" y="19"/>
                </a:lnTo>
                <a:lnTo>
                  <a:pt x="31" y="19"/>
                </a:lnTo>
                <a:lnTo>
                  <a:pt x="30" y="19"/>
                </a:lnTo>
                <a:lnTo>
                  <a:pt x="28" y="20"/>
                </a:lnTo>
                <a:lnTo>
                  <a:pt x="27" y="20"/>
                </a:lnTo>
                <a:lnTo>
                  <a:pt x="27" y="21"/>
                </a:lnTo>
                <a:lnTo>
                  <a:pt x="27" y="21"/>
                </a:lnTo>
                <a:lnTo>
                  <a:pt x="27" y="20"/>
                </a:lnTo>
                <a:lnTo>
                  <a:pt x="27" y="20"/>
                </a:lnTo>
                <a:lnTo>
                  <a:pt x="27" y="20"/>
                </a:lnTo>
                <a:lnTo>
                  <a:pt x="28" y="20"/>
                </a:lnTo>
                <a:lnTo>
                  <a:pt x="28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30" y="19"/>
                </a:lnTo>
                <a:lnTo>
                  <a:pt x="31" y="19"/>
                </a:lnTo>
                <a:lnTo>
                  <a:pt x="32" y="18"/>
                </a:lnTo>
                <a:lnTo>
                  <a:pt x="33" y="18"/>
                </a:lnTo>
                <a:lnTo>
                  <a:pt x="33" y="18"/>
                </a:lnTo>
                <a:lnTo>
                  <a:pt x="33" y="18"/>
                </a:lnTo>
                <a:lnTo>
                  <a:pt x="33" y="19"/>
                </a:lnTo>
                <a:lnTo>
                  <a:pt x="33" y="19"/>
                </a:lnTo>
                <a:lnTo>
                  <a:pt x="34" y="18"/>
                </a:lnTo>
                <a:lnTo>
                  <a:pt x="35" y="17"/>
                </a:lnTo>
                <a:lnTo>
                  <a:pt x="35" y="17"/>
                </a:lnTo>
                <a:lnTo>
                  <a:pt x="37" y="16"/>
                </a:lnTo>
                <a:lnTo>
                  <a:pt x="37" y="15"/>
                </a:lnTo>
                <a:lnTo>
                  <a:pt x="37" y="15"/>
                </a:lnTo>
                <a:lnTo>
                  <a:pt x="36" y="15"/>
                </a:lnTo>
                <a:lnTo>
                  <a:pt x="36" y="16"/>
                </a:lnTo>
                <a:lnTo>
                  <a:pt x="34" y="16"/>
                </a:lnTo>
                <a:lnTo>
                  <a:pt x="34" y="16"/>
                </a:lnTo>
                <a:lnTo>
                  <a:pt x="35" y="16"/>
                </a:lnTo>
                <a:lnTo>
                  <a:pt x="34" y="16"/>
                </a:lnTo>
                <a:lnTo>
                  <a:pt x="34" y="16"/>
                </a:lnTo>
                <a:lnTo>
                  <a:pt x="33" y="16"/>
                </a:lnTo>
                <a:lnTo>
                  <a:pt x="32" y="16"/>
                </a:lnTo>
                <a:lnTo>
                  <a:pt x="31" y="16"/>
                </a:lnTo>
                <a:lnTo>
                  <a:pt x="31" y="16"/>
                </a:lnTo>
                <a:lnTo>
                  <a:pt x="30" y="15"/>
                </a:lnTo>
                <a:lnTo>
                  <a:pt x="32" y="16"/>
                </a:lnTo>
                <a:lnTo>
                  <a:pt x="32" y="15"/>
                </a:lnTo>
                <a:lnTo>
                  <a:pt x="33" y="15"/>
                </a:lnTo>
                <a:lnTo>
                  <a:pt x="33" y="15"/>
                </a:lnTo>
                <a:lnTo>
                  <a:pt x="33" y="15"/>
                </a:lnTo>
                <a:lnTo>
                  <a:pt x="33" y="14"/>
                </a:lnTo>
                <a:lnTo>
                  <a:pt x="33" y="14"/>
                </a:lnTo>
                <a:lnTo>
                  <a:pt x="33" y="13"/>
                </a:lnTo>
                <a:lnTo>
                  <a:pt x="35" y="13"/>
                </a:lnTo>
                <a:lnTo>
                  <a:pt x="36" y="12"/>
                </a:lnTo>
                <a:lnTo>
                  <a:pt x="36" y="12"/>
                </a:lnTo>
                <a:lnTo>
                  <a:pt x="37" y="12"/>
                </a:lnTo>
                <a:lnTo>
                  <a:pt x="38" y="11"/>
                </a:lnTo>
                <a:lnTo>
                  <a:pt x="39" y="11"/>
                </a:lnTo>
                <a:lnTo>
                  <a:pt x="40" y="10"/>
                </a:lnTo>
                <a:lnTo>
                  <a:pt x="41" y="9"/>
                </a:lnTo>
                <a:lnTo>
                  <a:pt x="42" y="9"/>
                </a:lnTo>
                <a:lnTo>
                  <a:pt x="43" y="8"/>
                </a:lnTo>
                <a:lnTo>
                  <a:pt x="44" y="8"/>
                </a:lnTo>
                <a:lnTo>
                  <a:pt x="44" y="7"/>
                </a:lnTo>
                <a:lnTo>
                  <a:pt x="45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6"/>
                </a:lnTo>
                <a:lnTo>
                  <a:pt x="47" y="5"/>
                </a:lnTo>
                <a:lnTo>
                  <a:pt x="48" y="4"/>
                </a:lnTo>
                <a:lnTo>
                  <a:pt x="48" y="4"/>
                </a:lnTo>
                <a:lnTo>
                  <a:pt x="48" y="4"/>
                </a:lnTo>
                <a:lnTo>
                  <a:pt x="47" y="4"/>
                </a:lnTo>
                <a:lnTo>
                  <a:pt x="46" y="4"/>
                </a:lnTo>
                <a:lnTo>
                  <a:pt x="46" y="3"/>
                </a:lnTo>
                <a:lnTo>
                  <a:pt x="47" y="3"/>
                </a:lnTo>
                <a:lnTo>
                  <a:pt x="47" y="2"/>
                </a:lnTo>
                <a:lnTo>
                  <a:pt x="47" y="2"/>
                </a:lnTo>
                <a:lnTo>
                  <a:pt x="48" y="2"/>
                </a:lnTo>
                <a:lnTo>
                  <a:pt x="48" y="1"/>
                </a:lnTo>
                <a:lnTo>
                  <a:pt x="48" y="1"/>
                </a:lnTo>
                <a:lnTo>
                  <a:pt x="47" y="1"/>
                </a:lnTo>
                <a:lnTo>
                  <a:pt x="46" y="1"/>
                </a:lnTo>
                <a:lnTo>
                  <a:pt x="45" y="1"/>
                </a:lnTo>
                <a:lnTo>
                  <a:pt x="43" y="1"/>
                </a:lnTo>
                <a:lnTo>
                  <a:pt x="43" y="1"/>
                </a:lnTo>
                <a:lnTo>
                  <a:pt x="43" y="1"/>
                </a:lnTo>
                <a:lnTo>
                  <a:pt x="43" y="0"/>
                </a:lnTo>
                <a:lnTo>
                  <a:pt x="42" y="1"/>
                </a:lnTo>
                <a:lnTo>
                  <a:pt x="42" y="1"/>
                </a:lnTo>
                <a:lnTo>
                  <a:pt x="42" y="1"/>
                </a:lnTo>
                <a:lnTo>
                  <a:pt x="43" y="1"/>
                </a:lnTo>
                <a:lnTo>
                  <a:pt x="43" y="2"/>
                </a:lnTo>
                <a:lnTo>
                  <a:pt x="41" y="2"/>
                </a:lnTo>
                <a:lnTo>
                  <a:pt x="40" y="2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8" y="1"/>
                </a:lnTo>
                <a:lnTo>
                  <a:pt x="38" y="2"/>
                </a:lnTo>
                <a:lnTo>
                  <a:pt x="36" y="2"/>
                </a:lnTo>
                <a:lnTo>
                  <a:pt x="35" y="3"/>
                </a:lnTo>
                <a:lnTo>
                  <a:pt x="35" y="2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2" y="2"/>
                </a:lnTo>
                <a:lnTo>
                  <a:pt x="32" y="3"/>
                </a:lnTo>
                <a:lnTo>
                  <a:pt x="31" y="2"/>
                </a:lnTo>
                <a:lnTo>
                  <a:pt x="31" y="2"/>
                </a:lnTo>
                <a:lnTo>
                  <a:pt x="31" y="3"/>
                </a:lnTo>
                <a:lnTo>
                  <a:pt x="31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4"/>
                </a:lnTo>
                <a:lnTo>
                  <a:pt x="27" y="4"/>
                </a:lnTo>
                <a:lnTo>
                  <a:pt x="26" y="5"/>
                </a:lnTo>
                <a:lnTo>
                  <a:pt x="27" y="4"/>
                </a:lnTo>
                <a:lnTo>
                  <a:pt x="27" y="3"/>
                </a:lnTo>
                <a:lnTo>
                  <a:pt x="27" y="3"/>
                </a:lnTo>
                <a:lnTo>
                  <a:pt x="27" y="3"/>
                </a:lnTo>
                <a:lnTo>
                  <a:pt x="26" y="3"/>
                </a:lnTo>
                <a:lnTo>
                  <a:pt x="26" y="2"/>
                </a:lnTo>
                <a:lnTo>
                  <a:pt x="26" y="2"/>
                </a:lnTo>
                <a:lnTo>
                  <a:pt x="24" y="2"/>
                </a:lnTo>
                <a:lnTo>
                  <a:pt x="24" y="2"/>
                </a:lnTo>
                <a:lnTo>
                  <a:pt x="24" y="3"/>
                </a:lnTo>
                <a:lnTo>
                  <a:pt x="24" y="3"/>
                </a:lnTo>
                <a:lnTo>
                  <a:pt x="24" y="3"/>
                </a:lnTo>
                <a:lnTo>
                  <a:pt x="23" y="3"/>
                </a:lnTo>
                <a:lnTo>
                  <a:pt x="23" y="4"/>
                </a:lnTo>
                <a:lnTo>
                  <a:pt x="23" y="4"/>
                </a:lnTo>
                <a:lnTo>
                  <a:pt x="23" y="4"/>
                </a:lnTo>
                <a:lnTo>
                  <a:pt x="22" y="5"/>
                </a:lnTo>
                <a:lnTo>
                  <a:pt x="22" y="5"/>
                </a:lnTo>
                <a:lnTo>
                  <a:pt x="23" y="4"/>
                </a:lnTo>
                <a:lnTo>
                  <a:pt x="23" y="3"/>
                </a:lnTo>
                <a:lnTo>
                  <a:pt x="23" y="3"/>
                </a:lnTo>
                <a:lnTo>
                  <a:pt x="22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2" y="2"/>
                </a:lnTo>
                <a:lnTo>
                  <a:pt x="22" y="2"/>
                </a:lnTo>
                <a:lnTo>
                  <a:pt x="21" y="2"/>
                </a:lnTo>
                <a:lnTo>
                  <a:pt x="21" y="2"/>
                </a:lnTo>
                <a:lnTo>
                  <a:pt x="21" y="2"/>
                </a:lnTo>
                <a:lnTo>
                  <a:pt x="20" y="1"/>
                </a:lnTo>
                <a:lnTo>
                  <a:pt x="19" y="1"/>
                </a:lnTo>
                <a:lnTo>
                  <a:pt x="18" y="1"/>
                </a:lnTo>
                <a:lnTo>
                  <a:pt x="18" y="1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8" y="4"/>
                </a:lnTo>
                <a:lnTo>
                  <a:pt x="18" y="5"/>
                </a:lnTo>
                <a:lnTo>
                  <a:pt x="19" y="5"/>
                </a:lnTo>
                <a:lnTo>
                  <a:pt x="18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7" y="5"/>
                </a:lnTo>
                <a:lnTo>
                  <a:pt x="18" y="5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5"/>
                </a:lnTo>
                <a:lnTo>
                  <a:pt x="16" y="6"/>
                </a:lnTo>
                <a:lnTo>
                  <a:pt x="16" y="7"/>
                </a:lnTo>
                <a:lnTo>
                  <a:pt x="16" y="7"/>
                </a:lnTo>
                <a:lnTo>
                  <a:pt x="16" y="7"/>
                </a:lnTo>
                <a:lnTo>
                  <a:pt x="17" y="7"/>
                </a:lnTo>
                <a:lnTo>
                  <a:pt x="16" y="7"/>
                </a:lnTo>
                <a:lnTo>
                  <a:pt x="17" y="7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19" y="8"/>
                </a:lnTo>
                <a:lnTo>
                  <a:pt x="19" y="8"/>
                </a:lnTo>
                <a:lnTo>
                  <a:pt x="19" y="8"/>
                </a:lnTo>
                <a:lnTo>
                  <a:pt x="19" y="9"/>
                </a:lnTo>
                <a:lnTo>
                  <a:pt x="19" y="8"/>
                </a:lnTo>
                <a:lnTo>
                  <a:pt x="18" y="8"/>
                </a:lnTo>
                <a:lnTo>
                  <a:pt x="18" y="8"/>
                </a:lnTo>
                <a:lnTo>
                  <a:pt x="17" y="8"/>
                </a:lnTo>
                <a:lnTo>
                  <a:pt x="17" y="8"/>
                </a:lnTo>
                <a:lnTo>
                  <a:pt x="17" y="8"/>
                </a:lnTo>
                <a:lnTo>
                  <a:pt x="16" y="8"/>
                </a:lnTo>
                <a:lnTo>
                  <a:pt x="16" y="8"/>
                </a:lnTo>
                <a:lnTo>
                  <a:pt x="15" y="8"/>
                </a:lnTo>
                <a:lnTo>
                  <a:pt x="14" y="9"/>
                </a:lnTo>
                <a:lnTo>
                  <a:pt x="14" y="8"/>
                </a:lnTo>
                <a:lnTo>
                  <a:pt x="13" y="8"/>
                </a:lnTo>
                <a:lnTo>
                  <a:pt x="12" y="8"/>
                </a:lnTo>
                <a:lnTo>
                  <a:pt x="13" y="9"/>
                </a:lnTo>
                <a:lnTo>
                  <a:pt x="13" y="9"/>
                </a:lnTo>
                <a:lnTo>
                  <a:pt x="14" y="9"/>
                </a:lnTo>
                <a:lnTo>
                  <a:pt x="13" y="9"/>
                </a:lnTo>
                <a:lnTo>
                  <a:pt x="14" y="9"/>
                </a:lnTo>
                <a:lnTo>
                  <a:pt x="14" y="10"/>
                </a:lnTo>
                <a:lnTo>
                  <a:pt x="14" y="10"/>
                </a:lnTo>
                <a:lnTo>
                  <a:pt x="14" y="10"/>
                </a:lnTo>
                <a:lnTo>
                  <a:pt x="14" y="10"/>
                </a:lnTo>
                <a:lnTo>
                  <a:pt x="15" y="10"/>
                </a:lnTo>
                <a:lnTo>
                  <a:pt x="15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4" y="11"/>
                </a:lnTo>
                <a:lnTo>
                  <a:pt x="15" y="11"/>
                </a:lnTo>
                <a:lnTo>
                  <a:pt x="14" y="12"/>
                </a:lnTo>
                <a:lnTo>
                  <a:pt x="14" y="12"/>
                </a:lnTo>
                <a:lnTo>
                  <a:pt x="14" y="11"/>
                </a:lnTo>
                <a:lnTo>
                  <a:pt x="13" y="11"/>
                </a:lnTo>
                <a:lnTo>
                  <a:pt x="13" y="12"/>
                </a:lnTo>
                <a:lnTo>
                  <a:pt x="13" y="12"/>
                </a:lnTo>
                <a:lnTo>
                  <a:pt x="12" y="11"/>
                </a:lnTo>
                <a:lnTo>
                  <a:pt x="12" y="11"/>
                </a:lnTo>
                <a:lnTo>
                  <a:pt x="12" y="11"/>
                </a:lnTo>
                <a:lnTo>
                  <a:pt x="11" y="11"/>
                </a:lnTo>
                <a:lnTo>
                  <a:pt x="12" y="12"/>
                </a:lnTo>
                <a:lnTo>
                  <a:pt x="12" y="12"/>
                </a:lnTo>
                <a:lnTo>
                  <a:pt x="13" y="12"/>
                </a:lnTo>
                <a:lnTo>
                  <a:pt x="13" y="13"/>
                </a:lnTo>
                <a:lnTo>
                  <a:pt x="14" y="13"/>
                </a:lnTo>
                <a:lnTo>
                  <a:pt x="14" y="13"/>
                </a:lnTo>
                <a:lnTo>
                  <a:pt x="15" y="14"/>
                </a:lnTo>
                <a:lnTo>
                  <a:pt x="16" y="14"/>
                </a:lnTo>
                <a:lnTo>
                  <a:pt x="15" y="14"/>
                </a:lnTo>
                <a:lnTo>
                  <a:pt x="15" y="14"/>
                </a:lnTo>
                <a:lnTo>
                  <a:pt x="17" y="15"/>
                </a:lnTo>
                <a:lnTo>
                  <a:pt x="17" y="16"/>
                </a:lnTo>
                <a:lnTo>
                  <a:pt x="16" y="15"/>
                </a:lnTo>
                <a:lnTo>
                  <a:pt x="15" y="15"/>
                </a:lnTo>
                <a:lnTo>
                  <a:pt x="15" y="14"/>
                </a:lnTo>
                <a:lnTo>
                  <a:pt x="15" y="14"/>
                </a:lnTo>
                <a:lnTo>
                  <a:pt x="14" y="15"/>
                </a:lnTo>
                <a:lnTo>
                  <a:pt x="14" y="14"/>
                </a:lnTo>
                <a:lnTo>
                  <a:pt x="13" y="14"/>
                </a:lnTo>
                <a:lnTo>
                  <a:pt x="13" y="14"/>
                </a:lnTo>
                <a:lnTo>
                  <a:pt x="13" y="14"/>
                </a:lnTo>
                <a:lnTo>
                  <a:pt x="13" y="14"/>
                </a:lnTo>
                <a:lnTo>
                  <a:pt x="12" y="14"/>
                </a:lnTo>
                <a:lnTo>
                  <a:pt x="13" y="14"/>
                </a:lnTo>
                <a:lnTo>
                  <a:pt x="13" y="15"/>
                </a:lnTo>
                <a:lnTo>
                  <a:pt x="14" y="15"/>
                </a:lnTo>
                <a:lnTo>
                  <a:pt x="15" y="15"/>
                </a:lnTo>
                <a:lnTo>
                  <a:pt x="15" y="16"/>
                </a:lnTo>
                <a:lnTo>
                  <a:pt x="14" y="15"/>
                </a:lnTo>
                <a:lnTo>
                  <a:pt x="13" y="15"/>
                </a:lnTo>
                <a:lnTo>
                  <a:pt x="12" y="15"/>
                </a:lnTo>
                <a:lnTo>
                  <a:pt x="12" y="15"/>
                </a:lnTo>
                <a:lnTo>
                  <a:pt x="12" y="15"/>
                </a:lnTo>
                <a:lnTo>
                  <a:pt x="11" y="16"/>
                </a:lnTo>
                <a:lnTo>
                  <a:pt x="10" y="15"/>
                </a:lnTo>
                <a:lnTo>
                  <a:pt x="10" y="15"/>
                </a:lnTo>
                <a:lnTo>
                  <a:pt x="10" y="14"/>
                </a:lnTo>
                <a:lnTo>
                  <a:pt x="10" y="15"/>
                </a:lnTo>
                <a:lnTo>
                  <a:pt x="9" y="14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5"/>
                </a:lnTo>
                <a:lnTo>
                  <a:pt x="9" y="16"/>
                </a:lnTo>
                <a:lnTo>
                  <a:pt x="10" y="16"/>
                </a:lnTo>
                <a:lnTo>
                  <a:pt x="10" y="16"/>
                </a:lnTo>
                <a:lnTo>
                  <a:pt x="10" y="17"/>
                </a:lnTo>
                <a:lnTo>
                  <a:pt x="10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9" y="17"/>
                </a:lnTo>
                <a:lnTo>
                  <a:pt x="8" y="16"/>
                </a:lnTo>
                <a:lnTo>
                  <a:pt x="8" y="16"/>
                </a:lnTo>
                <a:lnTo>
                  <a:pt x="8" y="15"/>
                </a:lnTo>
                <a:lnTo>
                  <a:pt x="7" y="15"/>
                </a:lnTo>
                <a:lnTo>
                  <a:pt x="7" y="15"/>
                </a:lnTo>
                <a:lnTo>
                  <a:pt x="6" y="15"/>
                </a:lnTo>
                <a:lnTo>
                  <a:pt x="6" y="16"/>
                </a:lnTo>
                <a:lnTo>
                  <a:pt x="6" y="16"/>
                </a:lnTo>
                <a:lnTo>
                  <a:pt x="7" y="17"/>
                </a:lnTo>
                <a:lnTo>
                  <a:pt x="6" y="17"/>
                </a:lnTo>
                <a:lnTo>
                  <a:pt x="7" y="17"/>
                </a:lnTo>
                <a:lnTo>
                  <a:pt x="6" y="18"/>
                </a:lnTo>
                <a:lnTo>
                  <a:pt x="7" y="18"/>
                </a:lnTo>
                <a:lnTo>
                  <a:pt x="8" y="18"/>
                </a:lnTo>
                <a:lnTo>
                  <a:pt x="8" y="18"/>
                </a:lnTo>
                <a:lnTo>
                  <a:pt x="8" y="19"/>
                </a:lnTo>
                <a:lnTo>
                  <a:pt x="8" y="18"/>
                </a:lnTo>
                <a:lnTo>
                  <a:pt x="7" y="18"/>
                </a:lnTo>
                <a:lnTo>
                  <a:pt x="7" y="18"/>
                </a:lnTo>
                <a:lnTo>
                  <a:pt x="7" y="19"/>
                </a:lnTo>
                <a:lnTo>
                  <a:pt x="7" y="19"/>
                </a:lnTo>
                <a:lnTo>
                  <a:pt x="6" y="19"/>
                </a:lnTo>
                <a:lnTo>
                  <a:pt x="6" y="19"/>
                </a:lnTo>
                <a:lnTo>
                  <a:pt x="7" y="20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10" y="21"/>
                </a:lnTo>
                <a:lnTo>
                  <a:pt x="11" y="21"/>
                </a:lnTo>
                <a:lnTo>
                  <a:pt x="11" y="21"/>
                </a:lnTo>
                <a:lnTo>
                  <a:pt x="9" y="21"/>
                </a:lnTo>
                <a:lnTo>
                  <a:pt x="9" y="22"/>
                </a:lnTo>
                <a:lnTo>
                  <a:pt x="9" y="21"/>
                </a:lnTo>
                <a:lnTo>
                  <a:pt x="9" y="22"/>
                </a:lnTo>
                <a:lnTo>
                  <a:pt x="9" y="22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6" y="21"/>
                </a:lnTo>
                <a:lnTo>
                  <a:pt x="5" y="22"/>
                </a:lnTo>
                <a:lnTo>
                  <a:pt x="6" y="23"/>
                </a:lnTo>
                <a:lnTo>
                  <a:pt x="6" y="23"/>
                </a:lnTo>
                <a:lnTo>
                  <a:pt x="7" y="23"/>
                </a:lnTo>
                <a:lnTo>
                  <a:pt x="6" y="24"/>
                </a:lnTo>
                <a:lnTo>
                  <a:pt x="7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6" y="24"/>
                </a:lnTo>
                <a:lnTo>
                  <a:pt x="7" y="25"/>
                </a:lnTo>
                <a:lnTo>
                  <a:pt x="8" y="25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5"/>
                </a:lnTo>
                <a:lnTo>
                  <a:pt x="10" y="24"/>
                </a:lnTo>
                <a:lnTo>
                  <a:pt x="12" y="23"/>
                </a:lnTo>
                <a:lnTo>
                  <a:pt x="12" y="24"/>
                </a:lnTo>
                <a:lnTo>
                  <a:pt x="11" y="24"/>
                </a:lnTo>
                <a:lnTo>
                  <a:pt x="9" y="25"/>
                </a:lnTo>
                <a:lnTo>
                  <a:pt x="8" y="25"/>
                </a:lnTo>
                <a:lnTo>
                  <a:pt x="8" y="25"/>
                </a:lnTo>
                <a:lnTo>
                  <a:pt x="8" y="26"/>
                </a:lnTo>
                <a:lnTo>
                  <a:pt x="8" y="26"/>
                </a:lnTo>
                <a:lnTo>
                  <a:pt x="9" y="26"/>
                </a:lnTo>
                <a:lnTo>
                  <a:pt x="10" y="26"/>
                </a:lnTo>
                <a:lnTo>
                  <a:pt x="11" y="26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7"/>
                </a:lnTo>
                <a:lnTo>
                  <a:pt x="12" y="27"/>
                </a:lnTo>
                <a:lnTo>
                  <a:pt x="12" y="27"/>
                </a:lnTo>
                <a:lnTo>
                  <a:pt x="10" y="26"/>
                </a:lnTo>
                <a:lnTo>
                  <a:pt x="10" y="26"/>
                </a:lnTo>
                <a:lnTo>
                  <a:pt x="9" y="27"/>
                </a:lnTo>
                <a:lnTo>
                  <a:pt x="9" y="27"/>
                </a:lnTo>
                <a:lnTo>
                  <a:pt x="9" y="27"/>
                </a:lnTo>
                <a:lnTo>
                  <a:pt x="9" y="28"/>
                </a:lnTo>
                <a:lnTo>
                  <a:pt x="8" y="28"/>
                </a:lnTo>
                <a:lnTo>
                  <a:pt x="8" y="28"/>
                </a:lnTo>
                <a:lnTo>
                  <a:pt x="9" y="29"/>
                </a:lnTo>
                <a:lnTo>
                  <a:pt x="9" y="29"/>
                </a:lnTo>
                <a:lnTo>
                  <a:pt x="10" y="29"/>
                </a:lnTo>
                <a:lnTo>
                  <a:pt x="10" y="29"/>
                </a:lnTo>
                <a:lnTo>
                  <a:pt x="10" y="29"/>
                </a:lnTo>
                <a:lnTo>
                  <a:pt x="12" y="29"/>
                </a:lnTo>
                <a:lnTo>
                  <a:pt x="11" y="29"/>
                </a:lnTo>
                <a:lnTo>
                  <a:pt x="11" y="30"/>
                </a:lnTo>
                <a:lnTo>
                  <a:pt x="10" y="29"/>
                </a:lnTo>
                <a:lnTo>
                  <a:pt x="9" y="29"/>
                </a:lnTo>
                <a:lnTo>
                  <a:pt x="9" y="29"/>
                </a:lnTo>
                <a:lnTo>
                  <a:pt x="8" y="29"/>
                </a:lnTo>
                <a:lnTo>
                  <a:pt x="8" y="29"/>
                </a:lnTo>
                <a:lnTo>
                  <a:pt x="7" y="29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7" y="30"/>
                </a:lnTo>
                <a:lnTo>
                  <a:pt x="8" y="31"/>
                </a:lnTo>
                <a:lnTo>
                  <a:pt x="8" y="30"/>
                </a:lnTo>
                <a:lnTo>
                  <a:pt x="8" y="31"/>
                </a:lnTo>
                <a:lnTo>
                  <a:pt x="8" y="31"/>
                </a:lnTo>
                <a:lnTo>
                  <a:pt x="9" y="31"/>
                </a:lnTo>
                <a:lnTo>
                  <a:pt x="9" y="31"/>
                </a:lnTo>
                <a:lnTo>
                  <a:pt x="11" y="31"/>
                </a:lnTo>
                <a:lnTo>
                  <a:pt x="9" y="32"/>
                </a:lnTo>
                <a:lnTo>
                  <a:pt x="8" y="31"/>
                </a:lnTo>
                <a:lnTo>
                  <a:pt x="8" y="31"/>
                </a:lnTo>
                <a:lnTo>
                  <a:pt x="6" y="31"/>
                </a:lnTo>
                <a:lnTo>
                  <a:pt x="6" y="31"/>
                </a:lnTo>
                <a:lnTo>
                  <a:pt x="6" y="31"/>
                </a:lnTo>
                <a:lnTo>
                  <a:pt x="6" y="32"/>
                </a:lnTo>
                <a:lnTo>
                  <a:pt x="6" y="32"/>
                </a:lnTo>
                <a:lnTo>
                  <a:pt x="5" y="33"/>
                </a:lnTo>
                <a:lnTo>
                  <a:pt x="5" y="33"/>
                </a:lnTo>
                <a:lnTo>
                  <a:pt x="6" y="33"/>
                </a:lnTo>
                <a:lnTo>
                  <a:pt x="6" y="33"/>
                </a:lnTo>
                <a:lnTo>
                  <a:pt x="5" y="33"/>
                </a:lnTo>
                <a:lnTo>
                  <a:pt x="4" y="33"/>
                </a:lnTo>
                <a:lnTo>
                  <a:pt x="5" y="33"/>
                </a:lnTo>
                <a:lnTo>
                  <a:pt x="5" y="33"/>
                </a:lnTo>
                <a:lnTo>
                  <a:pt x="8" y="33"/>
                </a:lnTo>
                <a:lnTo>
                  <a:pt x="7" y="34"/>
                </a:lnTo>
                <a:lnTo>
                  <a:pt x="8" y="34"/>
                </a:lnTo>
                <a:lnTo>
                  <a:pt x="8" y="34"/>
                </a:lnTo>
                <a:lnTo>
                  <a:pt x="8" y="34"/>
                </a:lnTo>
                <a:lnTo>
                  <a:pt x="8" y="33"/>
                </a:lnTo>
                <a:lnTo>
                  <a:pt x="8" y="34"/>
                </a:lnTo>
                <a:lnTo>
                  <a:pt x="8" y="34"/>
                </a:lnTo>
                <a:lnTo>
                  <a:pt x="8" y="34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6" y="35"/>
                </a:lnTo>
                <a:lnTo>
                  <a:pt x="7" y="35"/>
                </a:lnTo>
                <a:lnTo>
                  <a:pt x="6" y="35"/>
                </a:lnTo>
                <a:lnTo>
                  <a:pt x="5" y="35"/>
                </a:lnTo>
                <a:lnTo>
                  <a:pt x="5" y="35"/>
                </a:lnTo>
                <a:lnTo>
                  <a:pt x="5" y="36"/>
                </a:lnTo>
                <a:lnTo>
                  <a:pt x="5" y="36"/>
                </a:lnTo>
                <a:lnTo>
                  <a:pt x="4" y="35"/>
                </a:lnTo>
                <a:lnTo>
                  <a:pt x="4" y="35"/>
                </a:lnTo>
                <a:lnTo>
                  <a:pt x="3" y="35"/>
                </a:lnTo>
                <a:lnTo>
                  <a:pt x="3" y="36"/>
                </a:lnTo>
                <a:lnTo>
                  <a:pt x="3" y="35"/>
                </a:lnTo>
                <a:lnTo>
                  <a:pt x="2" y="36"/>
                </a:lnTo>
                <a:lnTo>
                  <a:pt x="1" y="36"/>
                </a:lnTo>
                <a:lnTo>
                  <a:pt x="1" y="36"/>
                </a:lnTo>
                <a:lnTo>
                  <a:pt x="1" y="36"/>
                </a:lnTo>
                <a:lnTo>
                  <a:pt x="0" y="36"/>
                </a:lnTo>
                <a:lnTo>
                  <a:pt x="0" y="37"/>
                </a:lnTo>
                <a:lnTo>
                  <a:pt x="1" y="37"/>
                </a:lnTo>
                <a:lnTo>
                  <a:pt x="1" y="37"/>
                </a:lnTo>
                <a:lnTo>
                  <a:pt x="2" y="37"/>
                </a:lnTo>
                <a:lnTo>
                  <a:pt x="3" y="37"/>
                </a:lnTo>
                <a:lnTo>
                  <a:pt x="4" y="37"/>
                </a:lnTo>
                <a:lnTo>
                  <a:pt x="4" y="37"/>
                </a:lnTo>
                <a:lnTo>
                  <a:pt x="4" y="37"/>
                </a:lnTo>
                <a:lnTo>
                  <a:pt x="5" y="37"/>
                </a:lnTo>
                <a:lnTo>
                  <a:pt x="6" y="37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9" y="37"/>
                </a:lnTo>
                <a:lnTo>
                  <a:pt x="8" y="37"/>
                </a:lnTo>
                <a:lnTo>
                  <a:pt x="8" y="37"/>
                </a:lnTo>
                <a:lnTo>
                  <a:pt x="7" y="37"/>
                </a:lnTo>
                <a:lnTo>
                  <a:pt x="7" y="37"/>
                </a:lnTo>
                <a:lnTo>
                  <a:pt x="6" y="37"/>
                </a:lnTo>
                <a:lnTo>
                  <a:pt x="6" y="38"/>
                </a:lnTo>
                <a:lnTo>
                  <a:pt x="5" y="38"/>
                </a:lnTo>
                <a:lnTo>
                  <a:pt x="4" y="38"/>
                </a:lnTo>
                <a:lnTo>
                  <a:pt x="3" y="38"/>
                </a:lnTo>
                <a:lnTo>
                  <a:pt x="3" y="38"/>
                </a:lnTo>
                <a:lnTo>
                  <a:pt x="4" y="39"/>
                </a:lnTo>
                <a:lnTo>
                  <a:pt x="5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7" y="40"/>
                </a:lnTo>
                <a:lnTo>
                  <a:pt x="8" y="40"/>
                </a:lnTo>
                <a:lnTo>
                  <a:pt x="8" y="41"/>
                </a:lnTo>
                <a:lnTo>
                  <a:pt x="8" y="41"/>
                </a:lnTo>
                <a:lnTo>
                  <a:pt x="9" y="40"/>
                </a:lnTo>
                <a:lnTo>
                  <a:pt x="9" y="40"/>
                </a:lnTo>
                <a:lnTo>
                  <a:pt x="10" y="40"/>
                </a:lnTo>
                <a:lnTo>
                  <a:pt x="11" y="39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3" y="37"/>
                </a:lnTo>
                <a:lnTo>
                  <a:pt x="13" y="37"/>
                </a:lnTo>
                <a:lnTo>
                  <a:pt x="14" y="37"/>
                </a:lnTo>
                <a:lnTo>
                  <a:pt x="14" y="37"/>
                </a:lnTo>
                <a:lnTo>
                  <a:pt x="15" y="36"/>
                </a:lnTo>
                <a:lnTo>
                  <a:pt x="15" y="35"/>
                </a:lnTo>
                <a:lnTo>
                  <a:pt x="15" y="35"/>
                </a:lnTo>
                <a:lnTo>
                  <a:pt x="17" y="34"/>
                </a:lnTo>
                <a:lnTo>
                  <a:pt x="16" y="35"/>
                </a:lnTo>
                <a:lnTo>
                  <a:pt x="15" y="36"/>
                </a:lnTo>
                <a:lnTo>
                  <a:pt x="15" y="37"/>
                </a:lnTo>
                <a:lnTo>
                  <a:pt x="15" y="37"/>
                </a:lnTo>
                <a:lnTo>
                  <a:pt x="16" y="37"/>
                </a:lnTo>
                <a:lnTo>
                  <a:pt x="17" y="37"/>
                </a:lnTo>
                <a:lnTo>
                  <a:pt x="17" y="37"/>
                </a:lnTo>
                <a:lnTo>
                  <a:pt x="16" y="37"/>
                </a:lnTo>
                <a:lnTo>
                  <a:pt x="15" y="37"/>
                </a:lnTo>
                <a:lnTo>
                  <a:pt x="14" y="38"/>
                </a:lnTo>
                <a:lnTo>
                  <a:pt x="14" y="38"/>
                </a:lnTo>
                <a:lnTo>
                  <a:pt x="14" y="38"/>
                </a:lnTo>
                <a:lnTo>
                  <a:pt x="13" y="38"/>
                </a:lnTo>
                <a:lnTo>
                  <a:pt x="13" y="39"/>
                </a:lnTo>
                <a:lnTo>
                  <a:pt x="13" y="39"/>
                </a:lnTo>
                <a:lnTo>
                  <a:pt x="12" y="39"/>
                </a:lnTo>
                <a:lnTo>
                  <a:pt x="12" y="40"/>
                </a:lnTo>
                <a:lnTo>
                  <a:pt x="12" y="40"/>
                </a:lnTo>
                <a:lnTo>
                  <a:pt x="13" y="40"/>
                </a:lnTo>
                <a:lnTo>
                  <a:pt x="13" y="40"/>
                </a:lnTo>
                <a:lnTo>
                  <a:pt x="14" y="40"/>
                </a:lnTo>
                <a:lnTo>
                  <a:pt x="15" y="39"/>
                </a:lnTo>
                <a:lnTo>
                  <a:pt x="14" y="40"/>
                </a:lnTo>
                <a:lnTo>
                  <a:pt x="14" y="40"/>
                </a:lnTo>
                <a:lnTo>
                  <a:pt x="13" y="40"/>
                </a:lnTo>
                <a:lnTo>
                  <a:pt x="12" y="40"/>
                </a:lnTo>
                <a:lnTo>
                  <a:pt x="12" y="40"/>
                </a:lnTo>
                <a:lnTo>
                  <a:pt x="12" y="40"/>
                </a:lnTo>
                <a:lnTo>
                  <a:pt x="12" y="41"/>
                </a:lnTo>
                <a:lnTo>
                  <a:pt x="11" y="41"/>
                </a:lnTo>
                <a:lnTo>
                  <a:pt x="11" y="41"/>
                </a:lnTo>
                <a:lnTo>
                  <a:pt x="12" y="41"/>
                </a:lnTo>
                <a:lnTo>
                  <a:pt x="11" y="41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2" y="40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2" y="41"/>
                </a:lnTo>
                <a:lnTo>
                  <a:pt x="13" y="41"/>
                </a:lnTo>
                <a:lnTo>
                  <a:pt x="13" y="41"/>
                </a:lnTo>
                <a:lnTo>
                  <a:pt x="14" y="41"/>
                </a:lnTo>
                <a:lnTo>
                  <a:pt x="15" y="41"/>
                </a:lnTo>
                <a:lnTo>
                  <a:pt x="14" y="41"/>
                </a:lnTo>
                <a:lnTo>
                  <a:pt x="13" y="41"/>
                </a:lnTo>
                <a:lnTo>
                  <a:pt x="12" y="41"/>
                </a:lnTo>
                <a:lnTo>
                  <a:pt x="11" y="42"/>
                </a:lnTo>
                <a:lnTo>
                  <a:pt x="11" y="42"/>
                </a:lnTo>
                <a:lnTo>
                  <a:pt x="11" y="42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10" y="43"/>
                </a:lnTo>
                <a:lnTo>
                  <a:pt x="9" y="45"/>
                </a:lnTo>
                <a:lnTo>
                  <a:pt x="10" y="45"/>
                </a:lnTo>
                <a:lnTo>
                  <a:pt x="10" y="45"/>
                </a:lnTo>
                <a:lnTo>
                  <a:pt x="10" y="46"/>
                </a:lnTo>
                <a:lnTo>
                  <a:pt x="10" y="46"/>
                </a:lnTo>
                <a:lnTo>
                  <a:pt x="10" y="46"/>
                </a:lnTo>
                <a:lnTo>
                  <a:pt x="10" y="46"/>
                </a:lnTo>
                <a:lnTo>
                  <a:pt x="9" y="47"/>
                </a:lnTo>
                <a:lnTo>
                  <a:pt x="9" y="47"/>
                </a:lnTo>
                <a:lnTo>
                  <a:pt x="9" y="47"/>
                </a:lnTo>
                <a:lnTo>
                  <a:pt x="10" y="47"/>
                </a:lnTo>
                <a:lnTo>
                  <a:pt x="10" y="47"/>
                </a:lnTo>
                <a:lnTo>
                  <a:pt x="10" y="46"/>
                </a:lnTo>
                <a:lnTo>
                  <a:pt x="10" y="46"/>
                </a:lnTo>
                <a:lnTo>
                  <a:pt x="11" y="46"/>
                </a:lnTo>
                <a:lnTo>
                  <a:pt x="11" y="46"/>
                </a:lnTo>
                <a:lnTo>
                  <a:pt x="11" y="46"/>
                </a:lnTo>
                <a:lnTo>
                  <a:pt x="10" y="47"/>
                </a:lnTo>
                <a:lnTo>
                  <a:pt x="10" y="48"/>
                </a:lnTo>
                <a:lnTo>
                  <a:pt x="10" y="48"/>
                </a:lnTo>
                <a:lnTo>
                  <a:pt x="10" y="48"/>
                </a:lnTo>
                <a:lnTo>
                  <a:pt x="11" y="48"/>
                </a:lnTo>
                <a:lnTo>
                  <a:pt x="10" y="48"/>
                </a:lnTo>
                <a:lnTo>
                  <a:pt x="10" y="48"/>
                </a:lnTo>
                <a:lnTo>
                  <a:pt x="9" y="49"/>
                </a:lnTo>
                <a:lnTo>
                  <a:pt x="9" y="49"/>
                </a:lnTo>
                <a:lnTo>
                  <a:pt x="9" y="49"/>
                </a:lnTo>
                <a:lnTo>
                  <a:pt x="8" y="50"/>
                </a:lnTo>
                <a:lnTo>
                  <a:pt x="8" y="50"/>
                </a:lnTo>
                <a:lnTo>
                  <a:pt x="8" y="50"/>
                </a:lnTo>
                <a:lnTo>
                  <a:pt x="8" y="51"/>
                </a:lnTo>
                <a:lnTo>
                  <a:pt x="8" y="51"/>
                </a:lnTo>
                <a:lnTo>
                  <a:pt x="8" y="50"/>
                </a:lnTo>
                <a:lnTo>
                  <a:pt x="8" y="50"/>
                </a:lnTo>
                <a:lnTo>
                  <a:pt x="9" y="50"/>
                </a:lnTo>
                <a:lnTo>
                  <a:pt x="9" y="49"/>
                </a:lnTo>
                <a:lnTo>
                  <a:pt x="9" y="49"/>
                </a:lnTo>
                <a:lnTo>
                  <a:pt x="10" y="49"/>
                </a:lnTo>
                <a:lnTo>
                  <a:pt x="9" y="49"/>
                </a:lnTo>
                <a:lnTo>
                  <a:pt x="10" y="49"/>
                </a:lnTo>
                <a:lnTo>
                  <a:pt x="10" y="49"/>
                </a:lnTo>
                <a:lnTo>
                  <a:pt x="9" y="50"/>
                </a:lnTo>
                <a:lnTo>
                  <a:pt x="9" y="50"/>
                </a:lnTo>
                <a:lnTo>
                  <a:pt x="8" y="51"/>
                </a:lnTo>
                <a:lnTo>
                  <a:pt x="8" y="52"/>
                </a:lnTo>
                <a:lnTo>
                  <a:pt x="8" y="52"/>
                </a:lnTo>
                <a:lnTo>
                  <a:pt x="9" y="51"/>
                </a:lnTo>
                <a:lnTo>
                  <a:pt x="10" y="51"/>
                </a:lnTo>
                <a:lnTo>
                  <a:pt x="9" y="52"/>
                </a:lnTo>
                <a:lnTo>
                  <a:pt x="8" y="52"/>
                </a:lnTo>
                <a:lnTo>
                  <a:pt x="8" y="53"/>
                </a:lnTo>
                <a:lnTo>
                  <a:pt x="8" y="53"/>
                </a:lnTo>
                <a:lnTo>
                  <a:pt x="9" y="54"/>
                </a:lnTo>
                <a:lnTo>
                  <a:pt x="9" y="54"/>
                </a:lnTo>
                <a:lnTo>
                  <a:pt x="9" y="54"/>
                </a:lnTo>
                <a:lnTo>
                  <a:pt x="10" y="54"/>
                </a:lnTo>
                <a:lnTo>
                  <a:pt x="10" y="53"/>
                </a:lnTo>
                <a:lnTo>
                  <a:pt x="11" y="52"/>
                </a:lnTo>
                <a:lnTo>
                  <a:pt x="12" y="53"/>
                </a:lnTo>
                <a:lnTo>
                  <a:pt x="11" y="53"/>
                </a:lnTo>
                <a:lnTo>
                  <a:pt x="10" y="54"/>
                </a:lnTo>
                <a:lnTo>
                  <a:pt x="9" y="54"/>
                </a:lnTo>
                <a:lnTo>
                  <a:pt x="9" y="55"/>
                </a:lnTo>
                <a:lnTo>
                  <a:pt x="8" y="56"/>
                </a:lnTo>
                <a:lnTo>
                  <a:pt x="8" y="56"/>
                </a:lnTo>
                <a:lnTo>
                  <a:pt x="8" y="57"/>
                </a:lnTo>
                <a:lnTo>
                  <a:pt x="8" y="57"/>
                </a:lnTo>
                <a:lnTo>
                  <a:pt x="8" y="58"/>
                </a:lnTo>
                <a:lnTo>
                  <a:pt x="8" y="59"/>
                </a:lnTo>
                <a:lnTo>
                  <a:pt x="8" y="60"/>
                </a:lnTo>
                <a:lnTo>
                  <a:pt x="8" y="60"/>
                </a:lnTo>
                <a:lnTo>
                  <a:pt x="7" y="60"/>
                </a:lnTo>
                <a:lnTo>
                  <a:pt x="7" y="60"/>
                </a:lnTo>
                <a:lnTo>
                  <a:pt x="7" y="61"/>
                </a:lnTo>
                <a:lnTo>
                  <a:pt x="6" y="61"/>
                </a:lnTo>
                <a:lnTo>
                  <a:pt x="6" y="62"/>
                </a:lnTo>
                <a:lnTo>
                  <a:pt x="6" y="62"/>
                </a:lnTo>
                <a:lnTo>
                  <a:pt x="7" y="63"/>
                </a:lnTo>
                <a:lnTo>
                  <a:pt x="8" y="63"/>
                </a:lnTo>
                <a:lnTo>
                  <a:pt x="8" y="62"/>
                </a:lnTo>
                <a:lnTo>
                  <a:pt x="10" y="62"/>
                </a:lnTo>
                <a:lnTo>
                  <a:pt x="10" y="62"/>
                </a:lnTo>
                <a:lnTo>
                  <a:pt x="10" y="62"/>
                </a:lnTo>
                <a:lnTo>
                  <a:pt x="11" y="62"/>
                </a:lnTo>
                <a:lnTo>
                  <a:pt x="11" y="61"/>
                </a:lnTo>
                <a:lnTo>
                  <a:pt x="11" y="61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8"/>
                </a:lnTo>
                <a:lnTo>
                  <a:pt x="11" y="58"/>
                </a:lnTo>
                <a:lnTo>
                  <a:pt x="11" y="57"/>
                </a:lnTo>
                <a:lnTo>
                  <a:pt x="12" y="57"/>
                </a:lnTo>
                <a:lnTo>
                  <a:pt x="12" y="57"/>
                </a:lnTo>
                <a:lnTo>
                  <a:pt x="11" y="57"/>
                </a:lnTo>
                <a:lnTo>
                  <a:pt x="11" y="57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1" y="56"/>
                </a:lnTo>
                <a:lnTo>
                  <a:pt x="12" y="55"/>
                </a:lnTo>
                <a:lnTo>
                  <a:pt x="12" y="55"/>
                </a:lnTo>
                <a:lnTo>
                  <a:pt x="13" y="54"/>
                </a:lnTo>
                <a:lnTo>
                  <a:pt x="14" y="54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2" y="52"/>
                </a:lnTo>
                <a:lnTo>
                  <a:pt x="13" y="52"/>
                </a:lnTo>
                <a:lnTo>
                  <a:pt x="12" y="52"/>
                </a:lnTo>
                <a:lnTo>
                  <a:pt x="12" y="51"/>
                </a:lnTo>
                <a:lnTo>
                  <a:pt x="12" y="51"/>
                </a:lnTo>
                <a:lnTo>
                  <a:pt x="12" y="50"/>
                </a:lnTo>
                <a:lnTo>
                  <a:pt x="12" y="50"/>
                </a:lnTo>
                <a:lnTo>
                  <a:pt x="12" y="49"/>
                </a:lnTo>
                <a:lnTo>
                  <a:pt x="12" y="49"/>
                </a:lnTo>
                <a:lnTo>
                  <a:pt x="12" y="49"/>
                </a:lnTo>
                <a:lnTo>
                  <a:pt x="13" y="50"/>
                </a:lnTo>
                <a:lnTo>
                  <a:pt x="13" y="49"/>
                </a:lnTo>
                <a:lnTo>
                  <a:pt x="13" y="49"/>
                </a:lnTo>
                <a:lnTo>
                  <a:pt x="14" y="49"/>
                </a:lnTo>
                <a:lnTo>
                  <a:pt x="14" y="48"/>
                </a:lnTo>
                <a:lnTo>
                  <a:pt x="15" y="47"/>
                </a:lnTo>
                <a:lnTo>
                  <a:pt x="16" y="47"/>
                </a:lnTo>
                <a:lnTo>
                  <a:pt x="17" y="46"/>
                </a:lnTo>
                <a:lnTo>
                  <a:pt x="17" y="45"/>
                </a:lnTo>
                <a:lnTo>
                  <a:pt x="18" y="45"/>
                </a:lnTo>
                <a:lnTo>
                  <a:pt x="19" y="45"/>
                </a:lnTo>
                <a:lnTo>
                  <a:pt x="19" y="45"/>
                </a:lnTo>
                <a:lnTo>
                  <a:pt x="19" y="45"/>
                </a:lnTo>
                <a:lnTo>
                  <a:pt x="19" y="45"/>
                </a:lnTo>
                <a:lnTo>
                  <a:pt x="18" y="46"/>
                </a:lnTo>
                <a:lnTo>
                  <a:pt x="17" y="46"/>
                </a:lnTo>
                <a:lnTo>
                  <a:pt x="17" y="47"/>
                </a:lnTo>
                <a:lnTo>
                  <a:pt x="15" y="47"/>
                </a:lnTo>
                <a:lnTo>
                  <a:pt x="15" y="48"/>
                </a:lnTo>
                <a:lnTo>
                  <a:pt x="14" y="49"/>
                </a:lnTo>
                <a:lnTo>
                  <a:pt x="14" y="49"/>
                </a:lnTo>
                <a:lnTo>
                  <a:pt x="13" y="50"/>
                </a:lnTo>
                <a:lnTo>
                  <a:pt x="13" y="50"/>
                </a:lnTo>
                <a:lnTo>
                  <a:pt x="13" y="50"/>
                </a:lnTo>
                <a:lnTo>
                  <a:pt x="13" y="51"/>
                </a:lnTo>
                <a:lnTo>
                  <a:pt x="14" y="52"/>
                </a:lnTo>
                <a:lnTo>
                  <a:pt x="15" y="52"/>
                </a:lnTo>
                <a:lnTo>
                  <a:pt x="15" y="53"/>
                </a:lnTo>
                <a:lnTo>
                  <a:pt x="15" y="53"/>
                </a:lnTo>
                <a:lnTo>
                  <a:pt x="15" y="52"/>
                </a:lnTo>
                <a:lnTo>
                  <a:pt x="15" y="52"/>
                </a:lnTo>
                <a:lnTo>
                  <a:pt x="15" y="51"/>
                </a:lnTo>
                <a:lnTo>
                  <a:pt x="15" y="51"/>
                </a:lnTo>
                <a:lnTo>
                  <a:pt x="15" y="51"/>
                </a:lnTo>
                <a:lnTo>
                  <a:pt x="15" y="50"/>
                </a:lnTo>
                <a:lnTo>
                  <a:pt x="16" y="50"/>
                </a:lnTo>
                <a:lnTo>
                  <a:pt x="16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7" y="50"/>
                </a:lnTo>
                <a:lnTo>
                  <a:pt x="17" y="50"/>
                </a:lnTo>
                <a:lnTo>
                  <a:pt x="17" y="51"/>
                </a:lnTo>
                <a:lnTo>
                  <a:pt x="18" y="52"/>
                </a:lnTo>
                <a:lnTo>
                  <a:pt x="18" y="52"/>
                </a:lnTo>
                <a:lnTo>
                  <a:pt x="19" y="52"/>
                </a:lnTo>
                <a:lnTo>
                  <a:pt x="19" y="52"/>
                </a:lnTo>
                <a:lnTo>
                  <a:pt x="19" y="51"/>
                </a:lnTo>
                <a:lnTo>
                  <a:pt x="20" y="50"/>
                </a:lnTo>
                <a:lnTo>
                  <a:pt x="20" y="50"/>
                </a:lnTo>
                <a:lnTo>
                  <a:pt x="19" y="50"/>
                </a:lnTo>
                <a:lnTo>
                  <a:pt x="20" y="50"/>
                </a:lnTo>
                <a:lnTo>
                  <a:pt x="20" y="50"/>
                </a:lnTo>
                <a:lnTo>
                  <a:pt x="20" y="49"/>
                </a:lnTo>
                <a:lnTo>
                  <a:pt x="20" y="48"/>
                </a:lnTo>
                <a:lnTo>
                  <a:pt x="20" y="48"/>
                </a:lnTo>
                <a:lnTo>
                  <a:pt x="20" y="47"/>
                </a:lnTo>
                <a:lnTo>
                  <a:pt x="20" y="47"/>
                </a:lnTo>
                <a:lnTo>
                  <a:pt x="20" y="47"/>
                </a:lnTo>
                <a:lnTo>
                  <a:pt x="20" y="47"/>
                </a:lnTo>
                <a:lnTo>
                  <a:pt x="20" y="48"/>
                </a:lnTo>
                <a:lnTo>
                  <a:pt x="20" y="48"/>
                </a:lnTo>
                <a:lnTo>
                  <a:pt x="20" y="48"/>
                </a:lnTo>
                <a:lnTo>
                  <a:pt x="21" y="47"/>
                </a:lnTo>
                <a:lnTo>
                  <a:pt x="21" y="48"/>
                </a:lnTo>
                <a:lnTo>
                  <a:pt x="20" y="49"/>
                </a:lnTo>
                <a:lnTo>
                  <a:pt x="20" y="49"/>
                </a:lnTo>
                <a:lnTo>
                  <a:pt x="21" y="50"/>
                </a:lnTo>
                <a:lnTo>
                  <a:pt x="21" y="50"/>
                </a:lnTo>
                <a:lnTo>
                  <a:pt x="22" y="50"/>
                </a:lnTo>
                <a:lnTo>
                  <a:pt x="22" y="50"/>
                </a:lnTo>
                <a:lnTo>
                  <a:pt x="21" y="49"/>
                </a:lnTo>
                <a:lnTo>
                  <a:pt x="21" y="49"/>
                </a:lnTo>
                <a:lnTo>
                  <a:pt x="21" y="48"/>
                </a:lnTo>
                <a:lnTo>
                  <a:pt x="22" y="49"/>
                </a:lnTo>
                <a:lnTo>
                  <a:pt x="23" y="50"/>
                </a:lnTo>
                <a:lnTo>
                  <a:pt x="24" y="50"/>
                </a:lnTo>
                <a:lnTo>
                  <a:pt x="26" y="51"/>
                </a:lnTo>
                <a:lnTo>
                  <a:pt x="25" y="51"/>
                </a:lnTo>
                <a:lnTo>
                  <a:pt x="23" y="51"/>
                </a:lnTo>
                <a:lnTo>
                  <a:pt x="23" y="51"/>
                </a:lnTo>
                <a:lnTo>
                  <a:pt x="21" y="50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1"/>
                </a:lnTo>
                <a:lnTo>
                  <a:pt x="20" y="52"/>
                </a:lnTo>
                <a:lnTo>
                  <a:pt x="20" y="52"/>
                </a:lnTo>
                <a:lnTo>
                  <a:pt x="20" y="53"/>
                </a:lnTo>
                <a:lnTo>
                  <a:pt x="20" y="54"/>
                </a:lnTo>
                <a:lnTo>
                  <a:pt x="20" y="54"/>
                </a:lnTo>
                <a:lnTo>
                  <a:pt x="20" y="55"/>
                </a:lnTo>
                <a:lnTo>
                  <a:pt x="20" y="55"/>
                </a:lnTo>
                <a:lnTo>
                  <a:pt x="21" y="56"/>
                </a:lnTo>
                <a:lnTo>
                  <a:pt x="21" y="56"/>
                </a:lnTo>
                <a:lnTo>
                  <a:pt x="22" y="56"/>
                </a:lnTo>
                <a:lnTo>
                  <a:pt x="23" y="57"/>
                </a:lnTo>
                <a:lnTo>
                  <a:pt x="23" y="58"/>
                </a:lnTo>
                <a:lnTo>
                  <a:pt x="23" y="58"/>
                </a:lnTo>
                <a:lnTo>
                  <a:pt x="24" y="58"/>
                </a:lnTo>
                <a:lnTo>
                  <a:pt x="24" y="58"/>
                </a:lnTo>
                <a:lnTo>
                  <a:pt x="24" y="59"/>
                </a:lnTo>
                <a:lnTo>
                  <a:pt x="24" y="60"/>
                </a:lnTo>
                <a:lnTo>
                  <a:pt x="23" y="60"/>
                </a:lnTo>
                <a:lnTo>
                  <a:pt x="22" y="60"/>
                </a:lnTo>
                <a:lnTo>
                  <a:pt x="22" y="61"/>
                </a:lnTo>
                <a:lnTo>
                  <a:pt x="22" y="61"/>
                </a:lnTo>
                <a:lnTo>
                  <a:pt x="21" y="62"/>
                </a:lnTo>
                <a:lnTo>
                  <a:pt x="21" y="63"/>
                </a:lnTo>
                <a:lnTo>
                  <a:pt x="20" y="63"/>
                </a:lnTo>
                <a:lnTo>
                  <a:pt x="20" y="64"/>
                </a:lnTo>
                <a:lnTo>
                  <a:pt x="20" y="64"/>
                </a:lnTo>
                <a:lnTo>
                  <a:pt x="19" y="65"/>
                </a:lnTo>
                <a:lnTo>
                  <a:pt x="18" y="65"/>
                </a:lnTo>
                <a:lnTo>
                  <a:pt x="18" y="66"/>
                </a:lnTo>
                <a:lnTo>
                  <a:pt x="17" y="67"/>
                </a:lnTo>
                <a:lnTo>
                  <a:pt x="17" y="68"/>
                </a:lnTo>
                <a:lnTo>
                  <a:pt x="18" y="68"/>
                </a:lnTo>
                <a:lnTo>
                  <a:pt x="18" y="69"/>
                </a:lnTo>
                <a:lnTo>
                  <a:pt x="18" y="69"/>
                </a:lnTo>
                <a:lnTo>
                  <a:pt x="19" y="69"/>
                </a:lnTo>
                <a:lnTo>
                  <a:pt x="19" y="70"/>
                </a:lnTo>
                <a:lnTo>
                  <a:pt x="18" y="70"/>
                </a:lnTo>
                <a:lnTo>
                  <a:pt x="18" y="69"/>
                </a:lnTo>
                <a:lnTo>
                  <a:pt x="17" y="69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6" y="68"/>
                </a:lnTo>
                <a:lnTo>
                  <a:pt x="16" y="68"/>
                </a:lnTo>
                <a:lnTo>
                  <a:pt x="16" y="68"/>
                </a:lnTo>
                <a:lnTo>
                  <a:pt x="16" y="69"/>
                </a:lnTo>
                <a:lnTo>
                  <a:pt x="16" y="69"/>
                </a:lnTo>
                <a:lnTo>
                  <a:pt x="16" y="70"/>
                </a:lnTo>
                <a:lnTo>
                  <a:pt x="16" y="70"/>
                </a:lnTo>
                <a:lnTo>
                  <a:pt x="16" y="71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9" y="73"/>
                </a:lnTo>
                <a:lnTo>
                  <a:pt x="19" y="73"/>
                </a:lnTo>
                <a:lnTo>
                  <a:pt x="19" y="73"/>
                </a:lnTo>
                <a:lnTo>
                  <a:pt x="19" y="73"/>
                </a:lnTo>
                <a:lnTo>
                  <a:pt x="19" y="74"/>
                </a:lnTo>
                <a:lnTo>
                  <a:pt x="19" y="74"/>
                </a:lnTo>
                <a:lnTo>
                  <a:pt x="20" y="75"/>
                </a:lnTo>
                <a:lnTo>
                  <a:pt x="21" y="75"/>
                </a:lnTo>
                <a:lnTo>
                  <a:pt x="20" y="74"/>
                </a:lnTo>
                <a:lnTo>
                  <a:pt x="20" y="74"/>
                </a:lnTo>
                <a:lnTo>
                  <a:pt x="20" y="74"/>
                </a:lnTo>
                <a:lnTo>
                  <a:pt x="20" y="73"/>
                </a:lnTo>
                <a:lnTo>
                  <a:pt x="19" y="73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2"/>
                </a:lnTo>
                <a:lnTo>
                  <a:pt x="19" y="71"/>
                </a:lnTo>
                <a:lnTo>
                  <a:pt x="21" y="70"/>
                </a:lnTo>
                <a:lnTo>
                  <a:pt x="21" y="70"/>
                </a:lnTo>
                <a:lnTo>
                  <a:pt x="22" y="71"/>
                </a:lnTo>
                <a:lnTo>
                  <a:pt x="23" y="71"/>
                </a:lnTo>
                <a:lnTo>
                  <a:pt x="23" y="72"/>
                </a:lnTo>
                <a:lnTo>
                  <a:pt x="24" y="72"/>
                </a:lnTo>
                <a:lnTo>
                  <a:pt x="26" y="73"/>
                </a:lnTo>
                <a:lnTo>
                  <a:pt x="27" y="73"/>
                </a:lnTo>
                <a:lnTo>
                  <a:pt x="27" y="74"/>
                </a:lnTo>
                <a:lnTo>
                  <a:pt x="28" y="73"/>
                </a:lnTo>
                <a:lnTo>
                  <a:pt x="28" y="73"/>
                </a:lnTo>
                <a:lnTo>
                  <a:pt x="28" y="73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8" y="72"/>
                </a:lnTo>
                <a:lnTo>
                  <a:pt x="27" y="71"/>
                </a:lnTo>
                <a:lnTo>
                  <a:pt x="27" y="71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1"/>
                </a:lnTo>
                <a:lnTo>
                  <a:pt x="30" y="71"/>
                </a:lnTo>
                <a:lnTo>
                  <a:pt x="30" y="70"/>
                </a:lnTo>
                <a:lnTo>
                  <a:pt x="30" y="70"/>
                </a:lnTo>
                <a:lnTo>
                  <a:pt x="30" y="70"/>
                </a:lnTo>
                <a:lnTo>
                  <a:pt x="30" y="71"/>
                </a:lnTo>
                <a:lnTo>
                  <a:pt x="30" y="71"/>
                </a:lnTo>
                <a:lnTo>
                  <a:pt x="30" y="71"/>
                </a:lnTo>
                <a:lnTo>
                  <a:pt x="31" y="71"/>
                </a:lnTo>
                <a:lnTo>
                  <a:pt x="31" y="72"/>
                </a:lnTo>
                <a:lnTo>
                  <a:pt x="31" y="72"/>
                </a:lnTo>
                <a:lnTo>
                  <a:pt x="31" y="72"/>
                </a:lnTo>
                <a:lnTo>
                  <a:pt x="32" y="72"/>
                </a:lnTo>
                <a:lnTo>
                  <a:pt x="32" y="72"/>
                </a:lnTo>
                <a:lnTo>
                  <a:pt x="32" y="72"/>
                </a:lnTo>
                <a:lnTo>
                  <a:pt x="32" y="72"/>
                </a:lnTo>
                <a:lnTo>
                  <a:pt x="32" y="71"/>
                </a:lnTo>
                <a:lnTo>
                  <a:pt x="32" y="71"/>
                </a:lnTo>
                <a:lnTo>
                  <a:pt x="33" y="71"/>
                </a:lnTo>
                <a:lnTo>
                  <a:pt x="32" y="72"/>
                </a:lnTo>
                <a:lnTo>
                  <a:pt x="32" y="72"/>
                </a:lnTo>
                <a:lnTo>
                  <a:pt x="34" y="72"/>
                </a:lnTo>
                <a:lnTo>
                  <a:pt x="35" y="71"/>
                </a:lnTo>
                <a:lnTo>
                  <a:pt x="36" y="71"/>
                </a:lnTo>
                <a:lnTo>
                  <a:pt x="36" y="71"/>
                </a:lnTo>
                <a:lnTo>
                  <a:pt x="35" y="71"/>
                </a:lnTo>
                <a:lnTo>
                  <a:pt x="36" y="71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0"/>
                </a:lnTo>
                <a:lnTo>
                  <a:pt x="36" y="71"/>
                </a:lnTo>
                <a:lnTo>
                  <a:pt x="36" y="71"/>
                </a:lnTo>
                <a:lnTo>
                  <a:pt x="36" y="70"/>
                </a:lnTo>
                <a:lnTo>
                  <a:pt x="37" y="70"/>
                </a:lnTo>
                <a:lnTo>
                  <a:pt x="38" y="70"/>
                </a:lnTo>
                <a:lnTo>
                  <a:pt x="39" y="70"/>
                </a:lnTo>
                <a:lnTo>
                  <a:pt x="40" y="70"/>
                </a:lnTo>
                <a:lnTo>
                  <a:pt x="40" y="69"/>
                </a:lnTo>
                <a:lnTo>
                  <a:pt x="39" y="69"/>
                </a:lnTo>
                <a:lnTo>
                  <a:pt x="40" y="69"/>
                </a:lnTo>
                <a:lnTo>
                  <a:pt x="39" y="69"/>
                </a:lnTo>
                <a:lnTo>
                  <a:pt x="40" y="68"/>
                </a:lnTo>
                <a:lnTo>
                  <a:pt x="40" y="69"/>
                </a:lnTo>
                <a:lnTo>
                  <a:pt x="41" y="68"/>
                </a:lnTo>
                <a:lnTo>
                  <a:pt x="41" y="68"/>
                </a:lnTo>
                <a:lnTo>
                  <a:pt x="42" y="68"/>
                </a:lnTo>
                <a:lnTo>
                  <a:pt x="42" y="68"/>
                </a:lnTo>
                <a:lnTo>
                  <a:pt x="43" y="68"/>
                </a:lnTo>
                <a:lnTo>
                  <a:pt x="44" y="69"/>
                </a:lnTo>
                <a:lnTo>
                  <a:pt x="45" y="68"/>
                </a:lnTo>
                <a:lnTo>
                  <a:pt x="46" y="69"/>
                </a:lnTo>
                <a:lnTo>
                  <a:pt x="48" y="68"/>
                </a:lnTo>
                <a:lnTo>
                  <a:pt x="48" y="68"/>
                </a:lnTo>
                <a:lnTo>
                  <a:pt x="48" y="69"/>
                </a:lnTo>
                <a:lnTo>
                  <a:pt x="47" y="69"/>
                </a:lnTo>
                <a:lnTo>
                  <a:pt x="47" y="69"/>
                </a:lnTo>
                <a:lnTo>
                  <a:pt x="48" y="69"/>
                </a:lnTo>
                <a:lnTo>
                  <a:pt x="48" y="69"/>
                </a:lnTo>
                <a:lnTo>
                  <a:pt x="48" y="69"/>
                </a:lnTo>
                <a:lnTo>
                  <a:pt x="47" y="69"/>
                </a:lnTo>
                <a:lnTo>
                  <a:pt x="47" y="69"/>
                </a:lnTo>
                <a:lnTo>
                  <a:pt x="45" y="69"/>
                </a:lnTo>
                <a:lnTo>
                  <a:pt x="45" y="69"/>
                </a:lnTo>
                <a:lnTo>
                  <a:pt x="45" y="69"/>
                </a:lnTo>
                <a:lnTo>
                  <a:pt x="44" y="69"/>
                </a:lnTo>
                <a:lnTo>
                  <a:pt x="44" y="70"/>
                </a:lnTo>
                <a:lnTo>
                  <a:pt x="45" y="70"/>
                </a:lnTo>
                <a:lnTo>
                  <a:pt x="44" y="70"/>
                </a:lnTo>
                <a:lnTo>
                  <a:pt x="44" y="70"/>
                </a:lnTo>
                <a:lnTo>
                  <a:pt x="44" y="70"/>
                </a:lnTo>
                <a:lnTo>
                  <a:pt x="44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3" y="70"/>
                </a:lnTo>
                <a:lnTo>
                  <a:pt x="42" y="71"/>
                </a:lnTo>
                <a:lnTo>
                  <a:pt x="42" y="71"/>
                </a:lnTo>
                <a:lnTo>
                  <a:pt x="42" y="72"/>
                </a:lnTo>
                <a:lnTo>
                  <a:pt x="41" y="73"/>
                </a:lnTo>
                <a:lnTo>
                  <a:pt x="41" y="73"/>
                </a:lnTo>
                <a:lnTo>
                  <a:pt x="40" y="74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39" y="77"/>
                </a:lnTo>
                <a:lnTo>
                  <a:pt x="39" y="77"/>
                </a:lnTo>
                <a:lnTo>
                  <a:pt x="41" y="79"/>
                </a:lnTo>
                <a:lnTo>
                  <a:pt x="42" y="80"/>
                </a:lnTo>
                <a:lnTo>
                  <a:pt x="42" y="80"/>
                </a:lnTo>
                <a:lnTo>
                  <a:pt x="42" y="81"/>
                </a:lnTo>
                <a:lnTo>
                  <a:pt x="42" y="81"/>
                </a:lnTo>
                <a:lnTo>
                  <a:pt x="42" y="81"/>
                </a:lnTo>
                <a:lnTo>
                  <a:pt x="43" y="82"/>
                </a:lnTo>
                <a:lnTo>
                  <a:pt x="43" y="82"/>
                </a:lnTo>
                <a:lnTo>
                  <a:pt x="43" y="83"/>
                </a:lnTo>
                <a:lnTo>
                  <a:pt x="45" y="83"/>
                </a:lnTo>
                <a:lnTo>
                  <a:pt x="45" y="83"/>
                </a:lnTo>
                <a:lnTo>
                  <a:pt x="45" y="82"/>
                </a:lnTo>
                <a:lnTo>
                  <a:pt x="45" y="82"/>
                </a:lnTo>
                <a:lnTo>
                  <a:pt x="45" y="81"/>
                </a:lnTo>
                <a:lnTo>
                  <a:pt x="45" y="82"/>
                </a:lnTo>
                <a:lnTo>
                  <a:pt x="45" y="82"/>
                </a:lnTo>
                <a:lnTo>
                  <a:pt x="45" y="83"/>
                </a:lnTo>
                <a:lnTo>
                  <a:pt x="45" y="83"/>
                </a:lnTo>
                <a:lnTo>
                  <a:pt x="44" y="83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5" y="84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6" y="85"/>
                </a:lnTo>
                <a:lnTo>
                  <a:pt x="47" y="84"/>
                </a:lnTo>
                <a:lnTo>
                  <a:pt x="47" y="84"/>
                </a:lnTo>
                <a:lnTo>
                  <a:pt x="47" y="84"/>
                </a:lnTo>
                <a:lnTo>
                  <a:pt x="48" y="83"/>
                </a:lnTo>
                <a:lnTo>
                  <a:pt x="48" y="83"/>
                </a:lnTo>
                <a:lnTo>
                  <a:pt x="48" y="83"/>
                </a:lnTo>
                <a:lnTo>
                  <a:pt x="49" y="84"/>
                </a:lnTo>
                <a:lnTo>
                  <a:pt x="49" y="83"/>
                </a:lnTo>
                <a:lnTo>
                  <a:pt x="49" y="83"/>
                </a:lnTo>
                <a:lnTo>
                  <a:pt x="50" y="83"/>
                </a:lnTo>
                <a:lnTo>
                  <a:pt x="51" y="83"/>
                </a:lnTo>
                <a:lnTo>
                  <a:pt x="51" y="83"/>
                </a:lnTo>
                <a:lnTo>
                  <a:pt x="51" y="83"/>
                </a:lnTo>
                <a:lnTo>
                  <a:pt x="50" y="83"/>
                </a:lnTo>
                <a:lnTo>
                  <a:pt x="51" y="84"/>
                </a:lnTo>
                <a:lnTo>
                  <a:pt x="51" y="84"/>
                </a:lnTo>
                <a:lnTo>
                  <a:pt x="51" y="85"/>
                </a:lnTo>
                <a:lnTo>
                  <a:pt x="50" y="85"/>
                </a:lnTo>
                <a:lnTo>
                  <a:pt x="49" y="86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0" y="86"/>
                </a:lnTo>
                <a:lnTo>
                  <a:pt x="50" y="86"/>
                </a:lnTo>
                <a:lnTo>
                  <a:pt x="50" y="87"/>
                </a:lnTo>
                <a:lnTo>
                  <a:pt x="51" y="87"/>
                </a:lnTo>
                <a:lnTo>
                  <a:pt x="50" y="87"/>
                </a:lnTo>
                <a:lnTo>
                  <a:pt x="50" y="88"/>
                </a:lnTo>
                <a:lnTo>
                  <a:pt x="49" y="87"/>
                </a:lnTo>
                <a:lnTo>
                  <a:pt x="47" y="88"/>
                </a:lnTo>
                <a:lnTo>
                  <a:pt x="47" y="88"/>
                </a:lnTo>
                <a:lnTo>
                  <a:pt x="47" y="89"/>
                </a:lnTo>
                <a:lnTo>
                  <a:pt x="47" y="90"/>
                </a:lnTo>
                <a:lnTo>
                  <a:pt x="47" y="91"/>
                </a:lnTo>
                <a:lnTo>
                  <a:pt x="48" y="91"/>
                </a:lnTo>
                <a:lnTo>
                  <a:pt x="49" y="91"/>
                </a:lnTo>
                <a:lnTo>
                  <a:pt x="49" y="91"/>
                </a:lnTo>
                <a:lnTo>
                  <a:pt x="50" y="91"/>
                </a:lnTo>
                <a:lnTo>
                  <a:pt x="51" y="91"/>
                </a:lnTo>
                <a:lnTo>
                  <a:pt x="50" y="92"/>
                </a:lnTo>
                <a:lnTo>
                  <a:pt x="49" y="92"/>
                </a:lnTo>
                <a:lnTo>
                  <a:pt x="49" y="92"/>
                </a:lnTo>
                <a:lnTo>
                  <a:pt x="48" y="92"/>
                </a:lnTo>
                <a:lnTo>
                  <a:pt x="47" y="94"/>
                </a:lnTo>
                <a:lnTo>
                  <a:pt x="47" y="95"/>
                </a:lnTo>
                <a:lnTo>
                  <a:pt x="47" y="95"/>
                </a:lnTo>
                <a:lnTo>
                  <a:pt x="47" y="96"/>
                </a:lnTo>
                <a:lnTo>
                  <a:pt x="48" y="96"/>
                </a:lnTo>
                <a:lnTo>
                  <a:pt x="48" y="97"/>
                </a:lnTo>
                <a:lnTo>
                  <a:pt x="48" y="98"/>
                </a:lnTo>
                <a:lnTo>
                  <a:pt x="50" y="99"/>
                </a:lnTo>
                <a:lnTo>
                  <a:pt x="51" y="99"/>
                </a:lnTo>
                <a:lnTo>
                  <a:pt x="52" y="98"/>
                </a:lnTo>
                <a:lnTo>
                  <a:pt x="52" y="98"/>
                </a:lnTo>
                <a:lnTo>
                  <a:pt x="52" y="99"/>
                </a:lnTo>
                <a:lnTo>
                  <a:pt x="52" y="99"/>
                </a:lnTo>
                <a:lnTo>
                  <a:pt x="52" y="99"/>
                </a:lnTo>
                <a:lnTo>
                  <a:pt x="51" y="99"/>
                </a:lnTo>
                <a:lnTo>
                  <a:pt x="51" y="99"/>
                </a:lnTo>
                <a:lnTo>
                  <a:pt x="50" y="99"/>
                </a:lnTo>
                <a:lnTo>
                  <a:pt x="49" y="99"/>
                </a:lnTo>
                <a:lnTo>
                  <a:pt x="48" y="98"/>
                </a:lnTo>
                <a:lnTo>
                  <a:pt x="48" y="98"/>
                </a:lnTo>
                <a:lnTo>
                  <a:pt x="48" y="97"/>
                </a:lnTo>
                <a:lnTo>
                  <a:pt x="47" y="97"/>
                </a:lnTo>
                <a:lnTo>
                  <a:pt x="47" y="97"/>
                </a:lnTo>
                <a:lnTo>
                  <a:pt x="46" y="97"/>
                </a:lnTo>
                <a:lnTo>
                  <a:pt x="45" y="98"/>
                </a:lnTo>
                <a:lnTo>
                  <a:pt x="45" y="98"/>
                </a:lnTo>
                <a:lnTo>
                  <a:pt x="46" y="98"/>
                </a:lnTo>
                <a:lnTo>
                  <a:pt x="47" y="99"/>
                </a:lnTo>
                <a:lnTo>
                  <a:pt x="47" y="99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7" y="100"/>
                </a:lnTo>
                <a:lnTo>
                  <a:pt x="43" y="98"/>
                </a:lnTo>
                <a:lnTo>
                  <a:pt x="42" y="98"/>
                </a:lnTo>
                <a:lnTo>
                  <a:pt x="39" y="99"/>
                </a:lnTo>
                <a:lnTo>
                  <a:pt x="37" y="99"/>
                </a:lnTo>
                <a:lnTo>
                  <a:pt x="37" y="99"/>
                </a:lnTo>
                <a:lnTo>
                  <a:pt x="36" y="99"/>
                </a:lnTo>
                <a:lnTo>
                  <a:pt x="35" y="98"/>
                </a:lnTo>
                <a:lnTo>
                  <a:pt x="35" y="99"/>
                </a:lnTo>
                <a:lnTo>
                  <a:pt x="36" y="99"/>
                </a:lnTo>
                <a:lnTo>
                  <a:pt x="36" y="99"/>
                </a:lnTo>
                <a:lnTo>
                  <a:pt x="35" y="99"/>
                </a:lnTo>
                <a:lnTo>
                  <a:pt x="32" y="100"/>
                </a:lnTo>
                <a:lnTo>
                  <a:pt x="31" y="100"/>
                </a:lnTo>
                <a:lnTo>
                  <a:pt x="30" y="101"/>
                </a:lnTo>
                <a:lnTo>
                  <a:pt x="30" y="101"/>
                </a:lnTo>
                <a:lnTo>
                  <a:pt x="29" y="102"/>
                </a:lnTo>
                <a:lnTo>
                  <a:pt x="29" y="103"/>
                </a:lnTo>
                <a:lnTo>
                  <a:pt x="28" y="103"/>
                </a:lnTo>
                <a:lnTo>
                  <a:pt x="28" y="103"/>
                </a:lnTo>
                <a:lnTo>
                  <a:pt x="28" y="103"/>
                </a:lnTo>
                <a:lnTo>
                  <a:pt x="28" y="104"/>
                </a:lnTo>
                <a:lnTo>
                  <a:pt x="28" y="104"/>
                </a:lnTo>
                <a:lnTo>
                  <a:pt x="25" y="106"/>
                </a:lnTo>
                <a:lnTo>
                  <a:pt x="25" y="106"/>
                </a:lnTo>
                <a:lnTo>
                  <a:pt x="25" y="106"/>
                </a:lnTo>
                <a:lnTo>
                  <a:pt x="24" y="106"/>
                </a:lnTo>
                <a:lnTo>
                  <a:pt x="24" y="106"/>
                </a:lnTo>
                <a:lnTo>
                  <a:pt x="24" y="107"/>
                </a:lnTo>
                <a:lnTo>
                  <a:pt x="24" y="107"/>
                </a:lnTo>
                <a:lnTo>
                  <a:pt x="23" y="107"/>
                </a:lnTo>
                <a:lnTo>
                  <a:pt x="23" y="107"/>
                </a:lnTo>
                <a:lnTo>
                  <a:pt x="23" y="108"/>
                </a:lnTo>
                <a:lnTo>
                  <a:pt x="22" y="108"/>
                </a:lnTo>
                <a:lnTo>
                  <a:pt x="22" y="109"/>
                </a:lnTo>
                <a:lnTo>
                  <a:pt x="22" y="109"/>
                </a:lnTo>
                <a:lnTo>
                  <a:pt x="23" y="109"/>
                </a:lnTo>
                <a:lnTo>
                  <a:pt x="23" y="108"/>
                </a:lnTo>
                <a:lnTo>
                  <a:pt x="23" y="109"/>
                </a:lnTo>
                <a:lnTo>
                  <a:pt x="23" y="108"/>
                </a:lnTo>
                <a:lnTo>
                  <a:pt x="24" y="108"/>
                </a:lnTo>
                <a:lnTo>
                  <a:pt x="24" y="108"/>
                </a:lnTo>
                <a:lnTo>
                  <a:pt x="25" y="108"/>
                </a:lnTo>
                <a:lnTo>
                  <a:pt x="25" y="109"/>
                </a:lnTo>
                <a:lnTo>
                  <a:pt x="25" y="109"/>
                </a:lnTo>
                <a:lnTo>
                  <a:pt x="26" y="109"/>
                </a:lnTo>
                <a:lnTo>
                  <a:pt x="26" y="109"/>
                </a:lnTo>
                <a:lnTo>
                  <a:pt x="26" y="108"/>
                </a:lnTo>
                <a:lnTo>
                  <a:pt x="26" y="108"/>
                </a:lnTo>
                <a:lnTo>
                  <a:pt x="27" y="107"/>
                </a:lnTo>
                <a:lnTo>
                  <a:pt x="27" y="107"/>
                </a:lnTo>
                <a:lnTo>
                  <a:pt x="27" y="107"/>
                </a:lnTo>
                <a:lnTo>
                  <a:pt x="28" y="107"/>
                </a:lnTo>
                <a:lnTo>
                  <a:pt x="29" y="107"/>
                </a:lnTo>
                <a:lnTo>
                  <a:pt x="30" y="106"/>
                </a:lnTo>
                <a:lnTo>
                  <a:pt x="31" y="106"/>
                </a:lnTo>
                <a:lnTo>
                  <a:pt x="31" y="107"/>
                </a:lnTo>
                <a:lnTo>
                  <a:pt x="31" y="107"/>
                </a:lnTo>
                <a:lnTo>
                  <a:pt x="31" y="108"/>
                </a:lnTo>
                <a:lnTo>
                  <a:pt x="31" y="108"/>
                </a:lnTo>
                <a:lnTo>
                  <a:pt x="31" y="109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3" y="110"/>
                </a:lnTo>
                <a:lnTo>
                  <a:pt x="32" y="110"/>
                </a:lnTo>
                <a:lnTo>
                  <a:pt x="32" y="110"/>
                </a:lnTo>
                <a:lnTo>
                  <a:pt x="32" y="111"/>
                </a:lnTo>
                <a:lnTo>
                  <a:pt x="31" y="112"/>
                </a:lnTo>
                <a:lnTo>
                  <a:pt x="32" y="113"/>
                </a:lnTo>
                <a:lnTo>
                  <a:pt x="33" y="113"/>
                </a:lnTo>
                <a:lnTo>
                  <a:pt x="34" y="113"/>
                </a:lnTo>
                <a:lnTo>
                  <a:pt x="34" y="113"/>
                </a:lnTo>
                <a:lnTo>
                  <a:pt x="33" y="114"/>
                </a:lnTo>
                <a:lnTo>
                  <a:pt x="32" y="113"/>
                </a:lnTo>
                <a:lnTo>
                  <a:pt x="32" y="114"/>
                </a:lnTo>
                <a:lnTo>
                  <a:pt x="32" y="115"/>
                </a:lnTo>
                <a:lnTo>
                  <a:pt x="32" y="116"/>
                </a:lnTo>
                <a:lnTo>
                  <a:pt x="31" y="117"/>
                </a:lnTo>
                <a:lnTo>
                  <a:pt x="30" y="118"/>
                </a:lnTo>
                <a:lnTo>
                  <a:pt x="28" y="119"/>
                </a:lnTo>
                <a:lnTo>
                  <a:pt x="28" y="119"/>
                </a:lnTo>
                <a:lnTo>
                  <a:pt x="27" y="120"/>
                </a:lnTo>
                <a:lnTo>
                  <a:pt x="26" y="120"/>
                </a:lnTo>
                <a:lnTo>
                  <a:pt x="26" y="120"/>
                </a:lnTo>
                <a:lnTo>
                  <a:pt x="26" y="120"/>
                </a:lnTo>
                <a:lnTo>
                  <a:pt x="26" y="121"/>
                </a:lnTo>
                <a:lnTo>
                  <a:pt x="26" y="121"/>
                </a:lnTo>
                <a:lnTo>
                  <a:pt x="26" y="121"/>
                </a:lnTo>
                <a:lnTo>
                  <a:pt x="25" y="121"/>
                </a:lnTo>
                <a:lnTo>
                  <a:pt x="25" y="121"/>
                </a:lnTo>
                <a:lnTo>
                  <a:pt x="25" y="121"/>
                </a:lnTo>
                <a:lnTo>
                  <a:pt x="25" y="121"/>
                </a:lnTo>
                <a:lnTo>
                  <a:pt x="24" y="121"/>
                </a:lnTo>
                <a:lnTo>
                  <a:pt x="23" y="121"/>
                </a:lnTo>
                <a:lnTo>
                  <a:pt x="23" y="121"/>
                </a:lnTo>
                <a:lnTo>
                  <a:pt x="23" y="121"/>
                </a:lnTo>
                <a:lnTo>
                  <a:pt x="22" y="121"/>
                </a:lnTo>
                <a:lnTo>
                  <a:pt x="22" y="122"/>
                </a:lnTo>
                <a:lnTo>
                  <a:pt x="22" y="122"/>
                </a:lnTo>
                <a:lnTo>
                  <a:pt x="21" y="122"/>
                </a:lnTo>
                <a:lnTo>
                  <a:pt x="21" y="122"/>
                </a:lnTo>
                <a:lnTo>
                  <a:pt x="21" y="123"/>
                </a:lnTo>
                <a:lnTo>
                  <a:pt x="21" y="123"/>
                </a:lnTo>
                <a:lnTo>
                  <a:pt x="20" y="123"/>
                </a:lnTo>
                <a:lnTo>
                  <a:pt x="20" y="122"/>
                </a:lnTo>
                <a:lnTo>
                  <a:pt x="19" y="123"/>
                </a:lnTo>
                <a:lnTo>
                  <a:pt x="20" y="123"/>
                </a:lnTo>
                <a:lnTo>
                  <a:pt x="19" y="123"/>
                </a:lnTo>
                <a:lnTo>
                  <a:pt x="19" y="123"/>
                </a:lnTo>
                <a:lnTo>
                  <a:pt x="19" y="123"/>
                </a:lnTo>
                <a:lnTo>
                  <a:pt x="18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3"/>
                </a:lnTo>
                <a:lnTo>
                  <a:pt x="17" y="124"/>
                </a:lnTo>
                <a:lnTo>
                  <a:pt x="16" y="124"/>
                </a:lnTo>
                <a:lnTo>
                  <a:pt x="16" y="124"/>
                </a:lnTo>
                <a:lnTo>
                  <a:pt x="16" y="124"/>
                </a:lnTo>
                <a:lnTo>
                  <a:pt x="15" y="124"/>
                </a:lnTo>
                <a:lnTo>
                  <a:pt x="15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5"/>
                </a:lnTo>
                <a:lnTo>
                  <a:pt x="14" y="126"/>
                </a:lnTo>
                <a:lnTo>
                  <a:pt x="15" y="125"/>
                </a:lnTo>
                <a:lnTo>
                  <a:pt x="16" y="125"/>
                </a:lnTo>
                <a:lnTo>
                  <a:pt x="16" y="126"/>
                </a:lnTo>
                <a:lnTo>
                  <a:pt x="17" y="127"/>
                </a:lnTo>
                <a:lnTo>
                  <a:pt x="17" y="127"/>
                </a:lnTo>
                <a:lnTo>
                  <a:pt x="16" y="127"/>
                </a:lnTo>
                <a:lnTo>
                  <a:pt x="16" y="128"/>
                </a:lnTo>
                <a:lnTo>
                  <a:pt x="15" y="128"/>
                </a:lnTo>
                <a:lnTo>
                  <a:pt x="15" y="128"/>
                </a:lnTo>
                <a:lnTo>
                  <a:pt x="15" y="128"/>
                </a:lnTo>
                <a:lnTo>
                  <a:pt x="16" y="128"/>
                </a:lnTo>
                <a:lnTo>
                  <a:pt x="16" y="129"/>
                </a:lnTo>
                <a:lnTo>
                  <a:pt x="16" y="129"/>
                </a:lnTo>
                <a:lnTo>
                  <a:pt x="16" y="128"/>
                </a:lnTo>
                <a:lnTo>
                  <a:pt x="16" y="128"/>
                </a:lnTo>
                <a:lnTo>
                  <a:pt x="17" y="128"/>
                </a:lnTo>
                <a:lnTo>
                  <a:pt x="17" y="129"/>
                </a:lnTo>
                <a:lnTo>
                  <a:pt x="18" y="128"/>
                </a:lnTo>
                <a:lnTo>
                  <a:pt x="19" y="129"/>
                </a:lnTo>
                <a:lnTo>
                  <a:pt x="19" y="128"/>
                </a:lnTo>
                <a:lnTo>
                  <a:pt x="20" y="128"/>
                </a:lnTo>
                <a:lnTo>
                  <a:pt x="20" y="128"/>
                </a:lnTo>
                <a:lnTo>
                  <a:pt x="20" y="129"/>
                </a:lnTo>
                <a:lnTo>
                  <a:pt x="19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8" y="129"/>
                </a:lnTo>
                <a:lnTo>
                  <a:pt x="17" y="129"/>
                </a:lnTo>
                <a:lnTo>
                  <a:pt x="17" y="129"/>
                </a:lnTo>
                <a:lnTo>
                  <a:pt x="18" y="129"/>
                </a:lnTo>
                <a:lnTo>
                  <a:pt x="18" y="130"/>
                </a:lnTo>
                <a:lnTo>
                  <a:pt x="18" y="130"/>
                </a:lnTo>
                <a:lnTo>
                  <a:pt x="18" y="130"/>
                </a:lnTo>
                <a:lnTo>
                  <a:pt x="19" y="130"/>
                </a:lnTo>
                <a:lnTo>
                  <a:pt x="19" y="130"/>
                </a:lnTo>
                <a:lnTo>
                  <a:pt x="19" y="130"/>
                </a:lnTo>
                <a:lnTo>
                  <a:pt x="19" y="130"/>
                </a:lnTo>
                <a:lnTo>
                  <a:pt x="20" y="130"/>
                </a:lnTo>
                <a:lnTo>
                  <a:pt x="20" y="130"/>
                </a:lnTo>
                <a:lnTo>
                  <a:pt x="20" y="130"/>
                </a:lnTo>
                <a:lnTo>
                  <a:pt x="21" y="129"/>
                </a:lnTo>
                <a:lnTo>
                  <a:pt x="22" y="130"/>
                </a:lnTo>
                <a:lnTo>
                  <a:pt x="22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9"/>
                </a:lnTo>
                <a:lnTo>
                  <a:pt x="23" y="128"/>
                </a:lnTo>
                <a:lnTo>
                  <a:pt x="23" y="128"/>
                </a:lnTo>
                <a:lnTo>
                  <a:pt x="25" y="128"/>
                </a:lnTo>
                <a:lnTo>
                  <a:pt x="26" y="128"/>
                </a:lnTo>
                <a:lnTo>
                  <a:pt x="27" y="128"/>
                </a:lnTo>
                <a:lnTo>
                  <a:pt x="27" y="128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7" y="127"/>
                </a:lnTo>
                <a:lnTo>
                  <a:pt x="28" y="127"/>
                </a:lnTo>
                <a:lnTo>
                  <a:pt x="28" y="127"/>
                </a:lnTo>
                <a:lnTo>
                  <a:pt x="28" y="128"/>
                </a:lnTo>
                <a:lnTo>
                  <a:pt x="28" y="128"/>
                </a:lnTo>
                <a:lnTo>
                  <a:pt x="29" y="128"/>
                </a:lnTo>
                <a:lnTo>
                  <a:pt x="28" y="128"/>
                </a:lnTo>
                <a:lnTo>
                  <a:pt x="27" y="128"/>
                </a:lnTo>
                <a:lnTo>
                  <a:pt x="29" y="129"/>
                </a:lnTo>
                <a:lnTo>
                  <a:pt x="29" y="129"/>
                </a:lnTo>
                <a:lnTo>
                  <a:pt x="29" y="129"/>
                </a:lnTo>
                <a:lnTo>
                  <a:pt x="31" y="129"/>
                </a:lnTo>
                <a:lnTo>
                  <a:pt x="31" y="129"/>
                </a:lnTo>
                <a:lnTo>
                  <a:pt x="32" y="129"/>
                </a:lnTo>
                <a:lnTo>
                  <a:pt x="32" y="129"/>
                </a:lnTo>
                <a:lnTo>
                  <a:pt x="32" y="129"/>
                </a:lnTo>
                <a:lnTo>
                  <a:pt x="32" y="129"/>
                </a:lnTo>
                <a:lnTo>
                  <a:pt x="31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30" y="130"/>
                </a:lnTo>
                <a:lnTo>
                  <a:pt x="29" y="130"/>
                </a:lnTo>
                <a:lnTo>
                  <a:pt x="29" y="130"/>
                </a:lnTo>
                <a:lnTo>
                  <a:pt x="29" y="130"/>
                </a:lnTo>
                <a:lnTo>
                  <a:pt x="29" y="131"/>
                </a:lnTo>
                <a:lnTo>
                  <a:pt x="29" y="131"/>
                </a:lnTo>
                <a:lnTo>
                  <a:pt x="29" y="131"/>
                </a:lnTo>
                <a:lnTo>
                  <a:pt x="30" y="132"/>
                </a:lnTo>
                <a:lnTo>
                  <a:pt x="30" y="131"/>
                </a:lnTo>
                <a:lnTo>
                  <a:pt x="31" y="132"/>
                </a:lnTo>
                <a:lnTo>
                  <a:pt x="31" y="131"/>
                </a:lnTo>
                <a:lnTo>
                  <a:pt x="32" y="131"/>
                </a:lnTo>
                <a:lnTo>
                  <a:pt x="32" y="131"/>
                </a:lnTo>
                <a:lnTo>
                  <a:pt x="33" y="131"/>
                </a:lnTo>
                <a:lnTo>
                  <a:pt x="33" y="131"/>
                </a:lnTo>
                <a:lnTo>
                  <a:pt x="33" y="131"/>
                </a:lnTo>
                <a:lnTo>
                  <a:pt x="34" y="131"/>
                </a:lnTo>
                <a:lnTo>
                  <a:pt x="34" y="131"/>
                </a:lnTo>
                <a:lnTo>
                  <a:pt x="33" y="131"/>
                </a:lnTo>
                <a:lnTo>
                  <a:pt x="34" y="130"/>
                </a:lnTo>
                <a:lnTo>
                  <a:pt x="34" y="130"/>
                </a:lnTo>
                <a:lnTo>
                  <a:pt x="35" y="130"/>
                </a:lnTo>
                <a:lnTo>
                  <a:pt x="36" y="130"/>
                </a:lnTo>
                <a:lnTo>
                  <a:pt x="36" y="130"/>
                </a:lnTo>
                <a:lnTo>
                  <a:pt x="36" y="130"/>
                </a:lnTo>
                <a:lnTo>
                  <a:pt x="37" y="131"/>
                </a:lnTo>
                <a:lnTo>
                  <a:pt x="37" y="132"/>
                </a:lnTo>
                <a:lnTo>
                  <a:pt x="37" y="132"/>
                </a:lnTo>
                <a:lnTo>
                  <a:pt x="37" y="133"/>
                </a:lnTo>
                <a:lnTo>
                  <a:pt x="38" y="133"/>
                </a:lnTo>
                <a:lnTo>
                  <a:pt x="38" y="133"/>
                </a:lnTo>
                <a:lnTo>
                  <a:pt x="39" y="133"/>
                </a:lnTo>
                <a:lnTo>
                  <a:pt x="40" y="134"/>
                </a:lnTo>
                <a:lnTo>
                  <a:pt x="42" y="134"/>
                </a:lnTo>
                <a:lnTo>
                  <a:pt x="43" y="134"/>
                </a:lnTo>
                <a:lnTo>
                  <a:pt x="44" y="134"/>
                </a:lnTo>
                <a:lnTo>
                  <a:pt x="45" y="134"/>
                </a:lnTo>
                <a:lnTo>
                  <a:pt x="46" y="134"/>
                </a:lnTo>
                <a:lnTo>
                  <a:pt x="46" y="134"/>
                </a:lnTo>
                <a:lnTo>
                  <a:pt x="46" y="134"/>
                </a:lnTo>
                <a:lnTo>
                  <a:pt x="46" y="133"/>
                </a:lnTo>
                <a:lnTo>
                  <a:pt x="46" y="133"/>
                </a:lnTo>
                <a:lnTo>
                  <a:pt x="46" y="133"/>
                </a:lnTo>
                <a:lnTo>
                  <a:pt x="47" y="132"/>
                </a:lnTo>
                <a:lnTo>
                  <a:pt x="48" y="132"/>
                </a:lnTo>
                <a:lnTo>
                  <a:pt x="48" y="131"/>
                </a:lnTo>
                <a:lnTo>
                  <a:pt x="49" y="131"/>
                </a:lnTo>
                <a:lnTo>
                  <a:pt x="49" y="132"/>
                </a:lnTo>
                <a:lnTo>
                  <a:pt x="50" y="132"/>
                </a:lnTo>
                <a:lnTo>
                  <a:pt x="51" y="131"/>
                </a:lnTo>
                <a:lnTo>
                  <a:pt x="52" y="131"/>
                </a:lnTo>
                <a:lnTo>
                  <a:pt x="52" y="131"/>
                </a:lnTo>
                <a:lnTo>
                  <a:pt x="53" y="130"/>
                </a:lnTo>
                <a:lnTo>
                  <a:pt x="54" y="129"/>
                </a:lnTo>
                <a:lnTo>
                  <a:pt x="55" y="128"/>
                </a:lnTo>
                <a:lnTo>
                  <a:pt x="56" y="128"/>
                </a:lnTo>
                <a:lnTo>
                  <a:pt x="57" y="128"/>
                </a:lnTo>
                <a:lnTo>
                  <a:pt x="57" y="127"/>
                </a:lnTo>
                <a:lnTo>
                  <a:pt x="57" y="127"/>
                </a:lnTo>
                <a:lnTo>
                  <a:pt x="57" y="127"/>
                </a:lnTo>
                <a:lnTo>
                  <a:pt x="57" y="128"/>
                </a:lnTo>
                <a:lnTo>
                  <a:pt x="56" y="128"/>
                </a:lnTo>
                <a:lnTo>
                  <a:pt x="56" y="129"/>
                </a:lnTo>
                <a:lnTo>
                  <a:pt x="55" y="129"/>
                </a:lnTo>
                <a:lnTo>
                  <a:pt x="55" y="130"/>
                </a:lnTo>
                <a:lnTo>
                  <a:pt x="54" y="130"/>
                </a:lnTo>
                <a:lnTo>
                  <a:pt x="54" y="131"/>
                </a:lnTo>
                <a:lnTo>
                  <a:pt x="53" y="132"/>
                </a:lnTo>
                <a:lnTo>
                  <a:pt x="52" y="132"/>
                </a:lnTo>
                <a:lnTo>
                  <a:pt x="51" y="133"/>
                </a:lnTo>
                <a:lnTo>
                  <a:pt x="51" y="133"/>
                </a:lnTo>
                <a:lnTo>
                  <a:pt x="49" y="134"/>
                </a:lnTo>
                <a:lnTo>
                  <a:pt x="49" y="134"/>
                </a:lnTo>
                <a:lnTo>
                  <a:pt x="49" y="135"/>
                </a:lnTo>
                <a:lnTo>
                  <a:pt x="49" y="135"/>
                </a:lnTo>
                <a:lnTo>
                  <a:pt x="48" y="135"/>
                </a:lnTo>
                <a:lnTo>
                  <a:pt x="48" y="136"/>
                </a:lnTo>
                <a:lnTo>
                  <a:pt x="48" y="136"/>
                </a:lnTo>
                <a:lnTo>
                  <a:pt x="48" y="136"/>
                </a:lnTo>
                <a:lnTo>
                  <a:pt x="48" y="137"/>
                </a:lnTo>
                <a:lnTo>
                  <a:pt x="48" y="137"/>
                </a:lnTo>
                <a:lnTo>
                  <a:pt x="48" y="138"/>
                </a:lnTo>
                <a:lnTo>
                  <a:pt x="48" y="138"/>
                </a:lnTo>
                <a:lnTo>
                  <a:pt x="47" y="138"/>
                </a:lnTo>
                <a:lnTo>
                  <a:pt x="46" y="138"/>
                </a:lnTo>
                <a:lnTo>
                  <a:pt x="46" y="138"/>
                </a:lnTo>
                <a:lnTo>
                  <a:pt x="45" y="138"/>
                </a:lnTo>
                <a:lnTo>
                  <a:pt x="44" y="138"/>
                </a:lnTo>
                <a:lnTo>
                  <a:pt x="42" y="138"/>
                </a:lnTo>
                <a:lnTo>
                  <a:pt x="42" y="138"/>
                </a:lnTo>
                <a:lnTo>
                  <a:pt x="40" y="137"/>
                </a:lnTo>
                <a:lnTo>
                  <a:pt x="39" y="138"/>
                </a:lnTo>
                <a:lnTo>
                  <a:pt x="39" y="138"/>
                </a:lnTo>
                <a:lnTo>
                  <a:pt x="37" y="137"/>
                </a:lnTo>
                <a:lnTo>
                  <a:pt x="36" y="137"/>
                </a:lnTo>
                <a:lnTo>
                  <a:pt x="36" y="137"/>
                </a:lnTo>
                <a:lnTo>
                  <a:pt x="35" y="137"/>
                </a:lnTo>
                <a:lnTo>
                  <a:pt x="34" y="137"/>
                </a:lnTo>
                <a:lnTo>
                  <a:pt x="34" y="138"/>
                </a:lnTo>
                <a:lnTo>
                  <a:pt x="33" y="138"/>
                </a:lnTo>
                <a:lnTo>
                  <a:pt x="33" y="138"/>
                </a:lnTo>
                <a:lnTo>
                  <a:pt x="32" y="138"/>
                </a:lnTo>
                <a:lnTo>
                  <a:pt x="30" y="138"/>
                </a:lnTo>
                <a:lnTo>
                  <a:pt x="30" y="138"/>
                </a:lnTo>
                <a:lnTo>
                  <a:pt x="30" y="138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39"/>
                </a:lnTo>
                <a:lnTo>
                  <a:pt x="30" y="140"/>
                </a:lnTo>
                <a:lnTo>
                  <a:pt x="30" y="140"/>
                </a:lnTo>
                <a:lnTo>
                  <a:pt x="30" y="141"/>
                </a:lnTo>
                <a:lnTo>
                  <a:pt x="29" y="141"/>
                </a:lnTo>
                <a:lnTo>
                  <a:pt x="28" y="142"/>
                </a:lnTo>
                <a:lnTo>
                  <a:pt x="26" y="141"/>
                </a:lnTo>
                <a:lnTo>
                  <a:pt x="25" y="141"/>
                </a:lnTo>
                <a:lnTo>
                  <a:pt x="25" y="142"/>
                </a:lnTo>
                <a:lnTo>
                  <a:pt x="25" y="143"/>
                </a:lnTo>
                <a:lnTo>
                  <a:pt x="25" y="144"/>
                </a:lnTo>
                <a:lnTo>
                  <a:pt x="25" y="144"/>
                </a:lnTo>
                <a:lnTo>
                  <a:pt x="25" y="145"/>
                </a:lnTo>
                <a:lnTo>
                  <a:pt x="24" y="146"/>
                </a:lnTo>
                <a:lnTo>
                  <a:pt x="24" y="147"/>
                </a:lnTo>
                <a:lnTo>
                  <a:pt x="23" y="147"/>
                </a:lnTo>
                <a:lnTo>
                  <a:pt x="22" y="148"/>
                </a:lnTo>
                <a:lnTo>
                  <a:pt x="22" y="148"/>
                </a:lnTo>
                <a:lnTo>
                  <a:pt x="22" y="148"/>
                </a:lnTo>
                <a:lnTo>
                  <a:pt x="22" y="149"/>
                </a:lnTo>
                <a:lnTo>
                  <a:pt x="22" y="149"/>
                </a:lnTo>
                <a:lnTo>
                  <a:pt x="20" y="149"/>
                </a:lnTo>
                <a:lnTo>
                  <a:pt x="20" y="149"/>
                </a:lnTo>
                <a:lnTo>
                  <a:pt x="19" y="149"/>
                </a:lnTo>
                <a:lnTo>
                  <a:pt x="19" y="149"/>
                </a:lnTo>
                <a:lnTo>
                  <a:pt x="20" y="149"/>
                </a:lnTo>
                <a:lnTo>
                  <a:pt x="19" y="150"/>
                </a:lnTo>
                <a:lnTo>
                  <a:pt x="19" y="150"/>
                </a:lnTo>
                <a:lnTo>
                  <a:pt x="19" y="149"/>
                </a:lnTo>
                <a:lnTo>
                  <a:pt x="19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0"/>
                </a:lnTo>
                <a:lnTo>
                  <a:pt x="18" y="151"/>
                </a:lnTo>
                <a:lnTo>
                  <a:pt x="18" y="151"/>
                </a:lnTo>
                <a:lnTo>
                  <a:pt x="18" y="152"/>
                </a:lnTo>
                <a:lnTo>
                  <a:pt x="17" y="152"/>
                </a:lnTo>
                <a:lnTo>
                  <a:pt x="17" y="152"/>
                </a:lnTo>
                <a:lnTo>
                  <a:pt x="17" y="152"/>
                </a:lnTo>
                <a:lnTo>
                  <a:pt x="16" y="152"/>
                </a:lnTo>
                <a:lnTo>
                  <a:pt x="16" y="153"/>
                </a:lnTo>
                <a:lnTo>
                  <a:pt x="16" y="153"/>
                </a:lnTo>
                <a:lnTo>
                  <a:pt x="16" y="153"/>
                </a:lnTo>
                <a:lnTo>
                  <a:pt x="15" y="154"/>
                </a:lnTo>
                <a:lnTo>
                  <a:pt x="15" y="154"/>
                </a:lnTo>
                <a:lnTo>
                  <a:pt x="15" y="154"/>
                </a:lnTo>
                <a:lnTo>
                  <a:pt x="14" y="155"/>
                </a:lnTo>
                <a:lnTo>
                  <a:pt x="14" y="155"/>
                </a:lnTo>
                <a:lnTo>
                  <a:pt x="13" y="155"/>
                </a:lnTo>
                <a:lnTo>
                  <a:pt x="13" y="156"/>
                </a:lnTo>
                <a:lnTo>
                  <a:pt x="12" y="156"/>
                </a:lnTo>
                <a:lnTo>
                  <a:pt x="12" y="156"/>
                </a:lnTo>
                <a:lnTo>
                  <a:pt x="11" y="156"/>
                </a:lnTo>
                <a:lnTo>
                  <a:pt x="11" y="156"/>
                </a:lnTo>
                <a:lnTo>
                  <a:pt x="11" y="156"/>
                </a:lnTo>
                <a:lnTo>
                  <a:pt x="9" y="157"/>
                </a:lnTo>
                <a:lnTo>
                  <a:pt x="8" y="157"/>
                </a:lnTo>
                <a:lnTo>
                  <a:pt x="8" y="157"/>
                </a:lnTo>
                <a:lnTo>
                  <a:pt x="8" y="158"/>
                </a:lnTo>
                <a:lnTo>
                  <a:pt x="8" y="158"/>
                </a:lnTo>
                <a:lnTo>
                  <a:pt x="8" y="159"/>
                </a:lnTo>
                <a:lnTo>
                  <a:pt x="8" y="159"/>
                </a:lnTo>
                <a:lnTo>
                  <a:pt x="8" y="159"/>
                </a:lnTo>
                <a:lnTo>
                  <a:pt x="10" y="159"/>
                </a:lnTo>
                <a:lnTo>
                  <a:pt x="10" y="158"/>
                </a:lnTo>
                <a:lnTo>
                  <a:pt x="10" y="158"/>
                </a:lnTo>
                <a:lnTo>
                  <a:pt x="11" y="158"/>
                </a:lnTo>
                <a:lnTo>
                  <a:pt x="11" y="157"/>
                </a:lnTo>
                <a:lnTo>
                  <a:pt x="12" y="158"/>
                </a:lnTo>
                <a:lnTo>
                  <a:pt x="13" y="158"/>
                </a:lnTo>
                <a:lnTo>
                  <a:pt x="13" y="158"/>
                </a:lnTo>
                <a:lnTo>
                  <a:pt x="13" y="158"/>
                </a:lnTo>
                <a:lnTo>
                  <a:pt x="14" y="159"/>
                </a:lnTo>
                <a:lnTo>
                  <a:pt x="15" y="159"/>
                </a:lnTo>
                <a:lnTo>
                  <a:pt x="15" y="160"/>
                </a:lnTo>
                <a:lnTo>
                  <a:pt x="15" y="160"/>
                </a:lnTo>
                <a:lnTo>
                  <a:pt x="15" y="161"/>
                </a:lnTo>
                <a:lnTo>
                  <a:pt x="16" y="160"/>
                </a:lnTo>
                <a:lnTo>
                  <a:pt x="17" y="160"/>
                </a:lnTo>
                <a:lnTo>
                  <a:pt x="17" y="159"/>
                </a:lnTo>
                <a:lnTo>
                  <a:pt x="17" y="159"/>
                </a:lnTo>
                <a:lnTo>
                  <a:pt x="18" y="159"/>
                </a:lnTo>
                <a:lnTo>
                  <a:pt x="17" y="158"/>
                </a:lnTo>
                <a:lnTo>
                  <a:pt x="17" y="158"/>
                </a:lnTo>
                <a:lnTo>
                  <a:pt x="17" y="158"/>
                </a:lnTo>
                <a:lnTo>
                  <a:pt x="17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7"/>
                </a:lnTo>
                <a:lnTo>
                  <a:pt x="18" y="157"/>
                </a:lnTo>
                <a:lnTo>
                  <a:pt x="17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6"/>
                </a:lnTo>
                <a:lnTo>
                  <a:pt x="18" y="157"/>
                </a:lnTo>
                <a:lnTo>
                  <a:pt x="18" y="157"/>
                </a:lnTo>
                <a:lnTo>
                  <a:pt x="19" y="157"/>
                </a:lnTo>
                <a:lnTo>
                  <a:pt x="18" y="157"/>
                </a:lnTo>
                <a:lnTo>
                  <a:pt x="18" y="157"/>
                </a:lnTo>
                <a:lnTo>
                  <a:pt x="19" y="157"/>
                </a:lnTo>
                <a:lnTo>
                  <a:pt x="19" y="156"/>
                </a:lnTo>
                <a:lnTo>
                  <a:pt x="19" y="156"/>
                </a:lnTo>
                <a:lnTo>
                  <a:pt x="20" y="156"/>
                </a:lnTo>
                <a:lnTo>
                  <a:pt x="20" y="156"/>
                </a:lnTo>
                <a:lnTo>
                  <a:pt x="21" y="156"/>
                </a:lnTo>
                <a:lnTo>
                  <a:pt x="21" y="156"/>
                </a:lnTo>
                <a:lnTo>
                  <a:pt x="21" y="156"/>
                </a:lnTo>
                <a:lnTo>
                  <a:pt x="21" y="156"/>
                </a:lnTo>
                <a:lnTo>
                  <a:pt x="22" y="155"/>
                </a:lnTo>
                <a:lnTo>
                  <a:pt x="22" y="155"/>
                </a:lnTo>
                <a:lnTo>
                  <a:pt x="22" y="154"/>
                </a:lnTo>
                <a:lnTo>
                  <a:pt x="22" y="154"/>
                </a:lnTo>
                <a:lnTo>
                  <a:pt x="22" y="154"/>
                </a:lnTo>
                <a:lnTo>
                  <a:pt x="22" y="154"/>
                </a:lnTo>
                <a:lnTo>
                  <a:pt x="23" y="153"/>
                </a:lnTo>
                <a:lnTo>
                  <a:pt x="23" y="153"/>
                </a:lnTo>
                <a:lnTo>
                  <a:pt x="23" y="154"/>
                </a:lnTo>
                <a:lnTo>
                  <a:pt x="23" y="154"/>
                </a:lnTo>
                <a:lnTo>
                  <a:pt x="24" y="154"/>
                </a:lnTo>
                <a:lnTo>
                  <a:pt x="26" y="154"/>
                </a:lnTo>
                <a:lnTo>
                  <a:pt x="27" y="153"/>
                </a:lnTo>
                <a:lnTo>
                  <a:pt x="29" y="153"/>
                </a:lnTo>
                <a:lnTo>
                  <a:pt x="29" y="153"/>
                </a:lnTo>
                <a:lnTo>
                  <a:pt x="30" y="154"/>
                </a:lnTo>
                <a:lnTo>
                  <a:pt x="30" y="154"/>
                </a:lnTo>
                <a:lnTo>
                  <a:pt x="30" y="154"/>
                </a:lnTo>
                <a:lnTo>
                  <a:pt x="30" y="154"/>
                </a:lnTo>
                <a:lnTo>
                  <a:pt x="31" y="154"/>
                </a:lnTo>
                <a:lnTo>
                  <a:pt x="31" y="153"/>
                </a:lnTo>
                <a:lnTo>
                  <a:pt x="30" y="153"/>
                </a:lnTo>
                <a:lnTo>
                  <a:pt x="30" y="153"/>
                </a:lnTo>
                <a:lnTo>
                  <a:pt x="30" y="153"/>
                </a:lnTo>
                <a:lnTo>
                  <a:pt x="31" y="153"/>
                </a:lnTo>
                <a:lnTo>
                  <a:pt x="31" y="153"/>
                </a:lnTo>
                <a:lnTo>
                  <a:pt x="31" y="153"/>
                </a:lnTo>
                <a:lnTo>
                  <a:pt x="32" y="154"/>
                </a:lnTo>
                <a:lnTo>
                  <a:pt x="32" y="154"/>
                </a:lnTo>
                <a:lnTo>
                  <a:pt x="32" y="154"/>
                </a:lnTo>
                <a:lnTo>
                  <a:pt x="33" y="154"/>
                </a:lnTo>
                <a:lnTo>
                  <a:pt x="34" y="154"/>
                </a:lnTo>
                <a:lnTo>
                  <a:pt x="34" y="154"/>
                </a:lnTo>
                <a:lnTo>
                  <a:pt x="35" y="155"/>
                </a:lnTo>
                <a:lnTo>
                  <a:pt x="35" y="155"/>
                </a:lnTo>
                <a:lnTo>
                  <a:pt x="36" y="156"/>
                </a:lnTo>
                <a:lnTo>
                  <a:pt x="36" y="156"/>
                </a:lnTo>
                <a:lnTo>
                  <a:pt x="36" y="156"/>
                </a:lnTo>
                <a:lnTo>
                  <a:pt x="37" y="156"/>
                </a:lnTo>
                <a:lnTo>
                  <a:pt x="37" y="156"/>
                </a:lnTo>
                <a:lnTo>
                  <a:pt x="38" y="156"/>
                </a:lnTo>
                <a:lnTo>
                  <a:pt x="39" y="156"/>
                </a:lnTo>
                <a:lnTo>
                  <a:pt x="39" y="156"/>
                </a:lnTo>
                <a:lnTo>
                  <a:pt x="39" y="155"/>
                </a:lnTo>
                <a:lnTo>
                  <a:pt x="39" y="155"/>
                </a:lnTo>
                <a:lnTo>
                  <a:pt x="39" y="154"/>
                </a:lnTo>
                <a:lnTo>
                  <a:pt x="39" y="154"/>
                </a:lnTo>
                <a:lnTo>
                  <a:pt x="40" y="154"/>
                </a:lnTo>
                <a:lnTo>
                  <a:pt x="40" y="153"/>
                </a:lnTo>
                <a:lnTo>
                  <a:pt x="40" y="153"/>
                </a:lnTo>
                <a:lnTo>
                  <a:pt x="40" y="154"/>
                </a:lnTo>
                <a:lnTo>
                  <a:pt x="40" y="153"/>
                </a:lnTo>
                <a:lnTo>
                  <a:pt x="40" y="153"/>
                </a:lnTo>
                <a:lnTo>
                  <a:pt x="41" y="153"/>
                </a:lnTo>
                <a:lnTo>
                  <a:pt x="41" y="153"/>
                </a:lnTo>
                <a:lnTo>
                  <a:pt x="41" y="153"/>
                </a:lnTo>
                <a:lnTo>
                  <a:pt x="40" y="152"/>
                </a:lnTo>
                <a:lnTo>
                  <a:pt x="40" y="152"/>
                </a:lnTo>
                <a:lnTo>
                  <a:pt x="40" y="151"/>
                </a:lnTo>
                <a:lnTo>
                  <a:pt x="41" y="151"/>
                </a:lnTo>
                <a:lnTo>
                  <a:pt x="41" y="151"/>
                </a:lnTo>
                <a:lnTo>
                  <a:pt x="41" y="151"/>
                </a:lnTo>
                <a:lnTo>
                  <a:pt x="41" y="150"/>
                </a:lnTo>
                <a:lnTo>
                  <a:pt x="41" y="149"/>
                </a:lnTo>
                <a:lnTo>
                  <a:pt x="41" y="149"/>
                </a:lnTo>
                <a:lnTo>
                  <a:pt x="42" y="149"/>
                </a:lnTo>
                <a:lnTo>
                  <a:pt x="41" y="149"/>
                </a:lnTo>
                <a:lnTo>
                  <a:pt x="42" y="148"/>
                </a:lnTo>
                <a:lnTo>
                  <a:pt x="41" y="148"/>
                </a:lnTo>
                <a:lnTo>
                  <a:pt x="42" y="148"/>
                </a:lnTo>
                <a:lnTo>
                  <a:pt x="42" y="149"/>
                </a:lnTo>
                <a:lnTo>
                  <a:pt x="42" y="149"/>
                </a:lnTo>
                <a:lnTo>
                  <a:pt x="43" y="149"/>
                </a:lnTo>
                <a:lnTo>
                  <a:pt x="44" y="148"/>
                </a:lnTo>
                <a:lnTo>
                  <a:pt x="44" y="148"/>
                </a:lnTo>
                <a:lnTo>
                  <a:pt x="45" y="147"/>
                </a:lnTo>
                <a:lnTo>
                  <a:pt x="46" y="147"/>
                </a:lnTo>
                <a:lnTo>
                  <a:pt x="47" y="147"/>
                </a:lnTo>
                <a:lnTo>
                  <a:pt x="48" y="147"/>
                </a:lnTo>
                <a:lnTo>
                  <a:pt x="49" y="147"/>
                </a:lnTo>
                <a:lnTo>
                  <a:pt x="51" y="147"/>
                </a:lnTo>
                <a:lnTo>
                  <a:pt x="52" y="147"/>
                </a:lnTo>
                <a:lnTo>
                  <a:pt x="54" y="148"/>
                </a:lnTo>
                <a:lnTo>
                  <a:pt x="56" y="149"/>
                </a:lnTo>
                <a:lnTo>
                  <a:pt x="56" y="150"/>
                </a:lnTo>
                <a:lnTo>
                  <a:pt x="56" y="150"/>
                </a:lnTo>
                <a:lnTo>
                  <a:pt x="56" y="150"/>
                </a:lnTo>
                <a:lnTo>
                  <a:pt x="56" y="150"/>
                </a:lnTo>
                <a:lnTo>
                  <a:pt x="56" y="151"/>
                </a:lnTo>
                <a:lnTo>
                  <a:pt x="57" y="150"/>
                </a:lnTo>
                <a:lnTo>
                  <a:pt x="57" y="149"/>
                </a:lnTo>
                <a:lnTo>
                  <a:pt x="56" y="149"/>
                </a:lnTo>
                <a:lnTo>
                  <a:pt x="56" y="149"/>
                </a:lnTo>
                <a:lnTo>
                  <a:pt x="56" y="149"/>
                </a:lnTo>
                <a:lnTo>
                  <a:pt x="57" y="148"/>
                </a:lnTo>
                <a:lnTo>
                  <a:pt x="57" y="148"/>
                </a:lnTo>
                <a:lnTo>
                  <a:pt x="60" y="149"/>
                </a:lnTo>
                <a:lnTo>
                  <a:pt x="60" y="148"/>
                </a:lnTo>
                <a:lnTo>
                  <a:pt x="62" y="149"/>
                </a:lnTo>
                <a:lnTo>
                  <a:pt x="62" y="149"/>
                </a:lnTo>
                <a:lnTo>
                  <a:pt x="63" y="149"/>
                </a:lnTo>
                <a:lnTo>
                  <a:pt x="64" y="149"/>
                </a:lnTo>
                <a:lnTo>
                  <a:pt x="64" y="149"/>
                </a:lnTo>
                <a:lnTo>
                  <a:pt x="64" y="148"/>
                </a:lnTo>
                <a:lnTo>
                  <a:pt x="64" y="148"/>
                </a:lnTo>
                <a:lnTo>
                  <a:pt x="64" y="148"/>
                </a:lnTo>
                <a:lnTo>
                  <a:pt x="64" y="148"/>
                </a:lnTo>
                <a:lnTo>
                  <a:pt x="63" y="147"/>
                </a:lnTo>
                <a:lnTo>
                  <a:pt x="63" y="148"/>
                </a:lnTo>
                <a:lnTo>
                  <a:pt x="63" y="148"/>
                </a:lnTo>
                <a:lnTo>
                  <a:pt x="63" y="147"/>
                </a:lnTo>
                <a:lnTo>
                  <a:pt x="62" y="147"/>
                </a:lnTo>
                <a:lnTo>
                  <a:pt x="62" y="147"/>
                </a:lnTo>
                <a:lnTo>
                  <a:pt x="62" y="147"/>
                </a:lnTo>
                <a:lnTo>
                  <a:pt x="63" y="147"/>
                </a:lnTo>
                <a:lnTo>
                  <a:pt x="64" y="147"/>
                </a:lnTo>
                <a:lnTo>
                  <a:pt x="64" y="147"/>
                </a:lnTo>
                <a:lnTo>
                  <a:pt x="64" y="147"/>
                </a:lnTo>
                <a:lnTo>
                  <a:pt x="64" y="147"/>
                </a:lnTo>
                <a:lnTo>
                  <a:pt x="65" y="147"/>
                </a:lnTo>
                <a:lnTo>
                  <a:pt x="65" y="147"/>
                </a:lnTo>
                <a:lnTo>
                  <a:pt x="66" y="147"/>
                </a:lnTo>
                <a:lnTo>
                  <a:pt x="67" y="147"/>
                </a:lnTo>
                <a:lnTo>
                  <a:pt x="67" y="147"/>
                </a:lnTo>
                <a:lnTo>
                  <a:pt x="67" y="147"/>
                </a:lnTo>
                <a:lnTo>
                  <a:pt x="68" y="146"/>
                </a:lnTo>
                <a:lnTo>
                  <a:pt x="69" y="147"/>
                </a:lnTo>
                <a:lnTo>
                  <a:pt x="70" y="147"/>
                </a:lnTo>
                <a:lnTo>
                  <a:pt x="70" y="146"/>
                </a:lnTo>
                <a:lnTo>
                  <a:pt x="71" y="146"/>
                </a:lnTo>
                <a:lnTo>
                  <a:pt x="72" y="146"/>
                </a:lnTo>
                <a:lnTo>
                  <a:pt x="73" y="145"/>
                </a:lnTo>
                <a:lnTo>
                  <a:pt x="73" y="145"/>
                </a:lnTo>
                <a:lnTo>
                  <a:pt x="73" y="145"/>
                </a:lnTo>
                <a:lnTo>
                  <a:pt x="73" y="144"/>
                </a:lnTo>
                <a:lnTo>
                  <a:pt x="72" y="144"/>
                </a:lnTo>
                <a:lnTo>
                  <a:pt x="72" y="144"/>
                </a:lnTo>
                <a:lnTo>
                  <a:pt x="71" y="143"/>
                </a:lnTo>
                <a:lnTo>
                  <a:pt x="71" y="143"/>
                </a:lnTo>
                <a:lnTo>
                  <a:pt x="72" y="143"/>
                </a:lnTo>
                <a:lnTo>
                  <a:pt x="72" y="144"/>
                </a:lnTo>
                <a:lnTo>
                  <a:pt x="74" y="145"/>
                </a:lnTo>
                <a:lnTo>
                  <a:pt x="75" y="145"/>
                </a:lnTo>
                <a:lnTo>
                  <a:pt x="75" y="145"/>
                </a:lnTo>
                <a:lnTo>
                  <a:pt x="75" y="145"/>
                </a:lnTo>
                <a:lnTo>
                  <a:pt x="76" y="145"/>
                </a:lnTo>
                <a:lnTo>
                  <a:pt x="76" y="145"/>
                </a:lnTo>
                <a:lnTo>
                  <a:pt x="76" y="145"/>
                </a:lnTo>
                <a:lnTo>
                  <a:pt x="76" y="145"/>
                </a:lnTo>
                <a:lnTo>
                  <a:pt x="75" y="144"/>
                </a:lnTo>
                <a:lnTo>
                  <a:pt x="75" y="144"/>
                </a:lnTo>
                <a:lnTo>
                  <a:pt x="76" y="144"/>
                </a:lnTo>
                <a:lnTo>
                  <a:pt x="76" y="144"/>
                </a:lnTo>
                <a:lnTo>
                  <a:pt x="77" y="144"/>
                </a:lnTo>
                <a:lnTo>
                  <a:pt x="77" y="144"/>
                </a:lnTo>
                <a:lnTo>
                  <a:pt x="77" y="145"/>
                </a:lnTo>
                <a:lnTo>
                  <a:pt x="77" y="145"/>
                </a:lnTo>
                <a:lnTo>
                  <a:pt x="77" y="145"/>
                </a:lnTo>
                <a:lnTo>
                  <a:pt x="76" y="145"/>
                </a:lnTo>
                <a:lnTo>
                  <a:pt x="76" y="145"/>
                </a:lnTo>
                <a:lnTo>
                  <a:pt x="77" y="145"/>
                </a:lnTo>
                <a:lnTo>
                  <a:pt x="77" y="145"/>
                </a:lnTo>
                <a:lnTo>
                  <a:pt x="77" y="145"/>
                </a:lnTo>
                <a:lnTo>
                  <a:pt x="78" y="144"/>
                </a:lnTo>
                <a:lnTo>
                  <a:pt x="78" y="144"/>
                </a:lnTo>
                <a:lnTo>
                  <a:pt x="78" y="145"/>
                </a:lnTo>
                <a:lnTo>
                  <a:pt x="78" y="145"/>
                </a:lnTo>
                <a:lnTo>
                  <a:pt x="78" y="146"/>
                </a:lnTo>
                <a:lnTo>
                  <a:pt x="78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4"/>
                </a:lnTo>
                <a:lnTo>
                  <a:pt x="79" y="144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80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5"/>
                </a:lnTo>
                <a:lnTo>
                  <a:pt x="79" y="146"/>
                </a:lnTo>
                <a:lnTo>
                  <a:pt x="81" y="147"/>
                </a:lnTo>
                <a:lnTo>
                  <a:pt x="82" y="147"/>
                </a:lnTo>
                <a:lnTo>
                  <a:pt x="82" y="146"/>
                </a:lnTo>
                <a:lnTo>
                  <a:pt x="81" y="146"/>
                </a:lnTo>
                <a:lnTo>
                  <a:pt x="82" y="146"/>
                </a:lnTo>
                <a:lnTo>
                  <a:pt x="82" y="146"/>
                </a:lnTo>
                <a:lnTo>
                  <a:pt x="82" y="146"/>
                </a:lnTo>
                <a:lnTo>
                  <a:pt x="85" y="145"/>
                </a:lnTo>
                <a:lnTo>
                  <a:pt x="86" y="145"/>
                </a:lnTo>
                <a:lnTo>
                  <a:pt x="89" y="145"/>
                </a:lnTo>
                <a:lnTo>
                  <a:pt x="90" y="145"/>
                </a:lnTo>
                <a:lnTo>
                  <a:pt x="93" y="145"/>
                </a:lnTo>
                <a:lnTo>
                  <a:pt x="94" y="145"/>
                </a:lnTo>
                <a:lnTo>
                  <a:pt x="95" y="146"/>
                </a:lnTo>
                <a:lnTo>
                  <a:pt x="95" y="146"/>
                </a:lnTo>
                <a:lnTo>
                  <a:pt x="96" y="146"/>
                </a:lnTo>
                <a:lnTo>
                  <a:pt x="97" y="146"/>
                </a:lnTo>
                <a:lnTo>
                  <a:pt x="97" y="146"/>
                </a:lnTo>
                <a:lnTo>
                  <a:pt x="97" y="145"/>
                </a:lnTo>
                <a:lnTo>
                  <a:pt x="98" y="145"/>
                </a:lnTo>
                <a:lnTo>
                  <a:pt x="98" y="145"/>
                </a:lnTo>
                <a:lnTo>
                  <a:pt x="99" y="145"/>
                </a:lnTo>
                <a:lnTo>
                  <a:pt x="101" y="144"/>
                </a:lnTo>
                <a:lnTo>
                  <a:pt x="103" y="144"/>
                </a:lnTo>
                <a:lnTo>
                  <a:pt x="103" y="143"/>
                </a:lnTo>
                <a:lnTo>
                  <a:pt x="104" y="142"/>
                </a:lnTo>
                <a:lnTo>
                  <a:pt x="107" y="143"/>
                </a:lnTo>
                <a:lnTo>
                  <a:pt x="107" y="143"/>
                </a:lnTo>
                <a:lnTo>
                  <a:pt x="107" y="143"/>
                </a:lnTo>
                <a:lnTo>
                  <a:pt x="107" y="142"/>
                </a:lnTo>
                <a:lnTo>
                  <a:pt x="107" y="142"/>
                </a:lnTo>
                <a:lnTo>
                  <a:pt x="107" y="141"/>
                </a:lnTo>
                <a:lnTo>
                  <a:pt x="108" y="141"/>
                </a:lnTo>
                <a:lnTo>
                  <a:pt x="109" y="140"/>
                </a:lnTo>
                <a:lnTo>
                  <a:pt x="111" y="140"/>
                </a:lnTo>
                <a:lnTo>
                  <a:pt x="111" y="140"/>
                </a:lnTo>
                <a:lnTo>
                  <a:pt x="112" y="140"/>
                </a:lnTo>
                <a:lnTo>
                  <a:pt x="113" y="139"/>
                </a:lnTo>
                <a:lnTo>
                  <a:pt x="113" y="139"/>
                </a:lnTo>
                <a:lnTo>
                  <a:pt x="114" y="138"/>
                </a:lnTo>
                <a:lnTo>
                  <a:pt x="114" y="137"/>
                </a:lnTo>
                <a:lnTo>
                  <a:pt x="114" y="137"/>
                </a:lnTo>
                <a:lnTo>
                  <a:pt x="113" y="136"/>
                </a:lnTo>
                <a:lnTo>
                  <a:pt x="113" y="136"/>
                </a:lnTo>
                <a:lnTo>
                  <a:pt x="114" y="135"/>
                </a:lnTo>
                <a:lnTo>
                  <a:pt x="114" y="135"/>
                </a:lnTo>
                <a:lnTo>
                  <a:pt x="114" y="134"/>
                </a:lnTo>
                <a:lnTo>
                  <a:pt x="114" y="134"/>
                </a:lnTo>
                <a:lnTo>
                  <a:pt x="112" y="134"/>
                </a:lnTo>
                <a:lnTo>
                  <a:pt x="111" y="134"/>
                </a:lnTo>
                <a:lnTo>
                  <a:pt x="109" y="135"/>
                </a:lnTo>
                <a:lnTo>
                  <a:pt x="108" y="135"/>
                </a:lnTo>
                <a:lnTo>
                  <a:pt x="106" y="135"/>
                </a:lnTo>
                <a:lnTo>
                  <a:pt x="105" y="135"/>
                </a:lnTo>
                <a:lnTo>
                  <a:pt x="105" y="135"/>
                </a:lnTo>
                <a:lnTo>
                  <a:pt x="106" y="135"/>
                </a:lnTo>
                <a:lnTo>
                  <a:pt x="107" y="135"/>
                </a:lnTo>
                <a:lnTo>
                  <a:pt x="107" y="134"/>
                </a:lnTo>
                <a:lnTo>
                  <a:pt x="106" y="134"/>
                </a:lnTo>
                <a:lnTo>
                  <a:pt x="104" y="133"/>
                </a:lnTo>
                <a:lnTo>
                  <a:pt x="104" y="133"/>
                </a:lnTo>
                <a:lnTo>
                  <a:pt x="104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3" y="134"/>
                </a:lnTo>
                <a:lnTo>
                  <a:pt x="102" y="134"/>
                </a:lnTo>
                <a:lnTo>
                  <a:pt x="102" y="134"/>
                </a:lnTo>
                <a:lnTo>
                  <a:pt x="101" y="134"/>
                </a:lnTo>
                <a:lnTo>
                  <a:pt x="101" y="134"/>
                </a:lnTo>
                <a:lnTo>
                  <a:pt x="102" y="134"/>
                </a:lnTo>
                <a:lnTo>
                  <a:pt x="102" y="133"/>
                </a:lnTo>
                <a:lnTo>
                  <a:pt x="103" y="133"/>
                </a:lnTo>
                <a:lnTo>
                  <a:pt x="103" y="133"/>
                </a:lnTo>
                <a:lnTo>
                  <a:pt x="103" y="133"/>
                </a:lnTo>
                <a:lnTo>
                  <a:pt x="103" y="133"/>
                </a:lnTo>
                <a:lnTo>
                  <a:pt x="102" y="133"/>
                </a:lnTo>
                <a:lnTo>
                  <a:pt x="102" y="132"/>
                </a:lnTo>
                <a:lnTo>
                  <a:pt x="101" y="133"/>
                </a:lnTo>
                <a:lnTo>
                  <a:pt x="101" y="132"/>
                </a:lnTo>
                <a:lnTo>
                  <a:pt x="100" y="133"/>
                </a:lnTo>
                <a:lnTo>
                  <a:pt x="100" y="133"/>
                </a:lnTo>
                <a:lnTo>
                  <a:pt x="99" y="133"/>
                </a:lnTo>
                <a:lnTo>
                  <a:pt x="99" y="133"/>
                </a:lnTo>
                <a:lnTo>
                  <a:pt x="99" y="133"/>
                </a:lnTo>
                <a:lnTo>
                  <a:pt x="99" y="132"/>
                </a:lnTo>
                <a:lnTo>
                  <a:pt x="100" y="132"/>
                </a:lnTo>
                <a:lnTo>
                  <a:pt x="101" y="132"/>
                </a:lnTo>
                <a:lnTo>
                  <a:pt x="101" y="132"/>
                </a:lnTo>
                <a:lnTo>
                  <a:pt x="102" y="132"/>
                </a:lnTo>
                <a:lnTo>
                  <a:pt x="102" y="132"/>
                </a:lnTo>
                <a:lnTo>
                  <a:pt x="102" y="132"/>
                </a:lnTo>
                <a:lnTo>
                  <a:pt x="105" y="132"/>
                </a:lnTo>
                <a:lnTo>
                  <a:pt x="106" y="131"/>
                </a:lnTo>
                <a:lnTo>
                  <a:pt x="107" y="130"/>
                </a:lnTo>
                <a:lnTo>
                  <a:pt x="107" y="130"/>
                </a:lnTo>
                <a:lnTo>
                  <a:pt x="107" y="130"/>
                </a:lnTo>
                <a:lnTo>
                  <a:pt x="106" y="130"/>
                </a:lnTo>
                <a:lnTo>
                  <a:pt x="106" y="130"/>
                </a:lnTo>
                <a:lnTo>
                  <a:pt x="106" y="130"/>
                </a:lnTo>
                <a:lnTo>
                  <a:pt x="105" y="130"/>
                </a:lnTo>
                <a:lnTo>
                  <a:pt x="106" y="130"/>
                </a:lnTo>
                <a:lnTo>
                  <a:pt x="107" y="130"/>
                </a:lnTo>
                <a:lnTo>
                  <a:pt x="107" y="129"/>
                </a:lnTo>
                <a:lnTo>
                  <a:pt x="107" y="129"/>
                </a:lnTo>
                <a:lnTo>
                  <a:pt x="107" y="128"/>
                </a:lnTo>
                <a:lnTo>
                  <a:pt x="107" y="128"/>
                </a:lnTo>
                <a:lnTo>
                  <a:pt x="107" y="128"/>
                </a:lnTo>
                <a:lnTo>
                  <a:pt x="105" y="128"/>
                </a:lnTo>
                <a:lnTo>
                  <a:pt x="105" y="128"/>
                </a:lnTo>
                <a:lnTo>
                  <a:pt x="104" y="129"/>
                </a:lnTo>
                <a:lnTo>
                  <a:pt x="104" y="128"/>
                </a:lnTo>
                <a:lnTo>
                  <a:pt x="103" y="128"/>
                </a:lnTo>
                <a:lnTo>
                  <a:pt x="105" y="128"/>
                </a:lnTo>
                <a:lnTo>
                  <a:pt x="105" y="128"/>
                </a:lnTo>
                <a:lnTo>
                  <a:pt x="106" y="127"/>
                </a:lnTo>
                <a:lnTo>
                  <a:pt x="106" y="127"/>
                </a:lnTo>
                <a:lnTo>
                  <a:pt x="106" y="127"/>
                </a:lnTo>
                <a:lnTo>
                  <a:pt x="107" y="127"/>
                </a:lnTo>
                <a:lnTo>
                  <a:pt x="108" y="127"/>
                </a:lnTo>
                <a:lnTo>
                  <a:pt x="108" y="127"/>
                </a:lnTo>
                <a:lnTo>
                  <a:pt x="110" y="127"/>
                </a:lnTo>
                <a:lnTo>
                  <a:pt x="111" y="127"/>
                </a:lnTo>
                <a:lnTo>
                  <a:pt x="112" y="126"/>
                </a:lnTo>
                <a:lnTo>
                  <a:pt x="112" y="125"/>
                </a:lnTo>
                <a:lnTo>
                  <a:pt x="112" y="125"/>
                </a:lnTo>
                <a:lnTo>
                  <a:pt x="112" y="126"/>
                </a:lnTo>
                <a:lnTo>
                  <a:pt x="111" y="126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1" y="125"/>
                </a:lnTo>
                <a:lnTo>
                  <a:pt x="112" y="125"/>
                </a:lnTo>
                <a:lnTo>
                  <a:pt x="112" y="124"/>
                </a:lnTo>
                <a:lnTo>
                  <a:pt x="110" y="124"/>
                </a:lnTo>
                <a:lnTo>
                  <a:pt x="109" y="124"/>
                </a:lnTo>
                <a:lnTo>
                  <a:pt x="110" y="124"/>
                </a:lnTo>
                <a:lnTo>
                  <a:pt x="110" y="124"/>
                </a:lnTo>
                <a:lnTo>
                  <a:pt x="111" y="124"/>
                </a:lnTo>
                <a:lnTo>
                  <a:pt x="111" y="124"/>
                </a:lnTo>
                <a:lnTo>
                  <a:pt x="112" y="124"/>
                </a:lnTo>
                <a:lnTo>
                  <a:pt x="112" y="123"/>
                </a:lnTo>
                <a:lnTo>
                  <a:pt x="111" y="123"/>
                </a:lnTo>
                <a:lnTo>
                  <a:pt x="111" y="123"/>
                </a:lnTo>
                <a:lnTo>
                  <a:pt x="112" y="123"/>
                </a:lnTo>
                <a:lnTo>
                  <a:pt x="112" y="124"/>
                </a:lnTo>
                <a:lnTo>
                  <a:pt x="112" y="124"/>
                </a:lnTo>
                <a:lnTo>
                  <a:pt x="113" y="124"/>
                </a:lnTo>
                <a:lnTo>
                  <a:pt x="114" y="123"/>
                </a:lnTo>
                <a:lnTo>
                  <a:pt x="115" y="122"/>
                </a:lnTo>
                <a:lnTo>
                  <a:pt x="115" y="122"/>
                </a:lnTo>
                <a:lnTo>
                  <a:pt x="115" y="122"/>
                </a:lnTo>
                <a:lnTo>
                  <a:pt x="116" y="122"/>
                </a:lnTo>
                <a:lnTo>
                  <a:pt x="116" y="121"/>
                </a:lnTo>
                <a:lnTo>
                  <a:pt x="117" y="121"/>
                </a:lnTo>
                <a:lnTo>
                  <a:pt x="117" y="120"/>
                </a:lnTo>
                <a:lnTo>
                  <a:pt x="117" y="120"/>
                </a:lnTo>
                <a:lnTo>
                  <a:pt x="117" y="119"/>
                </a:lnTo>
                <a:lnTo>
                  <a:pt x="117" y="119"/>
                </a:lnTo>
                <a:lnTo>
                  <a:pt x="117" y="118"/>
                </a:lnTo>
                <a:lnTo>
                  <a:pt x="118" y="117"/>
                </a:lnTo>
                <a:lnTo>
                  <a:pt x="118" y="116"/>
                </a:lnTo>
                <a:lnTo>
                  <a:pt x="118" y="116"/>
                </a:lnTo>
                <a:lnTo>
                  <a:pt x="119" y="115"/>
                </a:lnTo>
                <a:lnTo>
                  <a:pt x="119" y="114"/>
                </a:lnTo>
                <a:lnTo>
                  <a:pt x="119" y="11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7" name="Freeform 2667">
            <a:extLst>
              <a:ext uri="{FF2B5EF4-FFF2-40B4-BE49-F238E27FC236}">
                <a16:creationId xmlns:a16="http://schemas.microsoft.com/office/drawing/2014/main" id="{A52D3C0F-47C9-4AB7-87E8-B47D536C4A4A}"/>
              </a:ext>
            </a:extLst>
          </xdr:cNvPr>
          <xdr:cNvSpPr>
            <a:spLocks/>
          </xdr:cNvSpPr>
        </xdr:nvSpPr>
        <xdr:spPr bwMode="auto">
          <a:xfrm>
            <a:off x="652" y="638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8" name="Freeform 2668">
            <a:extLst>
              <a:ext uri="{FF2B5EF4-FFF2-40B4-BE49-F238E27FC236}">
                <a16:creationId xmlns:a16="http://schemas.microsoft.com/office/drawing/2014/main" id="{25A5F438-6AEA-4625-9021-5A134F605E80}"/>
              </a:ext>
            </a:extLst>
          </xdr:cNvPr>
          <xdr:cNvSpPr>
            <a:spLocks/>
          </xdr:cNvSpPr>
        </xdr:nvSpPr>
        <xdr:spPr bwMode="auto">
          <a:xfrm>
            <a:off x="555" y="717"/>
            <a:ext cx="41" cy="23"/>
          </a:xfrm>
          <a:custGeom>
            <a:avLst/>
            <a:gdLst>
              <a:gd name="T0" fmla="*/ 30 w 41"/>
              <a:gd name="T1" fmla="*/ 22 h 23"/>
              <a:gd name="T2" fmla="*/ 31 w 41"/>
              <a:gd name="T3" fmla="*/ 23 h 23"/>
              <a:gd name="T4" fmla="*/ 34 w 41"/>
              <a:gd name="T5" fmla="*/ 20 h 23"/>
              <a:gd name="T6" fmla="*/ 35 w 41"/>
              <a:gd name="T7" fmla="*/ 19 h 23"/>
              <a:gd name="T8" fmla="*/ 38 w 41"/>
              <a:gd name="T9" fmla="*/ 19 h 23"/>
              <a:gd name="T10" fmla="*/ 40 w 41"/>
              <a:gd name="T11" fmla="*/ 18 h 23"/>
              <a:gd name="T12" fmla="*/ 39 w 41"/>
              <a:gd name="T13" fmla="*/ 16 h 23"/>
              <a:gd name="T14" fmla="*/ 38 w 41"/>
              <a:gd name="T15" fmla="*/ 15 h 23"/>
              <a:gd name="T16" fmla="*/ 38 w 41"/>
              <a:gd name="T17" fmla="*/ 15 h 23"/>
              <a:gd name="T18" fmla="*/ 37 w 41"/>
              <a:gd name="T19" fmla="*/ 13 h 23"/>
              <a:gd name="T20" fmla="*/ 38 w 41"/>
              <a:gd name="T21" fmla="*/ 13 h 23"/>
              <a:gd name="T22" fmla="*/ 39 w 41"/>
              <a:gd name="T23" fmla="*/ 14 h 23"/>
              <a:gd name="T24" fmla="*/ 39 w 41"/>
              <a:gd name="T25" fmla="*/ 16 h 23"/>
              <a:gd name="T26" fmla="*/ 40 w 41"/>
              <a:gd name="T27" fmla="*/ 17 h 23"/>
              <a:gd name="T28" fmla="*/ 40 w 41"/>
              <a:gd name="T29" fmla="*/ 15 h 23"/>
              <a:gd name="T30" fmla="*/ 40 w 41"/>
              <a:gd name="T31" fmla="*/ 14 h 23"/>
              <a:gd name="T32" fmla="*/ 40 w 41"/>
              <a:gd name="T33" fmla="*/ 11 h 23"/>
              <a:gd name="T34" fmla="*/ 38 w 41"/>
              <a:gd name="T35" fmla="*/ 11 h 23"/>
              <a:gd name="T36" fmla="*/ 34 w 41"/>
              <a:gd name="T37" fmla="*/ 12 h 23"/>
              <a:gd name="T38" fmla="*/ 34 w 41"/>
              <a:gd name="T39" fmla="*/ 11 h 23"/>
              <a:gd name="T40" fmla="*/ 37 w 41"/>
              <a:gd name="T41" fmla="*/ 10 h 23"/>
              <a:gd name="T42" fmla="*/ 36 w 41"/>
              <a:gd name="T43" fmla="*/ 7 h 23"/>
              <a:gd name="T44" fmla="*/ 37 w 41"/>
              <a:gd name="T45" fmla="*/ 9 h 23"/>
              <a:gd name="T46" fmla="*/ 35 w 41"/>
              <a:gd name="T47" fmla="*/ 8 h 23"/>
              <a:gd name="T48" fmla="*/ 34 w 41"/>
              <a:gd name="T49" fmla="*/ 6 h 23"/>
              <a:gd name="T50" fmla="*/ 33 w 41"/>
              <a:gd name="T51" fmla="*/ 4 h 23"/>
              <a:gd name="T52" fmla="*/ 32 w 41"/>
              <a:gd name="T53" fmla="*/ 4 h 23"/>
              <a:gd name="T54" fmla="*/ 32 w 41"/>
              <a:gd name="T55" fmla="*/ 2 h 23"/>
              <a:gd name="T56" fmla="*/ 28 w 41"/>
              <a:gd name="T57" fmla="*/ 1 h 23"/>
              <a:gd name="T58" fmla="*/ 24 w 41"/>
              <a:gd name="T59" fmla="*/ 1 h 23"/>
              <a:gd name="T60" fmla="*/ 21 w 41"/>
              <a:gd name="T61" fmla="*/ 2 h 23"/>
              <a:gd name="T62" fmla="*/ 18 w 41"/>
              <a:gd name="T63" fmla="*/ 2 h 23"/>
              <a:gd name="T64" fmla="*/ 17 w 41"/>
              <a:gd name="T65" fmla="*/ 3 h 23"/>
              <a:gd name="T66" fmla="*/ 16 w 41"/>
              <a:gd name="T67" fmla="*/ 4 h 23"/>
              <a:gd name="T68" fmla="*/ 13 w 41"/>
              <a:gd name="T69" fmla="*/ 4 h 23"/>
              <a:gd name="T70" fmla="*/ 11 w 41"/>
              <a:gd name="T71" fmla="*/ 6 h 23"/>
              <a:gd name="T72" fmla="*/ 11 w 41"/>
              <a:gd name="T73" fmla="*/ 7 h 23"/>
              <a:gd name="T74" fmla="*/ 10 w 41"/>
              <a:gd name="T75" fmla="*/ 10 h 23"/>
              <a:gd name="T76" fmla="*/ 6 w 41"/>
              <a:gd name="T77" fmla="*/ 10 h 23"/>
              <a:gd name="T78" fmla="*/ 4 w 41"/>
              <a:gd name="T79" fmla="*/ 11 h 23"/>
              <a:gd name="T80" fmla="*/ 5 w 41"/>
              <a:gd name="T81" fmla="*/ 12 h 23"/>
              <a:gd name="T82" fmla="*/ 7 w 41"/>
              <a:gd name="T83" fmla="*/ 12 h 23"/>
              <a:gd name="T84" fmla="*/ 3 w 41"/>
              <a:gd name="T85" fmla="*/ 14 h 23"/>
              <a:gd name="T86" fmla="*/ 0 w 41"/>
              <a:gd name="T87" fmla="*/ 15 h 23"/>
              <a:gd name="T88" fmla="*/ 3 w 41"/>
              <a:gd name="T89" fmla="*/ 17 h 23"/>
              <a:gd name="T90" fmla="*/ 5 w 41"/>
              <a:gd name="T91" fmla="*/ 18 h 23"/>
              <a:gd name="T92" fmla="*/ 8 w 41"/>
              <a:gd name="T93" fmla="*/ 20 h 23"/>
              <a:gd name="T94" fmla="*/ 9 w 41"/>
              <a:gd name="T95" fmla="*/ 21 h 23"/>
              <a:gd name="T96" fmla="*/ 12 w 41"/>
              <a:gd name="T97" fmla="*/ 20 h 23"/>
              <a:gd name="T98" fmla="*/ 12 w 41"/>
              <a:gd name="T99" fmla="*/ 21 h 23"/>
              <a:gd name="T100" fmla="*/ 14 w 41"/>
              <a:gd name="T101" fmla="*/ 20 h 23"/>
              <a:gd name="T102" fmla="*/ 15 w 41"/>
              <a:gd name="T103" fmla="*/ 19 h 23"/>
              <a:gd name="T104" fmla="*/ 15 w 41"/>
              <a:gd name="T105" fmla="*/ 18 h 23"/>
              <a:gd name="T106" fmla="*/ 15 w 41"/>
              <a:gd name="T107" fmla="*/ 17 h 23"/>
              <a:gd name="T108" fmla="*/ 18 w 41"/>
              <a:gd name="T109" fmla="*/ 16 h 23"/>
              <a:gd name="T110" fmla="*/ 20 w 41"/>
              <a:gd name="T111" fmla="*/ 18 h 23"/>
              <a:gd name="T112" fmla="*/ 21 w 41"/>
              <a:gd name="T113" fmla="*/ 19 h 23"/>
              <a:gd name="T114" fmla="*/ 23 w 41"/>
              <a:gd name="T115" fmla="*/ 21 h 23"/>
              <a:gd name="T116" fmla="*/ 23 w 41"/>
              <a:gd name="T117" fmla="*/ 22 h 23"/>
              <a:gd name="T118" fmla="*/ 26 w 41"/>
              <a:gd name="T119" fmla="*/ 22 h 23"/>
              <a:gd name="T120" fmla="*/ 27 w 41"/>
              <a:gd name="T121" fmla="*/ 22 h 23"/>
              <a:gd name="T122" fmla="*/ 29 w 41"/>
              <a:gd name="T123" fmla="*/ 22 h 2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41" h="23">
                <a:moveTo>
                  <a:pt x="29" y="22"/>
                </a:moveTo>
                <a:lnTo>
                  <a:pt x="29" y="22"/>
                </a:lnTo>
                <a:lnTo>
                  <a:pt x="29" y="22"/>
                </a:lnTo>
                <a:lnTo>
                  <a:pt x="30" y="22"/>
                </a:lnTo>
                <a:lnTo>
                  <a:pt x="31" y="22"/>
                </a:lnTo>
                <a:lnTo>
                  <a:pt x="31" y="22"/>
                </a:lnTo>
                <a:lnTo>
                  <a:pt x="31" y="22"/>
                </a:lnTo>
                <a:lnTo>
                  <a:pt x="31" y="23"/>
                </a:lnTo>
                <a:lnTo>
                  <a:pt x="31" y="23"/>
                </a:lnTo>
                <a:lnTo>
                  <a:pt x="32" y="23"/>
                </a:lnTo>
                <a:lnTo>
                  <a:pt x="34" y="21"/>
                </a:lnTo>
                <a:lnTo>
                  <a:pt x="34" y="20"/>
                </a:lnTo>
                <a:lnTo>
                  <a:pt x="35" y="20"/>
                </a:lnTo>
                <a:lnTo>
                  <a:pt x="34" y="19"/>
                </a:lnTo>
                <a:lnTo>
                  <a:pt x="35" y="19"/>
                </a:lnTo>
                <a:lnTo>
                  <a:pt x="35" y="19"/>
                </a:lnTo>
                <a:lnTo>
                  <a:pt x="36" y="19"/>
                </a:lnTo>
                <a:lnTo>
                  <a:pt x="37" y="19"/>
                </a:lnTo>
                <a:lnTo>
                  <a:pt x="38" y="19"/>
                </a:lnTo>
                <a:lnTo>
                  <a:pt x="38" y="19"/>
                </a:lnTo>
                <a:lnTo>
                  <a:pt x="38" y="19"/>
                </a:lnTo>
                <a:lnTo>
                  <a:pt x="39" y="18"/>
                </a:lnTo>
                <a:lnTo>
                  <a:pt x="39" y="18"/>
                </a:lnTo>
                <a:lnTo>
                  <a:pt x="40" y="18"/>
                </a:lnTo>
                <a:lnTo>
                  <a:pt x="39" y="17"/>
                </a:lnTo>
                <a:lnTo>
                  <a:pt x="39" y="16"/>
                </a:lnTo>
                <a:lnTo>
                  <a:pt x="39" y="17"/>
                </a:lnTo>
                <a:lnTo>
                  <a:pt x="39" y="16"/>
                </a:lnTo>
                <a:lnTo>
                  <a:pt x="37" y="17"/>
                </a:lnTo>
                <a:lnTo>
                  <a:pt x="38" y="16"/>
                </a:lnTo>
                <a:lnTo>
                  <a:pt x="38" y="16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5"/>
                </a:lnTo>
                <a:lnTo>
                  <a:pt x="38" y="14"/>
                </a:lnTo>
                <a:lnTo>
                  <a:pt x="37" y="14"/>
                </a:lnTo>
                <a:lnTo>
                  <a:pt x="38" y="14"/>
                </a:lnTo>
                <a:lnTo>
                  <a:pt x="37" y="13"/>
                </a:lnTo>
                <a:lnTo>
                  <a:pt x="37" y="13"/>
                </a:lnTo>
                <a:lnTo>
                  <a:pt x="37" y="13"/>
                </a:lnTo>
                <a:lnTo>
                  <a:pt x="38" y="13"/>
                </a:lnTo>
                <a:lnTo>
                  <a:pt x="38" y="13"/>
                </a:lnTo>
                <a:lnTo>
                  <a:pt x="39" y="14"/>
                </a:lnTo>
                <a:lnTo>
                  <a:pt x="39" y="14"/>
                </a:lnTo>
                <a:lnTo>
                  <a:pt x="39" y="14"/>
                </a:lnTo>
                <a:lnTo>
                  <a:pt x="39" y="14"/>
                </a:lnTo>
                <a:lnTo>
                  <a:pt x="39" y="15"/>
                </a:lnTo>
                <a:lnTo>
                  <a:pt x="39" y="16"/>
                </a:lnTo>
                <a:lnTo>
                  <a:pt x="39" y="16"/>
                </a:lnTo>
                <a:lnTo>
                  <a:pt x="39" y="16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7"/>
                </a:lnTo>
                <a:lnTo>
                  <a:pt x="40" y="16"/>
                </a:lnTo>
                <a:lnTo>
                  <a:pt x="41" y="16"/>
                </a:lnTo>
                <a:lnTo>
                  <a:pt x="40" y="15"/>
                </a:lnTo>
                <a:lnTo>
                  <a:pt x="41" y="15"/>
                </a:lnTo>
                <a:lnTo>
                  <a:pt x="41" y="15"/>
                </a:lnTo>
                <a:lnTo>
                  <a:pt x="41" y="14"/>
                </a:lnTo>
                <a:lnTo>
                  <a:pt x="40" y="14"/>
                </a:lnTo>
                <a:lnTo>
                  <a:pt x="40" y="14"/>
                </a:lnTo>
                <a:lnTo>
                  <a:pt x="40" y="13"/>
                </a:lnTo>
                <a:lnTo>
                  <a:pt x="40" y="12"/>
                </a:lnTo>
                <a:lnTo>
                  <a:pt x="40" y="11"/>
                </a:lnTo>
                <a:lnTo>
                  <a:pt x="39" y="11"/>
                </a:lnTo>
                <a:lnTo>
                  <a:pt x="39" y="11"/>
                </a:lnTo>
                <a:lnTo>
                  <a:pt x="38" y="11"/>
                </a:lnTo>
                <a:lnTo>
                  <a:pt x="38" y="11"/>
                </a:lnTo>
                <a:lnTo>
                  <a:pt x="37" y="11"/>
                </a:lnTo>
                <a:lnTo>
                  <a:pt x="36" y="11"/>
                </a:lnTo>
                <a:lnTo>
                  <a:pt x="35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4" y="12"/>
                </a:lnTo>
                <a:lnTo>
                  <a:pt x="34" y="11"/>
                </a:lnTo>
                <a:lnTo>
                  <a:pt x="35" y="10"/>
                </a:lnTo>
                <a:lnTo>
                  <a:pt x="36" y="10"/>
                </a:lnTo>
                <a:lnTo>
                  <a:pt x="36" y="10"/>
                </a:lnTo>
                <a:lnTo>
                  <a:pt x="37" y="10"/>
                </a:lnTo>
                <a:lnTo>
                  <a:pt x="37" y="9"/>
                </a:lnTo>
                <a:lnTo>
                  <a:pt x="37" y="8"/>
                </a:lnTo>
                <a:lnTo>
                  <a:pt x="37" y="8"/>
                </a:lnTo>
                <a:lnTo>
                  <a:pt x="36" y="7"/>
                </a:lnTo>
                <a:lnTo>
                  <a:pt x="36" y="8"/>
                </a:lnTo>
                <a:lnTo>
                  <a:pt x="36" y="8"/>
                </a:lnTo>
                <a:lnTo>
                  <a:pt x="36" y="8"/>
                </a:lnTo>
                <a:lnTo>
                  <a:pt x="37" y="9"/>
                </a:lnTo>
                <a:lnTo>
                  <a:pt x="36" y="8"/>
                </a:lnTo>
                <a:lnTo>
                  <a:pt x="35" y="8"/>
                </a:lnTo>
                <a:lnTo>
                  <a:pt x="35" y="8"/>
                </a:lnTo>
                <a:lnTo>
                  <a:pt x="35" y="8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6"/>
                </a:lnTo>
                <a:lnTo>
                  <a:pt x="34" y="6"/>
                </a:lnTo>
                <a:lnTo>
                  <a:pt x="33" y="5"/>
                </a:lnTo>
                <a:lnTo>
                  <a:pt x="33" y="5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2"/>
                </a:lnTo>
                <a:lnTo>
                  <a:pt x="32" y="2"/>
                </a:lnTo>
                <a:lnTo>
                  <a:pt x="32" y="1"/>
                </a:lnTo>
                <a:lnTo>
                  <a:pt x="30" y="1"/>
                </a:lnTo>
                <a:lnTo>
                  <a:pt x="29" y="1"/>
                </a:lnTo>
                <a:lnTo>
                  <a:pt x="28" y="1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1"/>
                </a:lnTo>
                <a:lnTo>
                  <a:pt x="23" y="1"/>
                </a:lnTo>
                <a:lnTo>
                  <a:pt x="22" y="1"/>
                </a:lnTo>
                <a:lnTo>
                  <a:pt x="22" y="1"/>
                </a:lnTo>
                <a:lnTo>
                  <a:pt x="21" y="2"/>
                </a:lnTo>
                <a:lnTo>
                  <a:pt x="19" y="2"/>
                </a:lnTo>
                <a:lnTo>
                  <a:pt x="18" y="1"/>
                </a:lnTo>
                <a:lnTo>
                  <a:pt x="18" y="1"/>
                </a:lnTo>
                <a:lnTo>
                  <a:pt x="18" y="2"/>
                </a:lnTo>
                <a:lnTo>
                  <a:pt x="18" y="2"/>
                </a:lnTo>
                <a:lnTo>
                  <a:pt x="18" y="3"/>
                </a:lnTo>
                <a:lnTo>
                  <a:pt x="17" y="3"/>
                </a:lnTo>
                <a:lnTo>
                  <a:pt x="17" y="3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5" y="4"/>
                </a:lnTo>
                <a:lnTo>
                  <a:pt x="14" y="4"/>
                </a:lnTo>
                <a:lnTo>
                  <a:pt x="13" y="4"/>
                </a:lnTo>
                <a:lnTo>
                  <a:pt x="13" y="4"/>
                </a:lnTo>
                <a:lnTo>
                  <a:pt x="12" y="4"/>
                </a:lnTo>
                <a:lnTo>
                  <a:pt x="11" y="5"/>
                </a:lnTo>
                <a:lnTo>
                  <a:pt x="12" y="5"/>
                </a:lnTo>
                <a:lnTo>
                  <a:pt x="11" y="6"/>
                </a:lnTo>
                <a:lnTo>
                  <a:pt x="12" y="6"/>
                </a:lnTo>
                <a:lnTo>
                  <a:pt x="11" y="6"/>
                </a:lnTo>
                <a:lnTo>
                  <a:pt x="11" y="6"/>
                </a:lnTo>
                <a:lnTo>
                  <a:pt x="11" y="7"/>
                </a:lnTo>
                <a:lnTo>
                  <a:pt x="11" y="7"/>
                </a:lnTo>
                <a:lnTo>
                  <a:pt x="10" y="8"/>
                </a:lnTo>
                <a:lnTo>
                  <a:pt x="10" y="8"/>
                </a:lnTo>
                <a:lnTo>
                  <a:pt x="10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6" y="10"/>
                </a:lnTo>
                <a:lnTo>
                  <a:pt x="5" y="10"/>
                </a:lnTo>
                <a:lnTo>
                  <a:pt x="5" y="10"/>
                </a:lnTo>
                <a:lnTo>
                  <a:pt x="5" y="10"/>
                </a:lnTo>
                <a:lnTo>
                  <a:pt x="4" y="11"/>
                </a:lnTo>
                <a:lnTo>
                  <a:pt x="4" y="11"/>
                </a:lnTo>
                <a:lnTo>
                  <a:pt x="4" y="11"/>
                </a:lnTo>
                <a:lnTo>
                  <a:pt x="5" y="11"/>
                </a:lnTo>
                <a:lnTo>
                  <a:pt x="5" y="12"/>
                </a:lnTo>
                <a:lnTo>
                  <a:pt x="6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6" y="13"/>
                </a:lnTo>
                <a:lnTo>
                  <a:pt x="5" y="13"/>
                </a:lnTo>
                <a:lnTo>
                  <a:pt x="5" y="13"/>
                </a:lnTo>
                <a:lnTo>
                  <a:pt x="3" y="14"/>
                </a:lnTo>
                <a:lnTo>
                  <a:pt x="3" y="13"/>
                </a:lnTo>
                <a:lnTo>
                  <a:pt x="2" y="14"/>
                </a:lnTo>
                <a:lnTo>
                  <a:pt x="2" y="14"/>
                </a:lnTo>
                <a:lnTo>
                  <a:pt x="0" y="15"/>
                </a:lnTo>
                <a:lnTo>
                  <a:pt x="1" y="15"/>
                </a:lnTo>
                <a:lnTo>
                  <a:pt x="1" y="15"/>
                </a:lnTo>
                <a:lnTo>
                  <a:pt x="2" y="17"/>
                </a:lnTo>
                <a:lnTo>
                  <a:pt x="3" y="17"/>
                </a:lnTo>
                <a:lnTo>
                  <a:pt x="3" y="17"/>
                </a:lnTo>
                <a:lnTo>
                  <a:pt x="4" y="18"/>
                </a:lnTo>
                <a:lnTo>
                  <a:pt x="5" y="18"/>
                </a:lnTo>
                <a:lnTo>
                  <a:pt x="5" y="18"/>
                </a:lnTo>
                <a:lnTo>
                  <a:pt x="5" y="19"/>
                </a:lnTo>
                <a:lnTo>
                  <a:pt x="7" y="20"/>
                </a:lnTo>
                <a:lnTo>
                  <a:pt x="8" y="20"/>
                </a:lnTo>
                <a:lnTo>
                  <a:pt x="8" y="20"/>
                </a:lnTo>
                <a:lnTo>
                  <a:pt x="8" y="20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1"/>
                </a:lnTo>
                <a:lnTo>
                  <a:pt x="11" y="20"/>
                </a:lnTo>
                <a:lnTo>
                  <a:pt x="12" y="20"/>
                </a:lnTo>
                <a:lnTo>
                  <a:pt x="12" y="20"/>
                </a:lnTo>
                <a:lnTo>
                  <a:pt x="12" y="21"/>
                </a:lnTo>
                <a:lnTo>
                  <a:pt x="11" y="21"/>
                </a:lnTo>
                <a:lnTo>
                  <a:pt x="12" y="21"/>
                </a:lnTo>
                <a:lnTo>
                  <a:pt x="12" y="21"/>
                </a:lnTo>
                <a:lnTo>
                  <a:pt x="13" y="21"/>
                </a:lnTo>
                <a:lnTo>
                  <a:pt x="13" y="21"/>
                </a:lnTo>
                <a:lnTo>
                  <a:pt x="14" y="20"/>
                </a:lnTo>
                <a:lnTo>
                  <a:pt x="14" y="20"/>
                </a:lnTo>
                <a:lnTo>
                  <a:pt x="14" y="20"/>
                </a:lnTo>
                <a:lnTo>
                  <a:pt x="14" y="20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5" y="19"/>
                </a:lnTo>
                <a:lnTo>
                  <a:pt x="15" y="18"/>
                </a:lnTo>
                <a:lnTo>
                  <a:pt x="15" y="18"/>
                </a:lnTo>
                <a:lnTo>
                  <a:pt x="15" y="18"/>
                </a:lnTo>
                <a:lnTo>
                  <a:pt x="15" y="18"/>
                </a:lnTo>
                <a:lnTo>
                  <a:pt x="15" y="17"/>
                </a:lnTo>
                <a:lnTo>
                  <a:pt x="16" y="17"/>
                </a:lnTo>
                <a:lnTo>
                  <a:pt x="17" y="16"/>
                </a:lnTo>
                <a:lnTo>
                  <a:pt x="17" y="16"/>
                </a:lnTo>
                <a:lnTo>
                  <a:pt x="18" y="16"/>
                </a:lnTo>
                <a:lnTo>
                  <a:pt x="19" y="17"/>
                </a:lnTo>
                <a:lnTo>
                  <a:pt x="19" y="17"/>
                </a:lnTo>
                <a:lnTo>
                  <a:pt x="20" y="17"/>
                </a:lnTo>
                <a:lnTo>
                  <a:pt x="20" y="18"/>
                </a:lnTo>
                <a:lnTo>
                  <a:pt x="20" y="18"/>
                </a:lnTo>
                <a:lnTo>
                  <a:pt x="20" y="18"/>
                </a:lnTo>
                <a:lnTo>
                  <a:pt x="20" y="19"/>
                </a:lnTo>
                <a:lnTo>
                  <a:pt x="21" y="19"/>
                </a:lnTo>
                <a:lnTo>
                  <a:pt x="22" y="20"/>
                </a:lnTo>
                <a:lnTo>
                  <a:pt x="22" y="20"/>
                </a:lnTo>
                <a:lnTo>
                  <a:pt x="23" y="20"/>
                </a:lnTo>
                <a:lnTo>
                  <a:pt x="23" y="21"/>
                </a:lnTo>
                <a:lnTo>
                  <a:pt x="23" y="21"/>
                </a:lnTo>
                <a:lnTo>
                  <a:pt x="23" y="21"/>
                </a:lnTo>
                <a:lnTo>
                  <a:pt x="23" y="22"/>
                </a:lnTo>
                <a:lnTo>
                  <a:pt x="23" y="22"/>
                </a:lnTo>
                <a:lnTo>
                  <a:pt x="25" y="22"/>
                </a:lnTo>
                <a:lnTo>
                  <a:pt x="25" y="22"/>
                </a:lnTo>
                <a:lnTo>
                  <a:pt x="26" y="22"/>
                </a:lnTo>
                <a:lnTo>
                  <a:pt x="26" y="22"/>
                </a:lnTo>
                <a:lnTo>
                  <a:pt x="26" y="22"/>
                </a:lnTo>
                <a:lnTo>
                  <a:pt x="27" y="22"/>
                </a:lnTo>
                <a:lnTo>
                  <a:pt x="27" y="22"/>
                </a:lnTo>
                <a:lnTo>
                  <a:pt x="27" y="22"/>
                </a:lnTo>
                <a:lnTo>
                  <a:pt x="28" y="22"/>
                </a:lnTo>
                <a:lnTo>
                  <a:pt x="28" y="21"/>
                </a:lnTo>
                <a:lnTo>
                  <a:pt x="29" y="22"/>
                </a:lnTo>
                <a:lnTo>
                  <a:pt x="29" y="2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29" name="Freeform 2669">
            <a:extLst>
              <a:ext uri="{FF2B5EF4-FFF2-40B4-BE49-F238E27FC236}">
                <a16:creationId xmlns:a16="http://schemas.microsoft.com/office/drawing/2014/main" id="{47AE3B44-AE6B-4124-9AF9-F375A5DD3E13}"/>
              </a:ext>
            </a:extLst>
          </xdr:cNvPr>
          <xdr:cNvSpPr>
            <a:spLocks/>
          </xdr:cNvSpPr>
        </xdr:nvSpPr>
        <xdr:spPr bwMode="auto">
          <a:xfrm>
            <a:off x="583" y="716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1 w 2"/>
              <a:gd name="T13" fmla="*/ 1 h 1"/>
              <a:gd name="T14" fmla="*/ 0 w 2"/>
              <a:gd name="T15" fmla="*/ 1 h 1"/>
              <a:gd name="T16" fmla="*/ 1 w 2"/>
              <a:gd name="T17" fmla="*/ 0 h 1"/>
              <a:gd name="T18" fmla="*/ 1 w 2"/>
              <a:gd name="T19" fmla="*/ 0 h 1"/>
              <a:gd name="T20" fmla="*/ 1 w 2"/>
              <a:gd name="T21" fmla="*/ 0 h 1"/>
              <a:gd name="T22" fmla="*/ 2 w 2"/>
              <a:gd name="T23" fmla="*/ 1 h 1"/>
              <a:gd name="T24" fmla="*/ 2 w 2"/>
              <a:gd name="T2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0" name="Freeform 2670">
            <a:extLst>
              <a:ext uri="{FF2B5EF4-FFF2-40B4-BE49-F238E27FC236}">
                <a16:creationId xmlns:a16="http://schemas.microsoft.com/office/drawing/2014/main" id="{52E99447-EA7D-4EDB-8D78-6D1E489F192A}"/>
              </a:ext>
            </a:extLst>
          </xdr:cNvPr>
          <xdr:cNvSpPr>
            <a:spLocks/>
          </xdr:cNvSpPr>
        </xdr:nvSpPr>
        <xdr:spPr bwMode="auto">
          <a:xfrm>
            <a:off x="628" y="738"/>
            <a:ext cx="2" cy="1"/>
          </a:xfrm>
          <a:custGeom>
            <a:avLst/>
            <a:gdLst>
              <a:gd name="T0" fmla="*/ 1 w 2"/>
              <a:gd name="T1" fmla="*/ 0 h 1"/>
              <a:gd name="T2" fmla="*/ 0 w 2"/>
              <a:gd name="T3" fmla="*/ 0 h 1"/>
              <a:gd name="T4" fmla="*/ 1 w 2"/>
              <a:gd name="T5" fmla="*/ 0 h 1"/>
              <a:gd name="T6" fmla="*/ 1 w 2"/>
              <a:gd name="T7" fmla="*/ 1 h 1"/>
              <a:gd name="T8" fmla="*/ 1 w 2"/>
              <a:gd name="T9" fmla="*/ 1 h 1"/>
              <a:gd name="T10" fmla="*/ 1 w 2"/>
              <a:gd name="T11" fmla="*/ 1 h 1"/>
              <a:gd name="T12" fmla="*/ 2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0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1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1" name="Freeform 2671">
            <a:extLst>
              <a:ext uri="{FF2B5EF4-FFF2-40B4-BE49-F238E27FC236}">
                <a16:creationId xmlns:a16="http://schemas.microsoft.com/office/drawing/2014/main" id="{14052941-432B-4F8A-8C28-2C8507EA88FD}"/>
              </a:ext>
            </a:extLst>
          </xdr:cNvPr>
          <xdr:cNvSpPr>
            <a:spLocks/>
          </xdr:cNvSpPr>
        </xdr:nvSpPr>
        <xdr:spPr bwMode="auto">
          <a:xfrm>
            <a:off x="607" y="753"/>
            <a:ext cx="2" cy="1"/>
          </a:xfrm>
          <a:custGeom>
            <a:avLst/>
            <a:gdLst>
              <a:gd name="T0" fmla="*/ 0 w 2"/>
              <a:gd name="T1" fmla="*/ 0 h 1"/>
              <a:gd name="T2" fmla="*/ 1 w 2"/>
              <a:gd name="T3" fmla="*/ 0 h 1"/>
              <a:gd name="T4" fmla="*/ 1 w 2"/>
              <a:gd name="T5" fmla="*/ 0 h 1"/>
              <a:gd name="T6" fmla="*/ 1 w 2"/>
              <a:gd name="T7" fmla="*/ 0 h 1"/>
              <a:gd name="T8" fmla="*/ 2 w 2"/>
              <a:gd name="T9" fmla="*/ 1 h 1"/>
              <a:gd name="T10" fmla="*/ 2 w 2"/>
              <a:gd name="T11" fmla="*/ 1 h 1"/>
              <a:gd name="T12" fmla="*/ 2 w 2"/>
              <a:gd name="T13" fmla="*/ 1 h 1"/>
              <a:gd name="T14" fmla="*/ 2 w 2"/>
              <a:gd name="T15" fmla="*/ 1 h 1"/>
              <a:gd name="T16" fmla="*/ 1 w 2"/>
              <a:gd name="T17" fmla="*/ 1 h 1"/>
              <a:gd name="T18" fmla="*/ 1 w 2"/>
              <a:gd name="T19" fmla="*/ 0 h 1"/>
              <a:gd name="T20" fmla="*/ 0 w 2"/>
              <a:gd name="T21" fmla="*/ 0 h 1"/>
              <a:gd name="T22" fmla="*/ 0 w 2"/>
              <a:gd name="T23" fmla="*/ 0 h 1"/>
              <a:gd name="T24" fmla="*/ 0 w 2"/>
              <a:gd name="T25" fmla="*/ 0 h 1"/>
              <a:gd name="T26" fmla="*/ 0 w 2"/>
              <a:gd name="T27" fmla="*/ 0 h 1"/>
              <a:gd name="T28" fmla="*/ 0 w 2"/>
              <a:gd name="T2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2" name="Freeform 2672">
            <a:extLst>
              <a:ext uri="{FF2B5EF4-FFF2-40B4-BE49-F238E27FC236}">
                <a16:creationId xmlns:a16="http://schemas.microsoft.com/office/drawing/2014/main" id="{DE74FC03-209E-4350-996B-B8F41A670048}"/>
              </a:ext>
            </a:extLst>
          </xdr:cNvPr>
          <xdr:cNvSpPr>
            <a:spLocks/>
          </xdr:cNvSpPr>
        </xdr:nvSpPr>
        <xdr:spPr bwMode="auto">
          <a:xfrm>
            <a:off x="606" y="733"/>
            <a:ext cx="7" cy="6"/>
          </a:xfrm>
          <a:custGeom>
            <a:avLst/>
            <a:gdLst>
              <a:gd name="T0" fmla="*/ 6 w 7"/>
              <a:gd name="T1" fmla="*/ 0 h 6"/>
              <a:gd name="T2" fmla="*/ 6 w 7"/>
              <a:gd name="T3" fmla="*/ 1 h 6"/>
              <a:gd name="T4" fmla="*/ 6 w 7"/>
              <a:gd name="T5" fmla="*/ 1 h 6"/>
              <a:gd name="T6" fmla="*/ 6 w 7"/>
              <a:gd name="T7" fmla="*/ 2 h 6"/>
              <a:gd name="T8" fmla="*/ 7 w 7"/>
              <a:gd name="T9" fmla="*/ 2 h 6"/>
              <a:gd name="T10" fmla="*/ 6 w 7"/>
              <a:gd name="T11" fmla="*/ 2 h 6"/>
              <a:gd name="T12" fmla="*/ 6 w 7"/>
              <a:gd name="T13" fmla="*/ 3 h 6"/>
              <a:gd name="T14" fmla="*/ 6 w 7"/>
              <a:gd name="T15" fmla="*/ 3 h 6"/>
              <a:gd name="T16" fmla="*/ 5 w 7"/>
              <a:gd name="T17" fmla="*/ 3 h 6"/>
              <a:gd name="T18" fmla="*/ 5 w 7"/>
              <a:gd name="T19" fmla="*/ 4 h 6"/>
              <a:gd name="T20" fmla="*/ 5 w 7"/>
              <a:gd name="T21" fmla="*/ 4 h 6"/>
              <a:gd name="T22" fmla="*/ 4 w 7"/>
              <a:gd name="T23" fmla="*/ 4 h 6"/>
              <a:gd name="T24" fmla="*/ 4 w 7"/>
              <a:gd name="T25" fmla="*/ 5 h 6"/>
              <a:gd name="T26" fmla="*/ 4 w 7"/>
              <a:gd name="T27" fmla="*/ 5 h 6"/>
              <a:gd name="T28" fmla="*/ 4 w 7"/>
              <a:gd name="T29" fmla="*/ 5 h 6"/>
              <a:gd name="T30" fmla="*/ 4 w 7"/>
              <a:gd name="T31" fmla="*/ 5 h 6"/>
              <a:gd name="T32" fmla="*/ 3 w 7"/>
              <a:gd name="T33" fmla="*/ 5 h 6"/>
              <a:gd name="T34" fmla="*/ 3 w 7"/>
              <a:gd name="T35" fmla="*/ 6 h 6"/>
              <a:gd name="T36" fmla="*/ 2 w 7"/>
              <a:gd name="T37" fmla="*/ 6 h 6"/>
              <a:gd name="T38" fmla="*/ 2 w 7"/>
              <a:gd name="T39" fmla="*/ 6 h 6"/>
              <a:gd name="T40" fmla="*/ 2 w 7"/>
              <a:gd name="T41" fmla="*/ 6 h 6"/>
              <a:gd name="T42" fmla="*/ 1 w 7"/>
              <a:gd name="T43" fmla="*/ 6 h 6"/>
              <a:gd name="T44" fmla="*/ 1 w 7"/>
              <a:gd name="T45" fmla="*/ 6 h 6"/>
              <a:gd name="T46" fmla="*/ 1 w 7"/>
              <a:gd name="T47" fmla="*/ 6 h 6"/>
              <a:gd name="T48" fmla="*/ 0 w 7"/>
              <a:gd name="T49" fmla="*/ 6 h 6"/>
              <a:gd name="T50" fmla="*/ 0 w 7"/>
              <a:gd name="T51" fmla="*/ 6 h 6"/>
              <a:gd name="T52" fmla="*/ 0 w 7"/>
              <a:gd name="T53" fmla="*/ 6 h 6"/>
              <a:gd name="T54" fmla="*/ 0 w 7"/>
              <a:gd name="T55" fmla="*/ 6 h 6"/>
              <a:gd name="T56" fmla="*/ 0 w 7"/>
              <a:gd name="T57" fmla="*/ 5 h 6"/>
              <a:gd name="T58" fmla="*/ 0 w 7"/>
              <a:gd name="T59" fmla="*/ 4 h 6"/>
              <a:gd name="T60" fmla="*/ 1 w 7"/>
              <a:gd name="T61" fmla="*/ 4 h 6"/>
              <a:gd name="T62" fmla="*/ 1 w 7"/>
              <a:gd name="T63" fmla="*/ 3 h 6"/>
              <a:gd name="T64" fmla="*/ 2 w 7"/>
              <a:gd name="T65" fmla="*/ 3 h 6"/>
              <a:gd name="T66" fmla="*/ 3 w 7"/>
              <a:gd name="T67" fmla="*/ 2 h 6"/>
              <a:gd name="T68" fmla="*/ 3 w 7"/>
              <a:gd name="T69" fmla="*/ 1 h 6"/>
              <a:gd name="T70" fmla="*/ 3 w 7"/>
              <a:gd name="T71" fmla="*/ 1 h 6"/>
              <a:gd name="T72" fmla="*/ 3 w 7"/>
              <a:gd name="T73" fmla="*/ 1 h 6"/>
              <a:gd name="T74" fmla="*/ 4 w 7"/>
              <a:gd name="T75" fmla="*/ 0 h 6"/>
              <a:gd name="T76" fmla="*/ 5 w 7"/>
              <a:gd name="T77" fmla="*/ 0 h 6"/>
              <a:gd name="T78" fmla="*/ 6 w 7"/>
              <a:gd name="T79" fmla="*/ 0 h 6"/>
              <a:gd name="T80" fmla="*/ 6 w 7"/>
              <a:gd name="T81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6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1" y="6"/>
                </a:lnTo>
                <a:lnTo>
                  <a:pt x="1" y="6"/>
                </a:lnTo>
                <a:lnTo>
                  <a:pt x="1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4"/>
                </a:lnTo>
                <a:lnTo>
                  <a:pt x="1" y="4"/>
                </a:lnTo>
                <a:lnTo>
                  <a:pt x="1" y="3"/>
                </a:lnTo>
                <a:lnTo>
                  <a:pt x="2" y="3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3" name="Freeform 2673">
            <a:extLst>
              <a:ext uri="{FF2B5EF4-FFF2-40B4-BE49-F238E27FC236}">
                <a16:creationId xmlns:a16="http://schemas.microsoft.com/office/drawing/2014/main" id="{1424C159-D7E2-4ABB-B87B-E7B282DFB250}"/>
              </a:ext>
            </a:extLst>
          </xdr:cNvPr>
          <xdr:cNvSpPr>
            <a:spLocks/>
          </xdr:cNvSpPr>
        </xdr:nvSpPr>
        <xdr:spPr bwMode="auto">
          <a:xfrm>
            <a:off x="609" y="751"/>
            <a:ext cx="8" cy="5"/>
          </a:xfrm>
          <a:custGeom>
            <a:avLst/>
            <a:gdLst>
              <a:gd name="T0" fmla="*/ 2 w 8"/>
              <a:gd name="T1" fmla="*/ 0 h 5"/>
              <a:gd name="T2" fmla="*/ 4 w 8"/>
              <a:gd name="T3" fmla="*/ 0 h 5"/>
              <a:gd name="T4" fmla="*/ 4 w 8"/>
              <a:gd name="T5" fmla="*/ 1 h 5"/>
              <a:gd name="T6" fmla="*/ 4 w 8"/>
              <a:gd name="T7" fmla="*/ 1 h 5"/>
              <a:gd name="T8" fmla="*/ 5 w 8"/>
              <a:gd name="T9" fmla="*/ 1 h 5"/>
              <a:gd name="T10" fmla="*/ 5 w 8"/>
              <a:gd name="T11" fmla="*/ 2 h 5"/>
              <a:gd name="T12" fmla="*/ 5 w 8"/>
              <a:gd name="T13" fmla="*/ 2 h 5"/>
              <a:gd name="T14" fmla="*/ 5 w 8"/>
              <a:gd name="T15" fmla="*/ 2 h 5"/>
              <a:gd name="T16" fmla="*/ 6 w 8"/>
              <a:gd name="T17" fmla="*/ 2 h 5"/>
              <a:gd name="T18" fmla="*/ 6 w 8"/>
              <a:gd name="T19" fmla="*/ 2 h 5"/>
              <a:gd name="T20" fmla="*/ 8 w 8"/>
              <a:gd name="T21" fmla="*/ 2 h 5"/>
              <a:gd name="T22" fmla="*/ 8 w 8"/>
              <a:gd name="T23" fmla="*/ 2 h 5"/>
              <a:gd name="T24" fmla="*/ 7 w 8"/>
              <a:gd name="T25" fmla="*/ 3 h 5"/>
              <a:gd name="T26" fmla="*/ 5 w 8"/>
              <a:gd name="T27" fmla="*/ 4 h 5"/>
              <a:gd name="T28" fmla="*/ 5 w 8"/>
              <a:gd name="T29" fmla="*/ 4 h 5"/>
              <a:gd name="T30" fmla="*/ 5 w 8"/>
              <a:gd name="T31" fmla="*/ 4 h 5"/>
              <a:gd name="T32" fmla="*/ 4 w 8"/>
              <a:gd name="T33" fmla="*/ 5 h 5"/>
              <a:gd name="T34" fmla="*/ 4 w 8"/>
              <a:gd name="T35" fmla="*/ 5 h 5"/>
              <a:gd name="T36" fmla="*/ 3 w 8"/>
              <a:gd name="T37" fmla="*/ 5 h 5"/>
              <a:gd name="T38" fmla="*/ 3 w 8"/>
              <a:gd name="T39" fmla="*/ 5 h 5"/>
              <a:gd name="T40" fmla="*/ 3 w 8"/>
              <a:gd name="T41" fmla="*/ 5 h 5"/>
              <a:gd name="T42" fmla="*/ 2 w 8"/>
              <a:gd name="T43" fmla="*/ 5 h 5"/>
              <a:gd name="T44" fmla="*/ 2 w 8"/>
              <a:gd name="T45" fmla="*/ 5 h 5"/>
              <a:gd name="T46" fmla="*/ 2 w 8"/>
              <a:gd name="T47" fmla="*/ 5 h 5"/>
              <a:gd name="T48" fmla="*/ 2 w 8"/>
              <a:gd name="T49" fmla="*/ 5 h 5"/>
              <a:gd name="T50" fmla="*/ 2 w 8"/>
              <a:gd name="T51" fmla="*/ 5 h 5"/>
              <a:gd name="T52" fmla="*/ 1 w 8"/>
              <a:gd name="T53" fmla="*/ 5 h 5"/>
              <a:gd name="T54" fmla="*/ 1 w 8"/>
              <a:gd name="T55" fmla="*/ 4 h 5"/>
              <a:gd name="T56" fmla="*/ 1 w 8"/>
              <a:gd name="T57" fmla="*/ 4 h 5"/>
              <a:gd name="T58" fmla="*/ 0 w 8"/>
              <a:gd name="T59" fmla="*/ 3 h 5"/>
              <a:gd name="T60" fmla="*/ 0 w 8"/>
              <a:gd name="T61" fmla="*/ 2 h 5"/>
              <a:gd name="T62" fmla="*/ 0 w 8"/>
              <a:gd name="T63" fmla="*/ 2 h 5"/>
              <a:gd name="T64" fmla="*/ 0 w 8"/>
              <a:gd name="T65" fmla="*/ 1 h 5"/>
              <a:gd name="T66" fmla="*/ 0 w 8"/>
              <a:gd name="T67" fmla="*/ 1 h 5"/>
              <a:gd name="T68" fmla="*/ 0 w 8"/>
              <a:gd name="T69" fmla="*/ 1 h 5"/>
              <a:gd name="T70" fmla="*/ 0 w 8"/>
              <a:gd name="T71" fmla="*/ 0 h 5"/>
              <a:gd name="T72" fmla="*/ 0 w 8"/>
              <a:gd name="T73" fmla="*/ 0 h 5"/>
              <a:gd name="T74" fmla="*/ 1 w 8"/>
              <a:gd name="T75" fmla="*/ 0 h 5"/>
              <a:gd name="T76" fmla="*/ 1 w 8"/>
              <a:gd name="T77" fmla="*/ 0 h 5"/>
              <a:gd name="T78" fmla="*/ 1 w 8"/>
              <a:gd name="T79" fmla="*/ 0 h 5"/>
              <a:gd name="T80" fmla="*/ 2 w 8"/>
              <a:gd name="T81" fmla="*/ 0 h 5"/>
              <a:gd name="T82" fmla="*/ 2 w 8"/>
              <a:gd name="T83" fmla="*/ 0 h 5"/>
              <a:gd name="T84" fmla="*/ 2 w 8"/>
              <a:gd name="T85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</a:cxnLst>
            <a:rect l="0" t="0" r="r" b="b"/>
            <a:pathLst>
              <a:path w="8" h="5">
                <a:moveTo>
                  <a:pt x="2" y="0"/>
                </a:move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6" y="2"/>
                </a:lnTo>
                <a:lnTo>
                  <a:pt x="8" y="2"/>
                </a:lnTo>
                <a:lnTo>
                  <a:pt x="8" y="2"/>
                </a:lnTo>
                <a:lnTo>
                  <a:pt x="7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4" y="5"/>
                </a:lnTo>
                <a:lnTo>
                  <a:pt x="4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4" name="Freeform 2674">
            <a:extLst>
              <a:ext uri="{FF2B5EF4-FFF2-40B4-BE49-F238E27FC236}">
                <a16:creationId xmlns:a16="http://schemas.microsoft.com/office/drawing/2014/main" id="{F4601972-FF34-40AF-8EAC-C28E583369D8}"/>
              </a:ext>
            </a:extLst>
          </xdr:cNvPr>
          <xdr:cNvSpPr>
            <a:spLocks/>
          </xdr:cNvSpPr>
        </xdr:nvSpPr>
        <xdr:spPr bwMode="auto">
          <a:xfrm>
            <a:off x="653" y="800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2 h 3"/>
              <a:gd name="T4" fmla="*/ 6 w 8"/>
              <a:gd name="T5" fmla="*/ 2 h 3"/>
              <a:gd name="T6" fmla="*/ 6 w 8"/>
              <a:gd name="T7" fmla="*/ 3 h 3"/>
              <a:gd name="T8" fmla="*/ 5 w 8"/>
              <a:gd name="T9" fmla="*/ 3 h 3"/>
              <a:gd name="T10" fmla="*/ 4 w 8"/>
              <a:gd name="T11" fmla="*/ 3 h 3"/>
              <a:gd name="T12" fmla="*/ 3 w 8"/>
              <a:gd name="T13" fmla="*/ 2 h 3"/>
              <a:gd name="T14" fmla="*/ 2 w 8"/>
              <a:gd name="T15" fmla="*/ 2 h 3"/>
              <a:gd name="T16" fmla="*/ 0 w 8"/>
              <a:gd name="T17" fmla="*/ 2 h 3"/>
              <a:gd name="T18" fmla="*/ 1 w 8"/>
              <a:gd name="T19" fmla="*/ 1 h 3"/>
              <a:gd name="T20" fmla="*/ 1 w 8"/>
              <a:gd name="T21" fmla="*/ 1 h 3"/>
              <a:gd name="T22" fmla="*/ 2 w 8"/>
              <a:gd name="T23" fmla="*/ 1 h 3"/>
              <a:gd name="T24" fmla="*/ 2 w 8"/>
              <a:gd name="T25" fmla="*/ 1 h 3"/>
              <a:gd name="T26" fmla="*/ 3 w 8"/>
              <a:gd name="T27" fmla="*/ 1 h 3"/>
              <a:gd name="T28" fmla="*/ 3 w 8"/>
              <a:gd name="T29" fmla="*/ 1 h 3"/>
              <a:gd name="T30" fmla="*/ 3 w 8"/>
              <a:gd name="T31" fmla="*/ 1 h 3"/>
              <a:gd name="T32" fmla="*/ 3 w 8"/>
              <a:gd name="T33" fmla="*/ 1 h 3"/>
              <a:gd name="T34" fmla="*/ 3 w 8"/>
              <a:gd name="T35" fmla="*/ 0 h 3"/>
              <a:gd name="T36" fmla="*/ 4 w 8"/>
              <a:gd name="T37" fmla="*/ 0 h 3"/>
              <a:gd name="T38" fmla="*/ 6 w 8"/>
              <a:gd name="T39" fmla="*/ 0 h 3"/>
              <a:gd name="T40" fmla="*/ 7 w 8"/>
              <a:gd name="T41" fmla="*/ 0 h 3"/>
              <a:gd name="T42" fmla="*/ 7 w 8"/>
              <a:gd name="T43" fmla="*/ 1 h 3"/>
              <a:gd name="T44" fmla="*/ 7 w 8"/>
              <a:gd name="T45" fmla="*/ 1 h 3"/>
              <a:gd name="T46" fmla="*/ 8 w 8"/>
              <a:gd name="T47" fmla="*/ 1 h 3"/>
              <a:gd name="T48" fmla="*/ 8 w 8"/>
              <a:gd name="T49" fmla="*/ 1 h 3"/>
              <a:gd name="T50" fmla="*/ 8 w 8"/>
              <a:gd name="T51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2"/>
                </a:lnTo>
                <a:lnTo>
                  <a:pt x="6" y="2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2"/>
                </a:lnTo>
                <a:lnTo>
                  <a:pt x="2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4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5" name="Freeform 2675">
            <a:extLst>
              <a:ext uri="{FF2B5EF4-FFF2-40B4-BE49-F238E27FC236}">
                <a16:creationId xmlns:a16="http://schemas.microsoft.com/office/drawing/2014/main" id="{3A69BF50-1F1C-425E-8015-F49CD767C0C6}"/>
              </a:ext>
            </a:extLst>
          </xdr:cNvPr>
          <xdr:cNvSpPr>
            <a:spLocks/>
          </xdr:cNvSpPr>
        </xdr:nvSpPr>
        <xdr:spPr bwMode="auto">
          <a:xfrm>
            <a:off x="599" y="705"/>
            <a:ext cx="3" cy="4"/>
          </a:xfrm>
          <a:custGeom>
            <a:avLst/>
            <a:gdLst>
              <a:gd name="T0" fmla="*/ 1 w 3"/>
              <a:gd name="T1" fmla="*/ 0 h 4"/>
              <a:gd name="T2" fmla="*/ 1 w 3"/>
              <a:gd name="T3" fmla="*/ 1 h 4"/>
              <a:gd name="T4" fmla="*/ 2 w 3"/>
              <a:gd name="T5" fmla="*/ 1 h 4"/>
              <a:gd name="T6" fmla="*/ 2 w 3"/>
              <a:gd name="T7" fmla="*/ 1 h 4"/>
              <a:gd name="T8" fmla="*/ 3 w 3"/>
              <a:gd name="T9" fmla="*/ 2 h 4"/>
              <a:gd name="T10" fmla="*/ 3 w 3"/>
              <a:gd name="T11" fmla="*/ 2 h 4"/>
              <a:gd name="T12" fmla="*/ 3 w 3"/>
              <a:gd name="T13" fmla="*/ 3 h 4"/>
              <a:gd name="T14" fmla="*/ 3 w 3"/>
              <a:gd name="T15" fmla="*/ 3 h 4"/>
              <a:gd name="T16" fmla="*/ 3 w 3"/>
              <a:gd name="T17" fmla="*/ 3 h 4"/>
              <a:gd name="T18" fmla="*/ 3 w 3"/>
              <a:gd name="T19" fmla="*/ 3 h 4"/>
              <a:gd name="T20" fmla="*/ 3 w 3"/>
              <a:gd name="T21" fmla="*/ 4 h 4"/>
              <a:gd name="T22" fmla="*/ 3 w 3"/>
              <a:gd name="T23" fmla="*/ 3 h 4"/>
              <a:gd name="T24" fmla="*/ 3 w 3"/>
              <a:gd name="T25" fmla="*/ 3 h 4"/>
              <a:gd name="T26" fmla="*/ 2 w 3"/>
              <a:gd name="T27" fmla="*/ 3 h 4"/>
              <a:gd name="T28" fmla="*/ 1 w 3"/>
              <a:gd name="T29" fmla="*/ 2 h 4"/>
              <a:gd name="T30" fmla="*/ 1 w 3"/>
              <a:gd name="T31" fmla="*/ 2 h 4"/>
              <a:gd name="T32" fmla="*/ 1 w 3"/>
              <a:gd name="T33" fmla="*/ 1 h 4"/>
              <a:gd name="T34" fmla="*/ 1 w 3"/>
              <a:gd name="T35" fmla="*/ 1 h 4"/>
              <a:gd name="T36" fmla="*/ 0 w 3"/>
              <a:gd name="T37" fmla="*/ 1 h 4"/>
              <a:gd name="T38" fmla="*/ 0 w 3"/>
              <a:gd name="T39" fmla="*/ 0 h 4"/>
              <a:gd name="T40" fmla="*/ 1 w 3"/>
              <a:gd name="T41" fmla="*/ 0 h 4"/>
              <a:gd name="T42" fmla="*/ 1 w 3"/>
              <a:gd name="T43" fmla="*/ 0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4">
                <a:moveTo>
                  <a:pt x="1" y="0"/>
                </a:move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6" name="Freeform 2676">
            <a:extLst>
              <a:ext uri="{FF2B5EF4-FFF2-40B4-BE49-F238E27FC236}">
                <a16:creationId xmlns:a16="http://schemas.microsoft.com/office/drawing/2014/main" id="{9EA065B7-1BD3-4602-8EDC-8B7B07534637}"/>
              </a:ext>
            </a:extLst>
          </xdr:cNvPr>
          <xdr:cNvSpPr>
            <a:spLocks/>
          </xdr:cNvSpPr>
        </xdr:nvSpPr>
        <xdr:spPr bwMode="auto">
          <a:xfrm>
            <a:off x="603" y="70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  <a:gd name="T18" fmla="*/ 1 w 1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7" name="Freeform 2677">
            <a:extLst>
              <a:ext uri="{FF2B5EF4-FFF2-40B4-BE49-F238E27FC236}">
                <a16:creationId xmlns:a16="http://schemas.microsoft.com/office/drawing/2014/main" id="{5B53E27C-E98E-4C35-8799-05AAA5D0070E}"/>
              </a:ext>
            </a:extLst>
          </xdr:cNvPr>
          <xdr:cNvSpPr>
            <a:spLocks/>
          </xdr:cNvSpPr>
        </xdr:nvSpPr>
        <xdr:spPr bwMode="auto">
          <a:xfrm>
            <a:off x="569" y="675"/>
            <a:ext cx="2" cy="1"/>
          </a:xfrm>
          <a:custGeom>
            <a:avLst/>
            <a:gdLst>
              <a:gd name="T0" fmla="*/ 1 w 2"/>
              <a:gd name="T1" fmla="*/ 0 h 1"/>
              <a:gd name="T2" fmla="*/ 2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0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1" y="0"/>
                </a:move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8" name="Freeform 2678">
            <a:extLst>
              <a:ext uri="{FF2B5EF4-FFF2-40B4-BE49-F238E27FC236}">
                <a16:creationId xmlns:a16="http://schemas.microsoft.com/office/drawing/2014/main" id="{CE33F0A7-4FE2-4C3C-B754-FC4FF4DC6279}"/>
              </a:ext>
            </a:extLst>
          </xdr:cNvPr>
          <xdr:cNvSpPr>
            <a:spLocks/>
          </xdr:cNvSpPr>
        </xdr:nvSpPr>
        <xdr:spPr bwMode="auto">
          <a:xfrm>
            <a:off x="568" y="675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39" name="Freeform 2679">
            <a:extLst>
              <a:ext uri="{FF2B5EF4-FFF2-40B4-BE49-F238E27FC236}">
                <a16:creationId xmlns:a16="http://schemas.microsoft.com/office/drawing/2014/main" id="{984B0915-ADD7-43EC-8378-88184D434DE8}"/>
              </a:ext>
            </a:extLst>
          </xdr:cNvPr>
          <xdr:cNvSpPr>
            <a:spLocks/>
          </xdr:cNvSpPr>
        </xdr:nvSpPr>
        <xdr:spPr bwMode="auto">
          <a:xfrm>
            <a:off x="564" y="686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1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0 w 1"/>
              <a:gd name="T17" fmla="*/ 0 h 1"/>
              <a:gd name="T18" fmla="*/ 0 w 1"/>
              <a:gd name="T19" fmla="*/ 0 h 1"/>
              <a:gd name="T20" fmla="*/ 0 w 1"/>
              <a:gd name="T21" fmla="*/ 0 h 1"/>
              <a:gd name="T22" fmla="*/ 1 w 1"/>
              <a:gd name="T23" fmla="*/ 0 h 1"/>
              <a:gd name="T24" fmla="*/ 1 w 1"/>
              <a:gd name="T25" fmla="*/ 0 h 1"/>
              <a:gd name="T26" fmla="*/ 1 w 1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0" name="Freeform 2680">
            <a:extLst>
              <a:ext uri="{FF2B5EF4-FFF2-40B4-BE49-F238E27FC236}">
                <a16:creationId xmlns:a16="http://schemas.microsoft.com/office/drawing/2014/main" id="{54F3FD82-20A3-4598-BCCC-383A2BB2216E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1"/>
          </a:xfrm>
          <a:custGeom>
            <a:avLst/>
            <a:gdLst>
              <a:gd name="T0" fmla="*/ 3 w 3"/>
              <a:gd name="T1" fmla="*/ 1 h 1"/>
              <a:gd name="T2" fmla="*/ 2 w 3"/>
              <a:gd name="T3" fmla="*/ 1 h 1"/>
              <a:gd name="T4" fmla="*/ 2 w 3"/>
              <a:gd name="T5" fmla="*/ 1 h 1"/>
              <a:gd name="T6" fmla="*/ 1 w 3"/>
              <a:gd name="T7" fmla="*/ 1 h 1"/>
              <a:gd name="T8" fmla="*/ 1 w 3"/>
              <a:gd name="T9" fmla="*/ 0 h 1"/>
              <a:gd name="T10" fmla="*/ 0 w 3"/>
              <a:gd name="T11" fmla="*/ 0 h 1"/>
              <a:gd name="T12" fmla="*/ 1 w 3"/>
              <a:gd name="T13" fmla="*/ 0 h 1"/>
              <a:gd name="T14" fmla="*/ 1 w 3"/>
              <a:gd name="T15" fmla="*/ 0 h 1"/>
              <a:gd name="T16" fmla="*/ 2 w 3"/>
              <a:gd name="T17" fmla="*/ 0 h 1"/>
              <a:gd name="T18" fmla="*/ 2 w 3"/>
              <a:gd name="T19" fmla="*/ 0 h 1"/>
              <a:gd name="T20" fmla="*/ 2 w 3"/>
              <a:gd name="T21" fmla="*/ 0 h 1"/>
              <a:gd name="T22" fmla="*/ 3 w 3"/>
              <a:gd name="T2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1" name="Freeform 2681">
            <a:extLst>
              <a:ext uri="{FF2B5EF4-FFF2-40B4-BE49-F238E27FC236}">
                <a16:creationId xmlns:a16="http://schemas.microsoft.com/office/drawing/2014/main" id="{E237BC81-5490-480F-8F91-5949045B613A}"/>
              </a:ext>
            </a:extLst>
          </xdr:cNvPr>
          <xdr:cNvSpPr>
            <a:spLocks/>
          </xdr:cNvSpPr>
        </xdr:nvSpPr>
        <xdr:spPr bwMode="auto">
          <a:xfrm>
            <a:off x="566" y="675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1 w 1"/>
              <a:gd name="T7" fmla="*/ 1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2" name="Freeform 2682">
            <a:extLst>
              <a:ext uri="{FF2B5EF4-FFF2-40B4-BE49-F238E27FC236}">
                <a16:creationId xmlns:a16="http://schemas.microsoft.com/office/drawing/2014/main" id="{25F80672-91CA-4873-9B58-451975FCA46C}"/>
              </a:ext>
            </a:extLst>
          </xdr:cNvPr>
          <xdr:cNvSpPr>
            <a:spLocks/>
          </xdr:cNvSpPr>
        </xdr:nvSpPr>
        <xdr:spPr bwMode="auto">
          <a:xfrm>
            <a:off x="569" y="672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3" name="Freeform 2683">
            <a:extLst>
              <a:ext uri="{FF2B5EF4-FFF2-40B4-BE49-F238E27FC236}">
                <a16:creationId xmlns:a16="http://schemas.microsoft.com/office/drawing/2014/main" id="{9D9A57FC-3437-46C0-8E53-79E8AA55B6E0}"/>
              </a:ext>
            </a:extLst>
          </xdr:cNvPr>
          <xdr:cNvSpPr>
            <a:spLocks/>
          </xdr:cNvSpPr>
        </xdr:nvSpPr>
        <xdr:spPr bwMode="auto">
          <a:xfrm>
            <a:off x="568" y="671"/>
            <a:ext cx="1" cy="1"/>
          </a:xfrm>
          <a:custGeom>
            <a:avLst/>
            <a:gdLst>
              <a:gd name="T0" fmla="*/ 1 w 1"/>
              <a:gd name="T1" fmla="*/ 1 w 1"/>
              <a:gd name="T2" fmla="*/ 1 w 1"/>
              <a:gd name="T3" fmla="*/ 0 w 1"/>
              <a:gd name="T4" fmla="*/ 1 w 1"/>
              <a:gd name="T5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4" name="Freeform 2684">
            <a:extLst>
              <a:ext uri="{FF2B5EF4-FFF2-40B4-BE49-F238E27FC236}">
                <a16:creationId xmlns:a16="http://schemas.microsoft.com/office/drawing/2014/main" id="{DAF04A7F-B07B-46D7-9011-A41703453F7E}"/>
              </a:ext>
            </a:extLst>
          </xdr:cNvPr>
          <xdr:cNvSpPr>
            <a:spLocks/>
          </xdr:cNvSpPr>
        </xdr:nvSpPr>
        <xdr:spPr bwMode="auto">
          <a:xfrm>
            <a:off x="578" y="684"/>
            <a:ext cx="2" cy="1"/>
          </a:xfrm>
          <a:custGeom>
            <a:avLst/>
            <a:gdLst>
              <a:gd name="T0" fmla="*/ 2 w 2"/>
              <a:gd name="T1" fmla="*/ 2 w 2"/>
              <a:gd name="T2" fmla="*/ 1 w 2"/>
              <a:gd name="T3" fmla="*/ 1 w 2"/>
              <a:gd name="T4" fmla="*/ 0 w 2"/>
              <a:gd name="T5" fmla="*/ 2 w 2"/>
              <a:gd name="T6" fmla="*/ 2 w 2"/>
              <a:gd name="T7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5" name="Freeform 2685">
            <a:extLst>
              <a:ext uri="{FF2B5EF4-FFF2-40B4-BE49-F238E27FC236}">
                <a16:creationId xmlns:a16="http://schemas.microsoft.com/office/drawing/2014/main" id="{37DC4866-0DAD-4B0A-AB30-8ADA567591BC}"/>
              </a:ext>
            </a:extLst>
          </xdr:cNvPr>
          <xdr:cNvSpPr>
            <a:spLocks/>
          </xdr:cNvSpPr>
        </xdr:nvSpPr>
        <xdr:spPr bwMode="auto">
          <a:xfrm>
            <a:off x="581" y="697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6" name="Freeform 2686">
            <a:extLst>
              <a:ext uri="{FF2B5EF4-FFF2-40B4-BE49-F238E27FC236}">
                <a16:creationId xmlns:a16="http://schemas.microsoft.com/office/drawing/2014/main" id="{A353651B-EDB9-4504-BCEB-352EEE194F4E}"/>
              </a:ext>
            </a:extLst>
          </xdr:cNvPr>
          <xdr:cNvSpPr>
            <a:spLocks/>
          </xdr:cNvSpPr>
        </xdr:nvSpPr>
        <xdr:spPr bwMode="auto">
          <a:xfrm>
            <a:off x="593" y="693"/>
            <a:ext cx="3" cy="2"/>
          </a:xfrm>
          <a:custGeom>
            <a:avLst/>
            <a:gdLst>
              <a:gd name="T0" fmla="*/ 3 w 3"/>
              <a:gd name="T1" fmla="*/ 1 h 2"/>
              <a:gd name="T2" fmla="*/ 1 w 3"/>
              <a:gd name="T3" fmla="*/ 2 h 2"/>
              <a:gd name="T4" fmla="*/ 0 w 3"/>
              <a:gd name="T5" fmla="*/ 2 h 2"/>
              <a:gd name="T6" fmla="*/ 0 w 3"/>
              <a:gd name="T7" fmla="*/ 2 h 2"/>
              <a:gd name="T8" fmla="*/ 1 w 3"/>
              <a:gd name="T9" fmla="*/ 2 h 2"/>
              <a:gd name="T10" fmla="*/ 1 w 3"/>
              <a:gd name="T11" fmla="*/ 2 h 2"/>
              <a:gd name="T12" fmla="*/ 2 w 3"/>
              <a:gd name="T13" fmla="*/ 1 h 2"/>
              <a:gd name="T14" fmla="*/ 2 w 3"/>
              <a:gd name="T15" fmla="*/ 0 h 2"/>
              <a:gd name="T16" fmla="*/ 3 w 3"/>
              <a:gd name="T17" fmla="*/ 0 h 2"/>
              <a:gd name="T18" fmla="*/ 3 w 3"/>
              <a:gd name="T19" fmla="*/ 0 h 2"/>
              <a:gd name="T20" fmla="*/ 3 w 3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2" y="1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7" name="Freeform 2687">
            <a:extLst>
              <a:ext uri="{FF2B5EF4-FFF2-40B4-BE49-F238E27FC236}">
                <a16:creationId xmlns:a16="http://schemas.microsoft.com/office/drawing/2014/main" id="{1D22A57F-DE58-4EE2-90D6-A2E9F528C1A5}"/>
              </a:ext>
            </a:extLst>
          </xdr:cNvPr>
          <xdr:cNvSpPr>
            <a:spLocks/>
          </xdr:cNvSpPr>
        </xdr:nvSpPr>
        <xdr:spPr bwMode="auto">
          <a:xfrm>
            <a:off x="591" y="700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8" name="Freeform 2688">
            <a:extLst>
              <a:ext uri="{FF2B5EF4-FFF2-40B4-BE49-F238E27FC236}">
                <a16:creationId xmlns:a16="http://schemas.microsoft.com/office/drawing/2014/main" id="{73CE1943-0EA9-4FED-9A65-680A9FC18208}"/>
              </a:ext>
            </a:extLst>
          </xdr:cNvPr>
          <xdr:cNvSpPr>
            <a:spLocks/>
          </xdr:cNvSpPr>
        </xdr:nvSpPr>
        <xdr:spPr bwMode="auto">
          <a:xfrm>
            <a:off x="594" y="696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49" name="Freeform 2689">
            <a:extLst>
              <a:ext uri="{FF2B5EF4-FFF2-40B4-BE49-F238E27FC236}">
                <a16:creationId xmlns:a16="http://schemas.microsoft.com/office/drawing/2014/main" id="{0506F009-EB82-43E4-8506-7D331E13C0FA}"/>
              </a:ext>
            </a:extLst>
          </xdr:cNvPr>
          <xdr:cNvSpPr>
            <a:spLocks/>
          </xdr:cNvSpPr>
        </xdr:nvSpPr>
        <xdr:spPr bwMode="auto">
          <a:xfrm>
            <a:off x="592" y="698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0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0" name="Freeform 2690">
            <a:extLst>
              <a:ext uri="{FF2B5EF4-FFF2-40B4-BE49-F238E27FC236}">
                <a16:creationId xmlns:a16="http://schemas.microsoft.com/office/drawing/2014/main" id="{6CC53D40-DEC9-47E4-B41C-A53748F7DA4B}"/>
              </a:ext>
            </a:extLst>
          </xdr:cNvPr>
          <xdr:cNvSpPr>
            <a:spLocks/>
          </xdr:cNvSpPr>
        </xdr:nvSpPr>
        <xdr:spPr bwMode="auto">
          <a:xfrm>
            <a:off x="592" y="699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1 w 1"/>
              <a:gd name="T11" fmla="*/ 1 h 1"/>
              <a:gd name="T12" fmla="*/ 0 w 1"/>
              <a:gd name="T13" fmla="*/ 1 h 1"/>
              <a:gd name="T14" fmla="*/ 1 w 1"/>
              <a:gd name="T15" fmla="*/ 0 h 1"/>
              <a:gd name="T16" fmla="*/ 0 w 1"/>
              <a:gd name="T17" fmla="*/ 0 h 1"/>
              <a:gd name="T18" fmla="*/ 1 w 1"/>
              <a:gd name="T19" fmla="*/ 0 h 1"/>
              <a:gd name="T20" fmla="*/ 1 w 1"/>
              <a:gd name="T21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1" name="Freeform 2691">
            <a:extLst>
              <a:ext uri="{FF2B5EF4-FFF2-40B4-BE49-F238E27FC236}">
                <a16:creationId xmlns:a16="http://schemas.microsoft.com/office/drawing/2014/main" id="{8A4DCF3B-B0CC-4380-8CFE-59A329CCC5D2}"/>
              </a:ext>
            </a:extLst>
          </xdr:cNvPr>
          <xdr:cNvSpPr>
            <a:spLocks/>
          </xdr:cNvSpPr>
        </xdr:nvSpPr>
        <xdr:spPr bwMode="auto">
          <a:xfrm>
            <a:off x="591" y="708"/>
            <a:ext cx="1" cy="2"/>
          </a:xfrm>
          <a:custGeom>
            <a:avLst/>
            <a:gdLst>
              <a:gd name="T0" fmla="*/ 1 w 1"/>
              <a:gd name="T1" fmla="*/ 0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1 h 2"/>
              <a:gd name="T8" fmla="*/ 1 w 1"/>
              <a:gd name="T9" fmla="*/ 1 h 2"/>
              <a:gd name="T10" fmla="*/ 1 w 1"/>
              <a:gd name="T11" fmla="*/ 2 h 2"/>
              <a:gd name="T12" fmla="*/ 0 w 1"/>
              <a:gd name="T13" fmla="*/ 2 h 2"/>
              <a:gd name="T14" fmla="*/ 0 w 1"/>
              <a:gd name="T15" fmla="*/ 2 h 2"/>
              <a:gd name="T16" fmla="*/ 0 w 1"/>
              <a:gd name="T17" fmla="*/ 2 h 2"/>
              <a:gd name="T18" fmla="*/ 0 w 1"/>
              <a:gd name="T19" fmla="*/ 2 h 2"/>
              <a:gd name="T20" fmla="*/ 0 w 1"/>
              <a:gd name="T21" fmla="*/ 2 h 2"/>
              <a:gd name="T22" fmla="*/ 0 w 1"/>
              <a:gd name="T23" fmla="*/ 1 h 2"/>
              <a:gd name="T24" fmla="*/ 0 w 1"/>
              <a:gd name="T25" fmla="*/ 1 h 2"/>
              <a:gd name="T26" fmla="*/ 1 w 1"/>
              <a:gd name="T2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2" name="Freeform 2692">
            <a:extLst>
              <a:ext uri="{FF2B5EF4-FFF2-40B4-BE49-F238E27FC236}">
                <a16:creationId xmlns:a16="http://schemas.microsoft.com/office/drawing/2014/main" id="{D00A9F0D-F502-4167-BFAD-37FCFCC63BF9}"/>
              </a:ext>
            </a:extLst>
          </xdr:cNvPr>
          <xdr:cNvSpPr>
            <a:spLocks/>
          </xdr:cNvSpPr>
        </xdr:nvSpPr>
        <xdr:spPr bwMode="auto">
          <a:xfrm>
            <a:off x="564" y="684"/>
            <a:ext cx="3" cy="2"/>
          </a:xfrm>
          <a:custGeom>
            <a:avLst/>
            <a:gdLst>
              <a:gd name="T0" fmla="*/ 2 w 3"/>
              <a:gd name="T1" fmla="*/ 0 h 2"/>
              <a:gd name="T2" fmla="*/ 2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1 h 2"/>
              <a:gd name="T10" fmla="*/ 3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0 w 3"/>
              <a:gd name="T19" fmla="*/ 2 h 2"/>
              <a:gd name="T20" fmla="*/ 0 w 3"/>
              <a:gd name="T21" fmla="*/ 2 h 2"/>
              <a:gd name="T22" fmla="*/ 1 w 3"/>
              <a:gd name="T23" fmla="*/ 2 h 2"/>
              <a:gd name="T24" fmla="*/ 1 w 3"/>
              <a:gd name="T25" fmla="*/ 1 h 2"/>
              <a:gd name="T26" fmla="*/ 1 w 3"/>
              <a:gd name="T27" fmla="*/ 1 h 2"/>
              <a:gd name="T28" fmla="*/ 1 w 3"/>
              <a:gd name="T29" fmla="*/ 1 h 2"/>
              <a:gd name="T30" fmla="*/ 1 w 3"/>
              <a:gd name="T31" fmla="*/ 1 h 2"/>
              <a:gd name="T32" fmla="*/ 2 w 3"/>
              <a:gd name="T33" fmla="*/ 1 h 2"/>
              <a:gd name="T34" fmla="*/ 2 w 3"/>
              <a:gd name="T35" fmla="*/ 0 h 2"/>
              <a:gd name="T36" fmla="*/ 2 w 3"/>
              <a:gd name="T37" fmla="*/ 0 h 2"/>
              <a:gd name="T38" fmla="*/ 2 w 3"/>
              <a:gd name="T39" fmla="*/ 0 h 2"/>
              <a:gd name="T40" fmla="*/ 2 w 3"/>
              <a:gd name="T41" fmla="*/ 0 h 2"/>
              <a:gd name="T42" fmla="*/ 2 w 3"/>
              <a:gd name="T4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3" h="2">
                <a:moveTo>
                  <a:pt x="2" y="0"/>
                </a:move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0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3" name="Freeform 2693">
            <a:extLst>
              <a:ext uri="{FF2B5EF4-FFF2-40B4-BE49-F238E27FC236}">
                <a16:creationId xmlns:a16="http://schemas.microsoft.com/office/drawing/2014/main" id="{0AEC5005-F01E-46B2-BBE2-238F9B0D3678}"/>
              </a:ext>
            </a:extLst>
          </xdr:cNvPr>
          <xdr:cNvSpPr>
            <a:spLocks/>
          </xdr:cNvSpPr>
        </xdr:nvSpPr>
        <xdr:spPr bwMode="auto">
          <a:xfrm>
            <a:off x="566" y="676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2 h 2"/>
              <a:gd name="T6" fmla="*/ 2 w 3"/>
              <a:gd name="T7" fmla="*/ 2 h 2"/>
              <a:gd name="T8" fmla="*/ 2 w 3"/>
              <a:gd name="T9" fmla="*/ 2 h 2"/>
              <a:gd name="T10" fmla="*/ 1 w 3"/>
              <a:gd name="T11" fmla="*/ 1 h 2"/>
              <a:gd name="T12" fmla="*/ 0 w 3"/>
              <a:gd name="T13" fmla="*/ 1 h 2"/>
              <a:gd name="T14" fmla="*/ 1 w 3"/>
              <a:gd name="T15" fmla="*/ 0 h 2"/>
              <a:gd name="T16" fmla="*/ 1 w 3"/>
              <a:gd name="T17" fmla="*/ 0 h 2"/>
              <a:gd name="T18" fmla="*/ 1 w 3"/>
              <a:gd name="T19" fmla="*/ 0 h 2"/>
              <a:gd name="T20" fmla="*/ 2 w 3"/>
              <a:gd name="T21" fmla="*/ 0 h 2"/>
              <a:gd name="T22" fmla="*/ 2 w 3"/>
              <a:gd name="T23" fmla="*/ 0 h 2"/>
              <a:gd name="T24" fmla="*/ 2 w 3"/>
              <a:gd name="T25" fmla="*/ 1 h 2"/>
              <a:gd name="T26" fmla="*/ 3 w 3"/>
              <a:gd name="T27" fmla="*/ 1 h 2"/>
              <a:gd name="T28" fmla="*/ 3 w 3"/>
              <a:gd name="T29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4" name="Freeform 2694">
            <a:extLst>
              <a:ext uri="{FF2B5EF4-FFF2-40B4-BE49-F238E27FC236}">
                <a16:creationId xmlns:a16="http://schemas.microsoft.com/office/drawing/2014/main" id="{41C2BC3A-3425-4953-8C99-7353EC9E93CF}"/>
              </a:ext>
            </a:extLst>
          </xdr:cNvPr>
          <xdr:cNvSpPr>
            <a:spLocks/>
          </xdr:cNvSpPr>
        </xdr:nvSpPr>
        <xdr:spPr bwMode="auto">
          <a:xfrm>
            <a:off x="586" y="676"/>
            <a:ext cx="2" cy="3"/>
          </a:xfrm>
          <a:custGeom>
            <a:avLst/>
            <a:gdLst>
              <a:gd name="T0" fmla="*/ 2 w 2"/>
              <a:gd name="T1" fmla="*/ 0 h 3"/>
              <a:gd name="T2" fmla="*/ 2 w 2"/>
              <a:gd name="T3" fmla="*/ 1 h 3"/>
              <a:gd name="T4" fmla="*/ 1 w 2"/>
              <a:gd name="T5" fmla="*/ 1 h 3"/>
              <a:gd name="T6" fmla="*/ 1 w 2"/>
              <a:gd name="T7" fmla="*/ 2 h 3"/>
              <a:gd name="T8" fmla="*/ 1 w 2"/>
              <a:gd name="T9" fmla="*/ 2 h 3"/>
              <a:gd name="T10" fmla="*/ 1 w 2"/>
              <a:gd name="T11" fmla="*/ 2 h 3"/>
              <a:gd name="T12" fmla="*/ 2 w 2"/>
              <a:gd name="T13" fmla="*/ 2 h 3"/>
              <a:gd name="T14" fmla="*/ 2 w 2"/>
              <a:gd name="T15" fmla="*/ 3 h 3"/>
              <a:gd name="T16" fmla="*/ 1 w 2"/>
              <a:gd name="T17" fmla="*/ 3 h 3"/>
              <a:gd name="T18" fmla="*/ 1 w 2"/>
              <a:gd name="T19" fmla="*/ 3 h 3"/>
              <a:gd name="T20" fmla="*/ 1 w 2"/>
              <a:gd name="T21" fmla="*/ 3 h 3"/>
              <a:gd name="T22" fmla="*/ 0 w 2"/>
              <a:gd name="T23" fmla="*/ 3 h 3"/>
              <a:gd name="T24" fmla="*/ 1 w 2"/>
              <a:gd name="T25" fmla="*/ 2 h 3"/>
              <a:gd name="T26" fmla="*/ 0 w 2"/>
              <a:gd name="T27" fmla="*/ 2 h 3"/>
              <a:gd name="T28" fmla="*/ 1 w 2"/>
              <a:gd name="T29" fmla="*/ 1 h 3"/>
              <a:gd name="T30" fmla="*/ 1 w 2"/>
              <a:gd name="T31" fmla="*/ 1 h 3"/>
              <a:gd name="T32" fmla="*/ 1 w 2"/>
              <a:gd name="T33" fmla="*/ 1 h 3"/>
              <a:gd name="T34" fmla="*/ 2 w 2"/>
              <a:gd name="T35" fmla="*/ 0 h 3"/>
              <a:gd name="T36" fmla="*/ 2 w 2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2" h="3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5" name="Freeform 2695">
            <a:extLst>
              <a:ext uri="{FF2B5EF4-FFF2-40B4-BE49-F238E27FC236}">
                <a16:creationId xmlns:a16="http://schemas.microsoft.com/office/drawing/2014/main" id="{C42B2DD4-CD95-4ED5-8198-10C5253BA097}"/>
              </a:ext>
            </a:extLst>
          </xdr:cNvPr>
          <xdr:cNvSpPr>
            <a:spLocks/>
          </xdr:cNvSpPr>
        </xdr:nvSpPr>
        <xdr:spPr bwMode="auto">
          <a:xfrm>
            <a:off x="583" y="701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2 w 2"/>
              <a:gd name="T5" fmla="*/ 2 h 2"/>
              <a:gd name="T6" fmla="*/ 2 w 2"/>
              <a:gd name="T7" fmla="*/ 2 h 2"/>
              <a:gd name="T8" fmla="*/ 1 w 2"/>
              <a:gd name="T9" fmla="*/ 2 h 2"/>
              <a:gd name="T10" fmla="*/ 1 w 2"/>
              <a:gd name="T11" fmla="*/ 2 h 2"/>
              <a:gd name="T12" fmla="*/ 1 w 2"/>
              <a:gd name="T13" fmla="*/ 2 h 2"/>
              <a:gd name="T14" fmla="*/ 1 w 2"/>
              <a:gd name="T15" fmla="*/ 2 h 2"/>
              <a:gd name="T16" fmla="*/ 0 w 2"/>
              <a:gd name="T17" fmla="*/ 2 h 2"/>
              <a:gd name="T18" fmla="*/ 1 w 2"/>
              <a:gd name="T19" fmla="*/ 2 h 2"/>
              <a:gd name="T20" fmla="*/ 1 w 2"/>
              <a:gd name="T21" fmla="*/ 1 h 2"/>
              <a:gd name="T22" fmla="*/ 1 w 2"/>
              <a:gd name="T23" fmla="*/ 1 h 2"/>
              <a:gd name="T24" fmla="*/ 2 w 2"/>
              <a:gd name="T25" fmla="*/ 1 h 2"/>
              <a:gd name="T26" fmla="*/ 2 w 2"/>
              <a:gd name="T27" fmla="*/ 1 h 2"/>
              <a:gd name="T28" fmla="*/ 2 w 2"/>
              <a:gd name="T29" fmla="*/ 0 h 2"/>
              <a:gd name="T30" fmla="*/ 2 w 2"/>
              <a:gd name="T3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6" name="Freeform 2696">
            <a:extLst>
              <a:ext uri="{FF2B5EF4-FFF2-40B4-BE49-F238E27FC236}">
                <a16:creationId xmlns:a16="http://schemas.microsoft.com/office/drawing/2014/main" id="{F07D3D8F-FEDA-4CAC-A969-4EFEA32306AF}"/>
              </a:ext>
            </a:extLst>
          </xdr:cNvPr>
          <xdr:cNvSpPr>
            <a:spLocks/>
          </xdr:cNvSpPr>
        </xdr:nvSpPr>
        <xdr:spPr bwMode="auto">
          <a:xfrm>
            <a:off x="635" y="64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2 h 2"/>
              <a:gd name="T12" fmla="*/ 0 w 1"/>
              <a:gd name="T13" fmla="*/ 2 h 2"/>
              <a:gd name="T14" fmla="*/ 0 w 1"/>
              <a:gd name="T15" fmla="*/ 1 h 2"/>
              <a:gd name="T16" fmla="*/ 0 w 1"/>
              <a:gd name="T17" fmla="*/ 1 h 2"/>
              <a:gd name="T18" fmla="*/ 0 w 1"/>
              <a:gd name="T19" fmla="*/ 1 h 2"/>
              <a:gd name="T20" fmla="*/ 0 w 1"/>
              <a:gd name="T21" fmla="*/ 1 h 2"/>
              <a:gd name="T22" fmla="*/ 0 w 1"/>
              <a:gd name="T23" fmla="*/ 1 h 2"/>
              <a:gd name="T24" fmla="*/ 0 w 1"/>
              <a:gd name="T25" fmla="*/ 0 h 2"/>
              <a:gd name="T26" fmla="*/ 1 w 1"/>
              <a:gd name="T27" fmla="*/ 0 h 2"/>
              <a:gd name="T28" fmla="*/ 1 w 1"/>
              <a:gd name="T29" fmla="*/ 0 h 2"/>
              <a:gd name="T30" fmla="*/ 1 w 1"/>
              <a:gd name="T31" fmla="*/ 0 h 2"/>
              <a:gd name="T32" fmla="*/ 1 w 1"/>
              <a:gd name="T3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7" name="Freeform 2697">
            <a:extLst>
              <a:ext uri="{FF2B5EF4-FFF2-40B4-BE49-F238E27FC236}">
                <a16:creationId xmlns:a16="http://schemas.microsoft.com/office/drawing/2014/main" id="{767B439C-F9D2-418D-AD2D-B3CF689F2415}"/>
              </a:ext>
            </a:extLst>
          </xdr:cNvPr>
          <xdr:cNvSpPr>
            <a:spLocks/>
          </xdr:cNvSpPr>
        </xdr:nvSpPr>
        <xdr:spPr bwMode="auto">
          <a:xfrm>
            <a:off x="631" y="642"/>
            <a:ext cx="4" cy="2"/>
          </a:xfrm>
          <a:custGeom>
            <a:avLst/>
            <a:gdLst>
              <a:gd name="T0" fmla="*/ 2 w 4"/>
              <a:gd name="T1" fmla="*/ 0 h 2"/>
              <a:gd name="T2" fmla="*/ 2 w 4"/>
              <a:gd name="T3" fmla="*/ 0 h 2"/>
              <a:gd name="T4" fmla="*/ 2 w 4"/>
              <a:gd name="T5" fmla="*/ 0 h 2"/>
              <a:gd name="T6" fmla="*/ 1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3 w 4"/>
              <a:gd name="T13" fmla="*/ 1 h 2"/>
              <a:gd name="T14" fmla="*/ 3 w 4"/>
              <a:gd name="T15" fmla="*/ 1 h 2"/>
              <a:gd name="T16" fmla="*/ 3 w 4"/>
              <a:gd name="T17" fmla="*/ 1 h 2"/>
              <a:gd name="T18" fmla="*/ 3 w 4"/>
              <a:gd name="T19" fmla="*/ 1 h 2"/>
              <a:gd name="T20" fmla="*/ 4 w 4"/>
              <a:gd name="T21" fmla="*/ 2 h 2"/>
              <a:gd name="T22" fmla="*/ 4 w 4"/>
              <a:gd name="T23" fmla="*/ 2 h 2"/>
              <a:gd name="T24" fmla="*/ 3 w 4"/>
              <a:gd name="T25" fmla="*/ 2 h 2"/>
              <a:gd name="T26" fmla="*/ 3 w 4"/>
              <a:gd name="T27" fmla="*/ 2 h 2"/>
              <a:gd name="T28" fmla="*/ 3 w 4"/>
              <a:gd name="T29" fmla="*/ 2 h 2"/>
              <a:gd name="T30" fmla="*/ 3 w 4"/>
              <a:gd name="T31" fmla="*/ 2 h 2"/>
              <a:gd name="T32" fmla="*/ 2 w 4"/>
              <a:gd name="T33" fmla="*/ 1 h 2"/>
              <a:gd name="T34" fmla="*/ 1 w 4"/>
              <a:gd name="T35" fmla="*/ 1 h 2"/>
              <a:gd name="T36" fmla="*/ 1 w 4"/>
              <a:gd name="T37" fmla="*/ 1 h 2"/>
              <a:gd name="T38" fmla="*/ 2 w 4"/>
              <a:gd name="T39" fmla="*/ 1 h 2"/>
              <a:gd name="T40" fmla="*/ 2 w 4"/>
              <a:gd name="T41" fmla="*/ 1 h 2"/>
              <a:gd name="T42" fmla="*/ 1 w 4"/>
              <a:gd name="T43" fmla="*/ 1 h 2"/>
              <a:gd name="T44" fmla="*/ 1 w 4"/>
              <a:gd name="T45" fmla="*/ 2 h 2"/>
              <a:gd name="T46" fmla="*/ 1 w 4"/>
              <a:gd name="T47" fmla="*/ 1 h 2"/>
              <a:gd name="T48" fmla="*/ 1 w 4"/>
              <a:gd name="T49" fmla="*/ 1 h 2"/>
              <a:gd name="T50" fmla="*/ 0 w 4"/>
              <a:gd name="T51" fmla="*/ 1 h 2"/>
              <a:gd name="T52" fmla="*/ 0 w 4"/>
              <a:gd name="T53" fmla="*/ 0 h 2"/>
              <a:gd name="T54" fmla="*/ 1 w 4"/>
              <a:gd name="T55" fmla="*/ 0 h 2"/>
              <a:gd name="T56" fmla="*/ 1 w 4"/>
              <a:gd name="T57" fmla="*/ 0 h 2"/>
              <a:gd name="T58" fmla="*/ 1 w 4"/>
              <a:gd name="T59" fmla="*/ 0 h 2"/>
              <a:gd name="T60" fmla="*/ 1 w 4"/>
              <a:gd name="T61" fmla="*/ 0 h 2"/>
              <a:gd name="T62" fmla="*/ 2 w 4"/>
              <a:gd name="T63" fmla="*/ 0 h 2"/>
              <a:gd name="T64" fmla="*/ 2 w 4"/>
              <a:gd name="T65" fmla="*/ 0 h 2"/>
              <a:gd name="T66" fmla="*/ 2 w 4"/>
              <a:gd name="T67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</a:cxnLst>
            <a:rect l="0" t="0" r="r" b="b"/>
            <a:pathLst>
              <a:path w="4" h="2">
                <a:moveTo>
                  <a:pt x="2" y="0"/>
                </a:moveTo>
                <a:lnTo>
                  <a:pt x="2" y="0"/>
                </a:lnTo>
                <a:lnTo>
                  <a:pt x="2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8" name="Freeform 2698">
            <a:extLst>
              <a:ext uri="{FF2B5EF4-FFF2-40B4-BE49-F238E27FC236}">
                <a16:creationId xmlns:a16="http://schemas.microsoft.com/office/drawing/2014/main" id="{3BAA3B19-C48F-4D51-9CBC-5CF654CE9D0E}"/>
              </a:ext>
            </a:extLst>
          </xdr:cNvPr>
          <xdr:cNvSpPr>
            <a:spLocks/>
          </xdr:cNvSpPr>
        </xdr:nvSpPr>
        <xdr:spPr bwMode="auto">
          <a:xfrm>
            <a:off x="630" y="645"/>
            <a:ext cx="3" cy="1"/>
          </a:xfrm>
          <a:custGeom>
            <a:avLst/>
            <a:gdLst>
              <a:gd name="T0" fmla="*/ 3 w 3"/>
              <a:gd name="T1" fmla="*/ 0 h 1"/>
              <a:gd name="T2" fmla="*/ 2 w 3"/>
              <a:gd name="T3" fmla="*/ 1 h 1"/>
              <a:gd name="T4" fmla="*/ 3 w 3"/>
              <a:gd name="T5" fmla="*/ 1 h 1"/>
              <a:gd name="T6" fmla="*/ 2 w 3"/>
              <a:gd name="T7" fmla="*/ 1 h 1"/>
              <a:gd name="T8" fmla="*/ 1 w 3"/>
              <a:gd name="T9" fmla="*/ 1 h 1"/>
              <a:gd name="T10" fmla="*/ 0 w 3"/>
              <a:gd name="T11" fmla="*/ 1 h 1"/>
              <a:gd name="T12" fmla="*/ 0 w 3"/>
              <a:gd name="T13" fmla="*/ 0 h 1"/>
              <a:gd name="T14" fmla="*/ 1 w 3"/>
              <a:gd name="T15" fmla="*/ 0 h 1"/>
              <a:gd name="T16" fmla="*/ 1 w 3"/>
              <a:gd name="T17" fmla="*/ 0 h 1"/>
              <a:gd name="T18" fmla="*/ 1 w 3"/>
              <a:gd name="T19" fmla="*/ 0 h 1"/>
              <a:gd name="T20" fmla="*/ 2 w 3"/>
              <a:gd name="T21" fmla="*/ 0 h 1"/>
              <a:gd name="T22" fmla="*/ 2 w 3"/>
              <a:gd name="T23" fmla="*/ 0 h 1"/>
              <a:gd name="T24" fmla="*/ 3 w 3"/>
              <a:gd name="T25" fmla="*/ 0 h 1"/>
              <a:gd name="T26" fmla="*/ 3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3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59" name="Freeform 2699">
            <a:extLst>
              <a:ext uri="{FF2B5EF4-FFF2-40B4-BE49-F238E27FC236}">
                <a16:creationId xmlns:a16="http://schemas.microsoft.com/office/drawing/2014/main" id="{C356C2ED-F9AF-4C84-AF79-E8AA22C4B135}"/>
              </a:ext>
            </a:extLst>
          </xdr:cNvPr>
          <xdr:cNvSpPr>
            <a:spLocks/>
          </xdr:cNvSpPr>
        </xdr:nvSpPr>
        <xdr:spPr bwMode="auto">
          <a:xfrm>
            <a:off x="631" y="651"/>
            <a:ext cx="3" cy="2"/>
          </a:xfrm>
          <a:custGeom>
            <a:avLst/>
            <a:gdLst>
              <a:gd name="T0" fmla="*/ 3 w 3"/>
              <a:gd name="T1" fmla="*/ 1 h 2"/>
              <a:gd name="T2" fmla="*/ 3 w 3"/>
              <a:gd name="T3" fmla="*/ 1 h 2"/>
              <a:gd name="T4" fmla="*/ 2 w 3"/>
              <a:gd name="T5" fmla="*/ 1 h 2"/>
              <a:gd name="T6" fmla="*/ 2 w 3"/>
              <a:gd name="T7" fmla="*/ 1 h 2"/>
              <a:gd name="T8" fmla="*/ 2 w 3"/>
              <a:gd name="T9" fmla="*/ 2 h 2"/>
              <a:gd name="T10" fmla="*/ 2 w 3"/>
              <a:gd name="T11" fmla="*/ 2 h 2"/>
              <a:gd name="T12" fmla="*/ 2 w 3"/>
              <a:gd name="T13" fmla="*/ 2 h 2"/>
              <a:gd name="T14" fmla="*/ 2 w 3"/>
              <a:gd name="T15" fmla="*/ 2 h 2"/>
              <a:gd name="T16" fmla="*/ 2 w 3"/>
              <a:gd name="T17" fmla="*/ 2 h 2"/>
              <a:gd name="T18" fmla="*/ 1 w 3"/>
              <a:gd name="T19" fmla="*/ 2 h 2"/>
              <a:gd name="T20" fmla="*/ 1 w 3"/>
              <a:gd name="T21" fmla="*/ 2 h 2"/>
              <a:gd name="T22" fmla="*/ 1 w 3"/>
              <a:gd name="T23" fmla="*/ 1 h 2"/>
              <a:gd name="T24" fmla="*/ 1 w 3"/>
              <a:gd name="T25" fmla="*/ 1 h 2"/>
              <a:gd name="T26" fmla="*/ 1 w 3"/>
              <a:gd name="T27" fmla="*/ 1 h 2"/>
              <a:gd name="T28" fmla="*/ 2 w 3"/>
              <a:gd name="T29" fmla="*/ 1 h 2"/>
              <a:gd name="T30" fmla="*/ 1 w 3"/>
              <a:gd name="T31" fmla="*/ 1 h 2"/>
              <a:gd name="T32" fmla="*/ 0 w 3"/>
              <a:gd name="T33" fmla="*/ 1 h 2"/>
              <a:gd name="T34" fmla="*/ 1 w 3"/>
              <a:gd name="T35" fmla="*/ 0 h 2"/>
              <a:gd name="T36" fmla="*/ 3 w 3"/>
              <a:gd name="T37" fmla="*/ 0 h 2"/>
              <a:gd name="T38" fmla="*/ 3 w 3"/>
              <a:gd name="T39" fmla="*/ 1 h 2"/>
              <a:gd name="T40" fmla="*/ 3 w 3"/>
              <a:gd name="T4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</a:cxnLst>
            <a:rect l="0" t="0" r="r" b="b"/>
            <a:pathLst>
              <a:path w="3" h="2">
                <a:moveTo>
                  <a:pt x="3" y="1"/>
                </a:moveTo>
                <a:lnTo>
                  <a:pt x="3" y="1"/>
                </a:lnTo>
                <a:lnTo>
                  <a:pt x="2" y="1"/>
                </a:lnTo>
                <a:lnTo>
                  <a:pt x="2" y="1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0" name="Freeform 2700">
            <a:extLst>
              <a:ext uri="{FF2B5EF4-FFF2-40B4-BE49-F238E27FC236}">
                <a16:creationId xmlns:a16="http://schemas.microsoft.com/office/drawing/2014/main" id="{77B950F1-7097-4F2F-8376-57F439D3D9E1}"/>
              </a:ext>
            </a:extLst>
          </xdr:cNvPr>
          <xdr:cNvSpPr>
            <a:spLocks/>
          </xdr:cNvSpPr>
        </xdr:nvSpPr>
        <xdr:spPr bwMode="auto">
          <a:xfrm>
            <a:off x="637" y="646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2 w 2"/>
              <a:gd name="T9" fmla="*/ 1 h 1"/>
              <a:gd name="T10" fmla="*/ 2 w 2"/>
              <a:gd name="T11" fmla="*/ 1 h 1"/>
              <a:gd name="T12" fmla="*/ 1 w 2"/>
              <a:gd name="T13" fmla="*/ 1 h 1"/>
              <a:gd name="T14" fmla="*/ 1 w 2"/>
              <a:gd name="T15" fmla="*/ 1 h 1"/>
              <a:gd name="T16" fmla="*/ 1 w 2"/>
              <a:gd name="T17" fmla="*/ 1 h 1"/>
              <a:gd name="T18" fmla="*/ 1 w 2"/>
              <a:gd name="T19" fmla="*/ 1 h 1"/>
              <a:gd name="T20" fmla="*/ 0 w 2"/>
              <a:gd name="T21" fmla="*/ 1 h 1"/>
              <a:gd name="T22" fmla="*/ 0 w 2"/>
              <a:gd name="T23" fmla="*/ 1 h 1"/>
              <a:gd name="T24" fmla="*/ 0 w 2"/>
              <a:gd name="T25" fmla="*/ 1 h 1"/>
              <a:gd name="T26" fmla="*/ 0 w 2"/>
              <a:gd name="T27" fmla="*/ 0 h 1"/>
              <a:gd name="T28" fmla="*/ 1 w 2"/>
              <a:gd name="T29" fmla="*/ 0 h 1"/>
              <a:gd name="T30" fmla="*/ 1 w 2"/>
              <a:gd name="T31" fmla="*/ 0 h 1"/>
              <a:gd name="T32" fmla="*/ 1 w 2"/>
              <a:gd name="T33" fmla="*/ 0 h 1"/>
              <a:gd name="T34" fmla="*/ 0 w 2"/>
              <a:gd name="T35" fmla="*/ 0 h 1"/>
              <a:gd name="T36" fmla="*/ 0 w 2"/>
              <a:gd name="T37" fmla="*/ 0 h 1"/>
              <a:gd name="T38" fmla="*/ 0 w 2"/>
              <a:gd name="T39" fmla="*/ 0 h 1"/>
              <a:gd name="T40" fmla="*/ 1 w 2"/>
              <a:gd name="T41" fmla="*/ 0 h 1"/>
              <a:gd name="T42" fmla="*/ 1 w 2"/>
              <a:gd name="T43" fmla="*/ 0 h 1"/>
              <a:gd name="T44" fmla="*/ 2 w 2"/>
              <a:gd name="T45" fmla="*/ 0 h 1"/>
              <a:gd name="T46" fmla="*/ 1 w 2"/>
              <a:gd name="T47" fmla="*/ 0 h 1"/>
              <a:gd name="T48" fmla="*/ 1 w 2"/>
              <a:gd name="T49" fmla="*/ 0 h 1"/>
              <a:gd name="T50" fmla="*/ 2 w 2"/>
              <a:gd name="T51" fmla="*/ 0 h 1"/>
              <a:gd name="T52" fmla="*/ 2 w 2"/>
              <a:gd name="T53" fmla="*/ 0 h 1"/>
              <a:gd name="T54" fmla="*/ 2 w 2"/>
              <a:gd name="T55" fmla="*/ 0 h 1"/>
              <a:gd name="T56" fmla="*/ 2 w 2"/>
              <a:gd name="T5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1" name="Freeform 2701">
            <a:extLst>
              <a:ext uri="{FF2B5EF4-FFF2-40B4-BE49-F238E27FC236}">
                <a16:creationId xmlns:a16="http://schemas.microsoft.com/office/drawing/2014/main" id="{90255591-8AB5-4936-A6A4-B7DC1E119D4E}"/>
              </a:ext>
            </a:extLst>
          </xdr:cNvPr>
          <xdr:cNvSpPr>
            <a:spLocks/>
          </xdr:cNvSpPr>
        </xdr:nvSpPr>
        <xdr:spPr bwMode="auto">
          <a:xfrm>
            <a:off x="637" y="643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2 w 4"/>
              <a:gd name="T5" fmla="*/ 1 h 2"/>
              <a:gd name="T6" fmla="*/ 2 w 4"/>
              <a:gd name="T7" fmla="*/ 1 h 2"/>
              <a:gd name="T8" fmla="*/ 2 w 4"/>
              <a:gd name="T9" fmla="*/ 1 h 2"/>
              <a:gd name="T10" fmla="*/ 2 w 4"/>
              <a:gd name="T11" fmla="*/ 1 h 2"/>
              <a:gd name="T12" fmla="*/ 2 w 4"/>
              <a:gd name="T13" fmla="*/ 1 h 2"/>
              <a:gd name="T14" fmla="*/ 2 w 4"/>
              <a:gd name="T15" fmla="*/ 1 h 2"/>
              <a:gd name="T16" fmla="*/ 2 w 4"/>
              <a:gd name="T17" fmla="*/ 1 h 2"/>
              <a:gd name="T18" fmla="*/ 2 w 4"/>
              <a:gd name="T19" fmla="*/ 1 h 2"/>
              <a:gd name="T20" fmla="*/ 1 w 4"/>
              <a:gd name="T21" fmla="*/ 1 h 2"/>
              <a:gd name="T22" fmla="*/ 1 w 4"/>
              <a:gd name="T23" fmla="*/ 1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2 h 2"/>
              <a:gd name="T32" fmla="*/ 0 w 4"/>
              <a:gd name="T33" fmla="*/ 2 h 2"/>
              <a:gd name="T34" fmla="*/ 0 w 4"/>
              <a:gd name="T35" fmla="*/ 1 h 2"/>
              <a:gd name="T36" fmla="*/ 0 w 4"/>
              <a:gd name="T37" fmla="*/ 1 h 2"/>
              <a:gd name="T38" fmla="*/ 1 w 4"/>
              <a:gd name="T39" fmla="*/ 1 h 2"/>
              <a:gd name="T40" fmla="*/ 1 w 4"/>
              <a:gd name="T41" fmla="*/ 1 h 2"/>
              <a:gd name="T42" fmla="*/ 1 w 4"/>
              <a:gd name="T43" fmla="*/ 0 h 2"/>
              <a:gd name="T44" fmla="*/ 1 w 4"/>
              <a:gd name="T45" fmla="*/ 0 h 2"/>
              <a:gd name="T46" fmla="*/ 1 w 4"/>
              <a:gd name="T47" fmla="*/ 0 h 2"/>
              <a:gd name="T48" fmla="*/ 1 w 4"/>
              <a:gd name="T49" fmla="*/ 0 h 2"/>
              <a:gd name="T50" fmla="*/ 2 w 4"/>
              <a:gd name="T51" fmla="*/ 0 h 2"/>
              <a:gd name="T52" fmla="*/ 2 w 4"/>
              <a:gd name="T53" fmla="*/ 0 h 2"/>
              <a:gd name="T54" fmla="*/ 2 w 4"/>
              <a:gd name="T55" fmla="*/ 0 h 2"/>
              <a:gd name="T56" fmla="*/ 2 w 4"/>
              <a:gd name="T57" fmla="*/ 0 h 2"/>
              <a:gd name="T58" fmla="*/ 2 w 4"/>
              <a:gd name="T59" fmla="*/ 1 h 2"/>
              <a:gd name="T60" fmla="*/ 3 w 4"/>
              <a:gd name="T61" fmla="*/ 0 h 2"/>
              <a:gd name="T62" fmla="*/ 4 w 4"/>
              <a:gd name="T63" fmla="*/ 0 h 2"/>
              <a:gd name="T64" fmla="*/ 4 w 4"/>
              <a:gd name="T65" fmla="*/ 0 h 2"/>
              <a:gd name="T66" fmla="*/ 4 w 4"/>
              <a:gd name="T67" fmla="*/ 0 h 2"/>
              <a:gd name="T68" fmla="*/ 4 w 4"/>
              <a:gd name="T69" fmla="*/ 0 h 2"/>
              <a:gd name="T70" fmla="*/ 4 w 4"/>
              <a:gd name="T71" fmla="*/ 0 h 2"/>
              <a:gd name="T72" fmla="*/ 4 w 4"/>
              <a:gd name="T73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2" name="Freeform 2702">
            <a:extLst>
              <a:ext uri="{FF2B5EF4-FFF2-40B4-BE49-F238E27FC236}">
                <a16:creationId xmlns:a16="http://schemas.microsoft.com/office/drawing/2014/main" id="{333B09FC-62E8-465A-98C6-F653EB212F85}"/>
              </a:ext>
            </a:extLst>
          </xdr:cNvPr>
          <xdr:cNvSpPr>
            <a:spLocks/>
          </xdr:cNvSpPr>
        </xdr:nvSpPr>
        <xdr:spPr bwMode="auto">
          <a:xfrm>
            <a:off x="580" y="684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2 h 2"/>
              <a:gd name="T4" fmla="*/ 3 w 4"/>
              <a:gd name="T5" fmla="*/ 2 h 2"/>
              <a:gd name="T6" fmla="*/ 2 w 4"/>
              <a:gd name="T7" fmla="*/ 2 h 2"/>
              <a:gd name="T8" fmla="*/ 2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1 h 2"/>
              <a:gd name="T16" fmla="*/ 0 w 4"/>
              <a:gd name="T17" fmla="*/ 1 h 2"/>
              <a:gd name="T18" fmla="*/ 1 w 4"/>
              <a:gd name="T19" fmla="*/ 1 h 2"/>
              <a:gd name="T20" fmla="*/ 2 w 4"/>
              <a:gd name="T21" fmla="*/ 0 h 2"/>
              <a:gd name="T22" fmla="*/ 3 w 4"/>
              <a:gd name="T23" fmla="*/ 0 h 2"/>
              <a:gd name="T24" fmla="*/ 4 w 4"/>
              <a:gd name="T25" fmla="*/ 1 h 2"/>
              <a:gd name="T26" fmla="*/ 4 w 4"/>
              <a:gd name="T27" fmla="*/ 1 h 2"/>
              <a:gd name="T28" fmla="*/ 4 w 4"/>
              <a:gd name="T29" fmla="*/ 1 h 2"/>
              <a:gd name="T30" fmla="*/ 4 w 4"/>
              <a:gd name="T3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2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2" y="0"/>
                </a:ln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3" name="Freeform 2703">
            <a:extLst>
              <a:ext uri="{FF2B5EF4-FFF2-40B4-BE49-F238E27FC236}">
                <a16:creationId xmlns:a16="http://schemas.microsoft.com/office/drawing/2014/main" id="{2DF41878-45C7-4B73-B2E5-B1353431E0A9}"/>
              </a:ext>
            </a:extLst>
          </xdr:cNvPr>
          <xdr:cNvSpPr>
            <a:spLocks/>
          </xdr:cNvSpPr>
        </xdr:nvSpPr>
        <xdr:spPr bwMode="auto">
          <a:xfrm>
            <a:off x="577" y="691"/>
            <a:ext cx="4" cy="2"/>
          </a:xfrm>
          <a:custGeom>
            <a:avLst/>
            <a:gdLst>
              <a:gd name="T0" fmla="*/ 4 w 4"/>
              <a:gd name="T1" fmla="*/ 0 h 2"/>
              <a:gd name="T2" fmla="*/ 3 w 4"/>
              <a:gd name="T3" fmla="*/ 0 h 2"/>
              <a:gd name="T4" fmla="*/ 3 w 4"/>
              <a:gd name="T5" fmla="*/ 1 h 2"/>
              <a:gd name="T6" fmla="*/ 2 w 4"/>
              <a:gd name="T7" fmla="*/ 2 h 2"/>
              <a:gd name="T8" fmla="*/ 1 w 4"/>
              <a:gd name="T9" fmla="*/ 2 h 2"/>
              <a:gd name="T10" fmla="*/ 1 w 4"/>
              <a:gd name="T11" fmla="*/ 2 h 2"/>
              <a:gd name="T12" fmla="*/ 0 w 4"/>
              <a:gd name="T13" fmla="*/ 2 h 2"/>
              <a:gd name="T14" fmla="*/ 0 w 4"/>
              <a:gd name="T15" fmla="*/ 2 h 2"/>
              <a:gd name="T16" fmla="*/ 0 w 4"/>
              <a:gd name="T17" fmla="*/ 2 h 2"/>
              <a:gd name="T18" fmla="*/ 0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1 w 4"/>
              <a:gd name="T25" fmla="*/ 1 h 2"/>
              <a:gd name="T26" fmla="*/ 1 w 4"/>
              <a:gd name="T27" fmla="*/ 1 h 2"/>
              <a:gd name="T28" fmla="*/ 1 w 4"/>
              <a:gd name="T29" fmla="*/ 1 h 2"/>
              <a:gd name="T30" fmla="*/ 2 w 4"/>
              <a:gd name="T31" fmla="*/ 1 h 2"/>
              <a:gd name="T32" fmla="*/ 3 w 4"/>
              <a:gd name="T33" fmla="*/ 0 h 2"/>
              <a:gd name="T34" fmla="*/ 4 w 4"/>
              <a:gd name="T35" fmla="*/ 0 h 2"/>
              <a:gd name="T36" fmla="*/ 4 w 4"/>
              <a:gd name="T37" fmla="*/ 0 h 2"/>
              <a:gd name="T38" fmla="*/ 4 w 4"/>
              <a:gd name="T39" fmla="*/ 0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</a:cxnLst>
            <a:rect l="0" t="0" r="r" b="b"/>
            <a:pathLst>
              <a:path w="4" h="2">
                <a:moveTo>
                  <a:pt x="4" y="0"/>
                </a:moveTo>
                <a:lnTo>
                  <a:pt x="3" y="0"/>
                </a:lnTo>
                <a:lnTo>
                  <a:pt x="3" y="1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4" name="Freeform 2704">
            <a:extLst>
              <a:ext uri="{FF2B5EF4-FFF2-40B4-BE49-F238E27FC236}">
                <a16:creationId xmlns:a16="http://schemas.microsoft.com/office/drawing/2014/main" id="{457BC62A-260D-4295-8F8C-C109D7BAA7BE}"/>
              </a:ext>
            </a:extLst>
          </xdr:cNvPr>
          <xdr:cNvSpPr>
            <a:spLocks/>
          </xdr:cNvSpPr>
        </xdr:nvSpPr>
        <xdr:spPr bwMode="auto">
          <a:xfrm>
            <a:off x="573" y="693"/>
            <a:ext cx="4" cy="2"/>
          </a:xfrm>
          <a:custGeom>
            <a:avLst/>
            <a:gdLst>
              <a:gd name="T0" fmla="*/ 4 w 4"/>
              <a:gd name="T1" fmla="*/ 1 h 2"/>
              <a:gd name="T2" fmla="*/ 4 w 4"/>
              <a:gd name="T3" fmla="*/ 1 h 2"/>
              <a:gd name="T4" fmla="*/ 3 w 4"/>
              <a:gd name="T5" fmla="*/ 1 h 2"/>
              <a:gd name="T6" fmla="*/ 3 w 4"/>
              <a:gd name="T7" fmla="*/ 1 h 2"/>
              <a:gd name="T8" fmla="*/ 3 w 4"/>
              <a:gd name="T9" fmla="*/ 2 h 2"/>
              <a:gd name="T10" fmla="*/ 2 w 4"/>
              <a:gd name="T11" fmla="*/ 2 h 2"/>
              <a:gd name="T12" fmla="*/ 1 w 4"/>
              <a:gd name="T13" fmla="*/ 2 h 2"/>
              <a:gd name="T14" fmla="*/ 1 w 4"/>
              <a:gd name="T15" fmla="*/ 2 h 2"/>
              <a:gd name="T16" fmla="*/ 1 w 4"/>
              <a:gd name="T17" fmla="*/ 2 h 2"/>
              <a:gd name="T18" fmla="*/ 1 w 4"/>
              <a:gd name="T19" fmla="*/ 2 h 2"/>
              <a:gd name="T20" fmla="*/ 0 w 4"/>
              <a:gd name="T21" fmla="*/ 2 h 2"/>
              <a:gd name="T22" fmla="*/ 0 w 4"/>
              <a:gd name="T23" fmla="*/ 2 h 2"/>
              <a:gd name="T24" fmla="*/ 0 w 4"/>
              <a:gd name="T25" fmla="*/ 2 h 2"/>
              <a:gd name="T26" fmla="*/ 0 w 4"/>
              <a:gd name="T27" fmla="*/ 2 h 2"/>
              <a:gd name="T28" fmla="*/ 0 w 4"/>
              <a:gd name="T29" fmla="*/ 2 h 2"/>
              <a:gd name="T30" fmla="*/ 0 w 4"/>
              <a:gd name="T31" fmla="*/ 1 h 2"/>
              <a:gd name="T32" fmla="*/ 0 w 4"/>
              <a:gd name="T33" fmla="*/ 1 h 2"/>
              <a:gd name="T34" fmla="*/ 1 w 4"/>
              <a:gd name="T35" fmla="*/ 1 h 2"/>
              <a:gd name="T36" fmla="*/ 2 w 4"/>
              <a:gd name="T37" fmla="*/ 1 h 2"/>
              <a:gd name="T38" fmla="*/ 3 w 4"/>
              <a:gd name="T39" fmla="*/ 1 h 2"/>
              <a:gd name="T40" fmla="*/ 3 w 4"/>
              <a:gd name="T41" fmla="*/ 0 h 2"/>
              <a:gd name="T42" fmla="*/ 4 w 4"/>
              <a:gd name="T4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2">
                <a:moveTo>
                  <a:pt x="4" y="1"/>
                </a:moveTo>
                <a:lnTo>
                  <a:pt x="4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0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5" name="Freeform 2705">
            <a:extLst>
              <a:ext uri="{FF2B5EF4-FFF2-40B4-BE49-F238E27FC236}">
                <a16:creationId xmlns:a16="http://schemas.microsoft.com/office/drawing/2014/main" id="{6214411F-2A7A-4B6C-B445-6B39B36A5850}"/>
              </a:ext>
            </a:extLst>
          </xdr:cNvPr>
          <xdr:cNvSpPr>
            <a:spLocks/>
          </xdr:cNvSpPr>
        </xdr:nvSpPr>
        <xdr:spPr bwMode="auto">
          <a:xfrm>
            <a:off x="566" y="678"/>
            <a:ext cx="3" cy="5"/>
          </a:xfrm>
          <a:custGeom>
            <a:avLst/>
            <a:gdLst>
              <a:gd name="T0" fmla="*/ 3 w 3"/>
              <a:gd name="T1" fmla="*/ 2 h 5"/>
              <a:gd name="T2" fmla="*/ 3 w 3"/>
              <a:gd name="T3" fmla="*/ 2 h 5"/>
              <a:gd name="T4" fmla="*/ 3 w 3"/>
              <a:gd name="T5" fmla="*/ 2 h 5"/>
              <a:gd name="T6" fmla="*/ 2 w 3"/>
              <a:gd name="T7" fmla="*/ 3 h 5"/>
              <a:gd name="T8" fmla="*/ 2 w 3"/>
              <a:gd name="T9" fmla="*/ 3 h 5"/>
              <a:gd name="T10" fmla="*/ 1 w 3"/>
              <a:gd name="T11" fmla="*/ 3 h 5"/>
              <a:gd name="T12" fmla="*/ 1 w 3"/>
              <a:gd name="T13" fmla="*/ 3 h 5"/>
              <a:gd name="T14" fmla="*/ 1 w 3"/>
              <a:gd name="T15" fmla="*/ 3 h 5"/>
              <a:gd name="T16" fmla="*/ 2 w 3"/>
              <a:gd name="T17" fmla="*/ 3 h 5"/>
              <a:gd name="T18" fmla="*/ 2 w 3"/>
              <a:gd name="T19" fmla="*/ 3 h 5"/>
              <a:gd name="T20" fmla="*/ 2 w 3"/>
              <a:gd name="T21" fmla="*/ 3 h 5"/>
              <a:gd name="T22" fmla="*/ 3 w 3"/>
              <a:gd name="T23" fmla="*/ 4 h 5"/>
              <a:gd name="T24" fmla="*/ 2 w 3"/>
              <a:gd name="T25" fmla="*/ 5 h 5"/>
              <a:gd name="T26" fmla="*/ 2 w 3"/>
              <a:gd name="T27" fmla="*/ 4 h 5"/>
              <a:gd name="T28" fmla="*/ 2 w 3"/>
              <a:gd name="T29" fmla="*/ 5 h 5"/>
              <a:gd name="T30" fmla="*/ 1 w 3"/>
              <a:gd name="T31" fmla="*/ 4 h 5"/>
              <a:gd name="T32" fmla="*/ 2 w 3"/>
              <a:gd name="T33" fmla="*/ 5 h 5"/>
              <a:gd name="T34" fmla="*/ 3 w 3"/>
              <a:gd name="T35" fmla="*/ 5 h 5"/>
              <a:gd name="T36" fmla="*/ 3 w 3"/>
              <a:gd name="T37" fmla="*/ 5 h 5"/>
              <a:gd name="T38" fmla="*/ 3 w 3"/>
              <a:gd name="T39" fmla="*/ 5 h 5"/>
              <a:gd name="T40" fmla="*/ 3 w 3"/>
              <a:gd name="T41" fmla="*/ 5 h 5"/>
              <a:gd name="T42" fmla="*/ 2 w 3"/>
              <a:gd name="T43" fmla="*/ 5 h 5"/>
              <a:gd name="T44" fmla="*/ 2 w 3"/>
              <a:gd name="T45" fmla="*/ 5 h 5"/>
              <a:gd name="T46" fmla="*/ 1 w 3"/>
              <a:gd name="T47" fmla="*/ 5 h 5"/>
              <a:gd name="T48" fmla="*/ 1 w 3"/>
              <a:gd name="T49" fmla="*/ 5 h 5"/>
              <a:gd name="T50" fmla="*/ 1 w 3"/>
              <a:gd name="T51" fmla="*/ 5 h 5"/>
              <a:gd name="T52" fmla="*/ 0 w 3"/>
              <a:gd name="T53" fmla="*/ 5 h 5"/>
              <a:gd name="T54" fmla="*/ 0 w 3"/>
              <a:gd name="T55" fmla="*/ 4 h 5"/>
              <a:gd name="T56" fmla="*/ 0 w 3"/>
              <a:gd name="T57" fmla="*/ 4 h 5"/>
              <a:gd name="T58" fmla="*/ 0 w 3"/>
              <a:gd name="T59" fmla="*/ 3 h 5"/>
              <a:gd name="T60" fmla="*/ 0 w 3"/>
              <a:gd name="T61" fmla="*/ 3 h 5"/>
              <a:gd name="T62" fmla="*/ 0 w 3"/>
              <a:gd name="T63" fmla="*/ 3 h 5"/>
              <a:gd name="T64" fmla="*/ 0 w 3"/>
              <a:gd name="T65" fmla="*/ 2 h 5"/>
              <a:gd name="T66" fmla="*/ 0 w 3"/>
              <a:gd name="T67" fmla="*/ 2 h 5"/>
              <a:gd name="T68" fmla="*/ 0 w 3"/>
              <a:gd name="T69" fmla="*/ 2 h 5"/>
              <a:gd name="T70" fmla="*/ 0 w 3"/>
              <a:gd name="T71" fmla="*/ 2 h 5"/>
              <a:gd name="T72" fmla="*/ 0 w 3"/>
              <a:gd name="T73" fmla="*/ 2 h 5"/>
              <a:gd name="T74" fmla="*/ 0 w 3"/>
              <a:gd name="T75" fmla="*/ 1 h 5"/>
              <a:gd name="T76" fmla="*/ 0 w 3"/>
              <a:gd name="T77" fmla="*/ 0 h 5"/>
              <a:gd name="T78" fmla="*/ 0 w 3"/>
              <a:gd name="T79" fmla="*/ 0 h 5"/>
              <a:gd name="T80" fmla="*/ 1 w 3"/>
              <a:gd name="T81" fmla="*/ 0 h 5"/>
              <a:gd name="T82" fmla="*/ 1 w 3"/>
              <a:gd name="T83" fmla="*/ 1 h 5"/>
              <a:gd name="T84" fmla="*/ 2 w 3"/>
              <a:gd name="T85" fmla="*/ 1 h 5"/>
              <a:gd name="T86" fmla="*/ 3 w 3"/>
              <a:gd name="T87" fmla="*/ 1 h 5"/>
              <a:gd name="T88" fmla="*/ 3 w 3"/>
              <a:gd name="T89" fmla="*/ 1 h 5"/>
              <a:gd name="T90" fmla="*/ 3 w 3"/>
              <a:gd name="T91" fmla="*/ 2 h 5"/>
              <a:gd name="T92" fmla="*/ 3 w 3"/>
              <a:gd name="T93" fmla="*/ 2 h 5"/>
              <a:gd name="T94" fmla="*/ 3 w 3"/>
              <a:gd name="T95" fmla="*/ 2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</a:cxnLst>
            <a:rect l="0" t="0" r="r" b="b"/>
            <a:pathLst>
              <a:path w="3" h="5">
                <a:moveTo>
                  <a:pt x="3" y="2"/>
                </a:moveTo>
                <a:lnTo>
                  <a:pt x="3" y="2"/>
                </a:lnTo>
                <a:lnTo>
                  <a:pt x="3" y="2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4"/>
                </a:lnTo>
                <a:lnTo>
                  <a:pt x="2" y="5"/>
                </a:lnTo>
                <a:lnTo>
                  <a:pt x="2" y="4"/>
                </a:lnTo>
                <a:lnTo>
                  <a:pt x="2" y="5"/>
                </a:lnTo>
                <a:lnTo>
                  <a:pt x="1" y="4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6" name="Freeform 2706">
            <a:extLst>
              <a:ext uri="{FF2B5EF4-FFF2-40B4-BE49-F238E27FC236}">
                <a16:creationId xmlns:a16="http://schemas.microsoft.com/office/drawing/2014/main" id="{A77FA476-9FE0-4FB2-887D-EEA8EAFA839D}"/>
              </a:ext>
            </a:extLst>
          </xdr:cNvPr>
          <xdr:cNvSpPr>
            <a:spLocks/>
          </xdr:cNvSpPr>
        </xdr:nvSpPr>
        <xdr:spPr bwMode="auto">
          <a:xfrm>
            <a:off x="564" y="673"/>
            <a:ext cx="8" cy="3"/>
          </a:xfrm>
          <a:custGeom>
            <a:avLst/>
            <a:gdLst>
              <a:gd name="T0" fmla="*/ 8 w 8"/>
              <a:gd name="T1" fmla="*/ 1 h 3"/>
              <a:gd name="T2" fmla="*/ 7 w 8"/>
              <a:gd name="T3" fmla="*/ 1 h 3"/>
              <a:gd name="T4" fmla="*/ 7 w 8"/>
              <a:gd name="T5" fmla="*/ 1 h 3"/>
              <a:gd name="T6" fmla="*/ 6 w 8"/>
              <a:gd name="T7" fmla="*/ 1 h 3"/>
              <a:gd name="T8" fmla="*/ 6 w 8"/>
              <a:gd name="T9" fmla="*/ 1 h 3"/>
              <a:gd name="T10" fmla="*/ 6 w 8"/>
              <a:gd name="T11" fmla="*/ 1 h 3"/>
              <a:gd name="T12" fmla="*/ 6 w 8"/>
              <a:gd name="T13" fmla="*/ 1 h 3"/>
              <a:gd name="T14" fmla="*/ 7 w 8"/>
              <a:gd name="T15" fmla="*/ 1 h 3"/>
              <a:gd name="T16" fmla="*/ 7 w 8"/>
              <a:gd name="T17" fmla="*/ 2 h 3"/>
              <a:gd name="T18" fmla="*/ 6 w 8"/>
              <a:gd name="T19" fmla="*/ 2 h 3"/>
              <a:gd name="T20" fmla="*/ 5 w 8"/>
              <a:gd name="T21" fmla="*/ 2 h 3"/>
              <a:gd name="T22" fmla="*/ 5 w 8"/>
              <a:gd name="T23" fmla="*/ 2 h 3"/>
              <a:gd name="T24" fmla="*/ 4 w 8"/>
              <a:gd name="T25" fmla="*/ 2 h 3"/>
              <a:gd name="T26" fmla="*/ 4 w 8"/>
              <a:gd name="T27" fmla="*/ 2 h 3"/>
              <a:gd name="T28" fmla="*/ 4 w 8"/>
              <a:gd name="T29" fmla="*/ 2 h 3"/>
              <a:gd name="T30" fmla="*/ 4 w 8"/>
              <a:gd name="T31" fmla="*/ 2 h 3"/>
              <a:gd name="T32" fmla="*/ 4 w 8"/>
              <a:gd name="T33" fmla="*/ 3 h 3"/>
              <a:gd name="T34" fmla="*/ 4 w 8"/>
              <a:gd name="T35" fmla="*/ 3 h 3"/>
              <a:gd name="T36" fmla="*/ 4 w 8"/>
              <a:gd name="T37" fmla="*/ 3 h 3"/>
              <a:gd name="T38" fmla="*/ 4 w 8"/>
              <a:gd name="T39" fmla="*/ 2 h 3"/>
              <a:gd name="T40" fmla="*/ 2 w 8"/>
              <a:gd name="T41" fmla="*/ 2 h 3"/>
              <a:gd name="T42" fmla="*/ 2 w 8"/>
              <a:gd name="T43" fmla="*/ 2 h 3"/>
              <a:gd name="T44" fmla="*/ 1 w 8"/>
              <a:gd name="T45" fmla="*/ 1 h 3"/>
              <a:gd name="T46" fmla="*/ 0 w 8"/>
              <a:gd name="T47" fmla="*/ 1 h 3"/>
              <a:gd name="T48" fmla="*/ 1 w 8"/>
              <a:gd name="T49" fmla="*/ 1 h 3"/>
              <a:gd name="T50" fmla="*/ 1 w 8"/>
              <a:gd name="T51" fmla="*/ 1 h 3"/>
              <a:gd name="T52" fmla="*/ 1 w 8"/>
              <a:gd name="T53" fmla="*/ 0 h 3"/>
              <a:gd name="T54" fmla="*/ 1 w 8"/>
              <a:gd name="T55" fmla="*/ 0 h 3"/>
              <a:gd name="T56" fmla="*/ 2 w 8"/>
              <a:gd name="T57" fmla="*/ 0 h 3"/>
              <a:gd name="T58" fmla="*/ 2 w 8"/>
              <a:gd name="T59" fmla="*/ 0 h 3"/>
              <a:gd name="T60" fmla="*/ 3 w 8"/>
              <a:gd name="T61" fmla="*/ 0 h 3"/>
              <a:gd name="T62" fmla="*/ 3 w 8"/>
              <a:gd name="T63" fmla="*/ 0 h 3"/>
              <a:gd name="T64" fmla="*/ 2 w 8"/>
              <a:gd name="T65" fmla="*/ 0 h 3"/>
              <a:gd name="T66" fmla="*/ 3 w 8"/>
              <a:gd name="T67" fmla="*/ 1 h 3"/>
              <a:gd name="T68" fmla="*/ 3 w 8"/>
              <a:gd name="T69" fmla="*/ 1 h 3"/>
              <a:gd name="T70" fmla="*/ 3 w 8"/>
              <a:gd name="T71" fmla="*/ 0 h 3"/>
              <a:gd name="T72" fmla="*/ 3 w 8"/>
              <a:gd name="T73" fmla="*/ 0 h 3"/>
              <a:gd name="T74" fmla="*/ 4 w 8"/>
              <a:gd name="T75" fmla="*/ 0 h 3"/>
              <a:gd name="T76" fmla="*/ 4 w 8"/>
              <a:gd name="T77" fmla="*/ 0 h 3"/>
              <a:gd name="T78" fmla="*/ 4 w 8"/>
              <a:gd name="T79" fmla="*/ 0 h 3"/>
              <a:gd name="T80" fmla="*/ 4 w 8"/>
              <a:gd name="T81" fmla="*/ 0 h 3"/>
              <a:gd name="T82" fmla="*/ 4 w 8"/>
              <a:gd name="T83" fmla="*/ 0 h 3"/>
              <a:gd name="T84" fmla="*/ 4 w 8"/>
              <a:gd name="T85" fmla="*/ 1 h 3"/>
              <a:gd name="T86" fmla="*/ 4 w 8"/>
              <a:gd name="T87" fmla="*/ 1 h 3"/>
              <a:gd name="T88" fmla="*/ 4 w 8"/>
              <a:gd name="T89" fmla="*/ 0 h 3"/>
              <a:gd name="T90" fmla="*/ 4 w 8"/>
              <a:gd name="T91" fmla="*/ 0 h 3"/>
              <a:gd name="T92" fmla="*/ 4 w 8"/>
              <a:gd name="T93" fmla="*/ 0 h 3"/>
              <a:gd name="T94" fmla="*/ 5 w 8"/>
              <a:gd name="T95" fmla="*/ 0 h 3"/>
              <a:gd name="T96" fmla="*/ 5 w 8"/>
              <a:gd name="T97" fmla="*/ 0 h 3"/>
              <a:gd name="T98" fmla="*/ 5 w 8"/>
              <a:gd name="T99" fmla="*/ 0 h 3"/>
              <a:gd name="T100" fmla="*/ 6 w 8"/>
              <a:gd name="T101" fmla="*/ 0 h 3"/>
              <a:gd name="T102" fmla="*/ 6 w 8"/>
              <a:gd name="T103" fmla="*/ 0 h 3"/>
              <a:gd name="T104" fmla="*/ 6 w 8"/>
              <a:gd name="T105" fmla="*/ 0 h 3"/>
              <a:gd name="T106" fmla="*/ 7 w 8"/>
              <a:gd name="T107" fmla="*/ 0 h 3"/>
              <a:gd name="T108" fmla="*/ 7 w 8"/>
              <a:gd name="T109" fmla="*/ 0 h 3"/>
              <a:gd name="T110" fmla="*/ 8 w 8"/>
              <a:gd name="T111" fmla="*/ 0 h 3"/>
              <a:gd name="T112" fmla="*/ 8 w 8"/>
              <a:gd name="T113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</a:cxnLst>
            <a:rect l="0" t="0" r="r" b="b"/>
            <a:pathLst>
              <a:path w="8" h="3">
                <a:moveTo>
                  <a:pt x="8" y="1"/>
                </a:move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7" y="1"/>
                </a:lnTo>
                <a:lnTo>
                  <a:pt x="7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2" y="2"/>
                </a:lnTo>
                <a:lnTo>
                  <a:pt x="2" y="2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0"/>
                </a:ln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7" name="Freeform 2707">
            <a:extLst>
              <a:ext uri="{FF2B5EF4-FFF2-40B4-BE49-F238E27FC236}">
                <a16:creationId xmlns:a16="http://schemas.microsoft.com/office/drawing/2014/main" id="{86745A7F-EAA4-433E-8210-94BFC7B837C5}"/>
              </a:ext>
            </a:extLst>
          </xdr:cNvPr>
          <xdr:cNvSpPr>
            <a:spLocks/>
          </xdr:cNvSpPr>
        </xdr:nvSpPr>
        <xdr:spPr bwMode="auto">
          <a:xfrm>
            <a:off x="626" y="650"/>
            <a:ext cx="4" cy="3"/>
          </a:xfrm>
          <a:custGeom>
            <a:avLst/>
            <a:gdLst>
              <a:gd name="T0" fmla="*/ 3 w 4"/>
              <a:gd name="T1" fmla="*/ 1 h 3"/>
              <a:gd name="T2" fmla="*/ 3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4 w 4"/>
              <a:gd name="T9" fmla="*/ 2 h 3"/>
              <a:gd name="T10" fmla="*/ 3 w 4"/>
              <a:gd name="T11" fmla="*/ 2 h 3"/>
              <a:gd name="T12" fmla="*/ 3 w 4"/>
              <a:gd name="T13" fmla="*/ 2 h 3"/>
              <a:gd name="T14" fmla="*/ 2 w 4"/>
              <a:gd name="T15" fmla="*/ 2 h 3"/>
              <a:gd name="T16" fmla="*/ 4 w 4"/>
              <a:gd name="T17" fmla="*/ 2 h 3"/>
              <a:gd name="T18" fmla="*/ 4 w 4"/>
              <a:gd name="T19" fmla="*/ 2 h 3"/>
              <a:gd name="T20" fmla="*/ 4 w 4"/>
              <a:gd name="T21" fmla="*/ 2 h 3"/>
              <a:gd name="T22" fmla="*/ 2 w 4"/>
              <a:gd name="T23" fmla="*/ 3 h 3"/>
              <a:gd name="T24" fmla="*/ 2 w 4"/>
              <a:gd name="T25" fmla="*/ 2 h 3"/>
              <a:gd name="T26" fmla="*/ 1 w 4"/>
              <a:gd name="T27" fmla="*/ 2 h 3"/>
              <a:gd name="T28" fmla="*/ 1 w 4"/>
              <a:gd name="T29" fmla="*/ 1 h 3"/>
              <a:gd name="T30" fmla="*/ 1 w 4"/>
              <a:gd name="T31" fmla="*/ 1 h 3"/>
              <a:gd name="T32" fmla="*/ 1 w 4"/>
              <a:gd name="T33" fmla="*/ 1 h 3"/>
              <a:gd name="T34" fmla="*/ 0 w 4"/>
              <a:gd name="T35" fmla="*/ 1 h 3"/>
              <a:gd name="T36" fmla="*/ 0 w 4"/>
              <a:gd name="T37" fmla="*/ 1 h 3"/>
              <a:gd name="T38" fmla="*/ 0 w 4"/>
              <a:gd name="T39" fmla="*/ 0 h 3"/>
              <a:gd name="T40" fmla="*/ 0 w 4"/>
              <a:gd name="T41" fmla="*/ 0 h 3"/>
              <a:gd name="T42" fmla="*/ 1 w 4"/>
              <a:gd name="T43" fmla="*/ 0 h 3"/>
              <a:gd name="T44" fmla="*/ 1 w 4"/>
              <a:gd name="T45" fmla="*/ 0 h 3"/>
              <a:gd name="T46" fmla="*/ 3 w 4"/>
              <a:gd name="T47" fmla="*/ 0 h 3"/>
              <a:gd name="T48" fmla="*/ 3 w 4"/>
              <a:gd name="T49" fmla="*/ 1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</a:cxnLst>
            <a:rect l="0" t="0" r="r" b="b"/>
            <a:pathLst>
              <a:path w="4" h="3">
                <a:moveTo>
                  <a:pt x="3" y="1"/>
                </a:moveTo>
                <a:lnTo>
                  <a:pt x="3" y="1"/>
                </a:lnTo>
                <a:lnTo>
                  <a:pt x="3" y="1"/>
                </a:lnTo>
                <a:lnTo>
                  <a:pt x="3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2" y="3"/>
                </a:lnTo>
                <a:lnTo>
                  <a:pt x="2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8" name="Freeform 2708">
            <a:extLst>
              <a:ext uri="{FF2B5EF4-FFF2-40B4-BE49-F238E27FC236}">
                <a16:creationId xmlns:a16="http://schemas.microsoft.com/office/drawing/2014/main" id="{D328ED12-4D21-4E80-B4DF-C76BEC0F02F1}"/>
              </a:ext>
            </a:extLst>
          </xdr:cNvPr>
          <xdr:cNvSpPr>
            <a:spLocks/>
          </xdr:cNvSpPr>
        </xdr:nvSpPr>
        <xdr:spPr bwMode="auto">
          <a:xfrm>
            <a:off x="627" y="646"/>
            <a:ext cx="10" cy="5"/>
          </a:xfrm>
          <a:custGeom>
            <a:avLst/>
            <a:gdLst>
              <a:gd name="T0" fmla="*/ 9 w 10"/>
              <a:gd name="T1" fmla="*/ 4 h 5"/>
              <a:gd name="T2" fmla="*/ 9 w 10"/>
              <a:gd name="T3" fmla="*/ 4 h 5"/>
              <a:gd name="T4" fmla="*/ 8 w 10"/>
              <a:gd name="T5" fmla="*/ 4 h 5"/>
              <a:gd name="T6" fmla="*/ 8 w 10"/>
              <a:gd name="T7" fmla="*/ 5 h 5"/>
              <a:gd name="T8" fmla="*/ 7 w 10"/>
              <a:gd name="T9" fmla="*/ 4 h 5"/>
              <a:gd name="T10" fmla="*/ 6 w 10"/>
              <a:gd name="T11" fmla="*/ 4 h 5"/>
              <a:gd name="T12" fmla="*/ 6 w 10"/>
              <a:gd name="T13" fmla="*/ 3 h 5"/>
              <a:gd name="T14" fmla="*/ 4 w 10"/>
              <a:gd name="T15" fmla="*/ 4 h 5"/>
              <a:gd name="T16" fmla="*/ 4 w 10"/>
              <a:gd name="T17" fmla="*/ 4 h 5"/>
              <a:gd name="T18" fmla="*/ 3 w 10"/>
              <a:gd name="T19" fmla="*/ 4 h 5"/>
              <a:gd name="T20" fmla="*/ 2 w 10"/>
              <a:gd name="T21" fmla="*/ 4 h 5"/>
              <a:gd name="T22" fmla="*/ 2 w 10"/>
              <a:gd name="T23" fmla="*/ 3 h 5"/>
              <a:gd name="T24" fmla="*/ 2 w 10"/>
              <a:gd name="T25" fmla="*/ 2 h 5"/>
              <a:gd name="T26" fmla="*/ 1 w 10"/>
              <a:gd name="T27" fmla="*/ 2 h 5"/>
              <a:gd name="T28" fmla="*/ 1 w 10"/>
              <a:gd name="T29" fmla="*/ 2 h 5"/>
              <a:gd name="T30" fmla="*/ 1 w 10"/>
              <a:gd name="T31" fmla="*/ 3 h 5"/>
              <a:gd name="T32" fmla="*/ 1 w 10"/>
              <a:gd name="T33" fmla="*/ 3 h 5"/>
              <a:gd name="T34" fmla="*/ 1 w 10"/>
              <a:gd name="T35" fmla="*/ 3 h 5"/>
              <a:gd name="T36" fmla="*/ 0 w 10"/>
              <a:gd name="T37" fmla="*/ 3 h 5"/>
              <a:gd name="T38" fmla="*/ 0 w 10"/>
              <a:gd name="T39" fmla="*/ 2 h 5"/>
              <a:gd name="T40" fmla="*/ 0 w 10"/>
              <a:gd name="T41" fmla="*/ 2 h 5"/>
              <a:gd name="T42" fmla="*/ 0 w 10"/>
              <a:gd name="T43" fmla="*/ 1 h 5"/>
              <a:gd name="T44" fmla="*/ 0 w 10"/>
              <a:gd name="T45" fmla="*/ 0 h 5"/>
              <a:gd name="T46" fmla="*/ 2 w 10"/>
              <a:gd name="T47" fmla="*/ 0 h 5"/>
              <a:gd name="T48" fmla="*/ 4 w 10"/>
              <a:gd name="T49" fmla="*/ 0 h 5"/>
              <a:gd name="T50" fmla="*/ 4 w 10"/>
              <a:gd name="T51" fmla="*/ 1 h 5"/>
              <a:gd name="T52" fmla="*/ 5 w 10"/>
              <a:gd name="T53" fmla="*/ 1 h 5"/>
              <a:gd name="T54" fmla="*/ 5 w 10"/>
              <a:gd name="T55" fmla="*/ 1 h 5"/>
              <a:gd name="T56" fmla="*/ 5 w 10"/>
              <a:gd name="T57" fmla="*/ 1 h 5"/>
              <a:gd name="T58" fmla="*/ 4 w 10"/>
              <a:gd name="T59" fmla="*/ 2 h 5"/>
              <a:gd name="T60" fmla="*/ 4 w 10"/>
              <a:gd name="T61" fmla="*/ 2 h 5"/>
              <a:gd name="T62" fmla="*/ 3 w 10"/>
              <a:gd name="T63" fmla="*/ 2 h 5"/>
              <a:gd name="T64" fmla="*/ 4 w 10"/>
              <a:gd name="T65" fmla="*/ 3 h 5"/>
              <a:gd name="T66" fmla="*/ 4 w 10"/>
              <a:gd name="T67" fmla="*/ 2 h 5"/>
              <a:gd name="T68" fmla="*/ 5 w 10"/>
              <a:gd name="T69" fmla="*/ 2 h 5"/>
              <a:gd name="T70" fmla="*/ 6 w 10"/>
              <a:gd name="T71" fmla="*/ 3 h 5"/>
              <a:gd name="T72" fmla="*/ 6 w 10"/>
              <a:gd name="T73" fmla="*/ 2 h 5"/>
              <a:gd name="T74" fmla="*/ 7 w 10"/>
              <a:gd name="T75" fmla="*/ 3 h 5"/>
              <a:gd name="T76" fmla="*/ 7 w 10"/>
              <a:gd name="T77" fmla="*/ 3 h 5"/>
              <a:gd name="T78" fmla="*/ 8 w 10"/>
              <a:gd name="T79" fmla="*/ 3 h 5"/>
              <a:gd name="T80" fmla="*/ 8 w 10"/>
              <a:gd name="T81" fmla="*/ 3 h 5"/>
              <a:gd name="T82" fmla="*/ 8 w 10"/>
              <a:gd name="T83" fmla="*/ 4 h 5"/>
              <a:gd name="T84" fmla="*/ 9 w 10"/>
              <a:gd name="T85" fmla="*/ 3 h 5"/>
              <a:gd name="T86" fmla="*/ 10 w 10"/>
              <a:gd name="T87" fmla="*/ 3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10" h="5">
                <a:moveTo>
                  <a:pt x="10" y="3"/>
                </a:moveTo>
                <a:lnTo>
                  <a:pt x="9" y="4"/>
                </a:lnTo>
                <a:lnTo>
                  <a:pt x="10" y="4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7" y="4"/>
                </a:lnTo>
                <a:lnTo>
                  <a:pt x="6" y="4"/>
                </a:lnTo>
                <a:lnTo>
                  <a:pt x="6" y="4"/>
                </a:lnTo>
                <a:lnTo>
                  <a:pt x="6" y="3"/>
                </a:lnTo>
                <a:lnTo>
                  <a:pt x="6" y="3"/>
                </a:lnTo>
                <a:lnTo>
                  <a:pt x="5" y="4"/>
                </a:lnTo>
                <a:lnTo>
                  <a:pt x="4" y="4"/>
                </a:lnTo>
                <a:lnTo>
                  <a:pt x="4" y="4"/>
                </a:lnTo>
                <a:lnTo>
                  <a:pt x="4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1" y="2"/>
                </a:lnTo>
                <a:lnTo>
                  <a:pt x="2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2" y="0"/>
                </a:lnTo>
                <a:lnTo>
                  <a:pt x="4" y="0"/>
                </a:lnTo>
                <a:lnTo>
                  <a:pt x="4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4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6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3"/>
                </a:lnTo>
                <a:lnTo>
                  <a:pt x="8" y="4"/>
                </a:lnTo>
                <a:lnTo>
                  <a:pt x="9" y="3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69" name="Freeform 2709">
            <a:extLst>
              <a:ext uri="{FF2B5EF4-FFF2-40B4-BE49-F238E27FC236}">
                <a16:creationId xmlns:a16="http://schemas.microsoft.com/office/drawing/2014/main" id="{6C95786F-906F-4A55-AC19-ECB70C6918D2}"/>
              </a:ext>
            </a:extLst>
          </xdr:cNvPr>
          <xdr:cNvSpPr>
            <a:spLocks/>
          </xdr:cNvSpPr>
        </xdr:nvSpPr>
        <xdr:spPr bwMode="auto">
          <a:xfrm>
            <a:off x="572" y="668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0 w 1"/>
              <a:gd name="T5" fmla="*/ 1 h 1"/>
              <a:gd name="T6" fmla="*/ 0 w 1"/>
              <a:gd name="T7" fmla="*/ 1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0" name="Freeform 2710">
            <a:extLst>
              <a:ext uri="{FF2B5EF4-FFF2-40B4-BE49-F238E27FC236}">
                <a16:creationId xmlns:a16="http://schemas.microsoft.com/office/drawing/2014/main" id="{68616F5B-A523-455B-AC0A-5C84C25C1349}"/>
              </a:ext>
            </a:extLst>
          </xdr:cNvPr>
          <xdr:cNvSpPr>
            <a:spLocks/>
          </xdr:cNvSpPr>
        </xdr:nvSpPr>
        <xdr:spPr bwMode="auto">
          <a:xfrm>
            <a:off x="570" y="666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0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0 h 1"/>
              <a:gd name="T12" fmla="*/ 1 w 1"/>
              <a:gd name="T13" fmla="*/ 0 h 1"/>
              <a:gd name="T14" fmla="*/ 1 w 1"/>
              <a:gd name="T15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1" name="Freeform 2711">
            <a:extLst>
              <a:ext uri="{FF2B5EF4-FFF2-40B4-BE49-F238E27FC236}">
                <a16:creationId xmlns:a16="http://schemas.microsoft.com/office/drawing/2014/main" id="{623C9A58-8903-45C6-B4E7-0A68B5095897}"/>
              </a:ext>
            </a:extLst>
          </xdr:cNvPr>
          <xdr:cNvSpPr>
            <a:spLocks/>
          </xdr:cNvSpPr>
        </xdr:nvSpPr>
        <xdr:spPr bwMode="auto">
          <a:xfrm>
            <a:off x="575" y="663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2" name="Freeform 2712">
            <a:extLst>
              <a:ext uri="{FF2B5EF4-FFF2-40B4-BE49-F238E27FC236}">
                <a16:creationId xmlns:a16="http://schemas.microsoft.com/office/drawing/2014/main" id="{61CE29C9-2765-412D-9A21-63FBC9C2FFB7}"/>
              </a:ext>
            </a:extLst>
          </xdr:cNvPr>
          <xdr:cNvSpPr>
            <a:spLocks/>
          </xdr:cNvSpPr>
        </xdr:nvSpPr>
        <xdr:spPr bwMode="auto">
          <a:xfrm>
            <a:off x="574" y="662"/>
            <a:ext cx="2" cy="1"/>
          </a:xfrm>
          <a:custGeom>
            <a:avLst/>
            <a:gdLst>
              <a:gd name="T0" fmla="*/ 2 w 2"/>
              <a:gd name="T1" fmla="*/ 1 h 1"/>
              <a:gd name="T2" fmla="*/ 2 w 2"/>
              <a:gd name="T3" fmla="*/ 1 h 1"/>
              <a:gd name="T4" fmla="*/ 2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0 h 1"/>
              <a:gd name="T12" fmla="*/ 0 w 2"/>
              <a:gd name="T13" fmla="*/ 0 h 1"/>
              <a:gd name="T14" fmla="*/ 1 w 2"/>
              <a:gd name="T15" fmla="*/ 0 h 1"/>
              <a:gd name="T16" fmla="*/ 1 w 2"/>
              <a:gd name="T17" fmla="*/ 1 h 1"/>
              <a:gd name="T18" fmla="*/ 2 w 2"/>
              <a:gd name="T19" fmla="*/ 1 h 1"/>
              <a:gd name="T20" fmla="*/ 2 w 2"/>
              <a:gd name="T2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2" y="1"/>
                </a:lnTo>
                <a:lnTo>
                  <a:pt x="2" y="1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3" name="Freeform 2713">
            <a:extLst>
              <a:ext uri="{FF2B5EF4-FFF2-40B4-BE49-F238E27FC236}">
                <a16:creationId xmlns:a16="http://schemas.microsoft.com/office/drawing/2014/main" id="{F8D816DF-84C5-4E3E-9115-30B5B500E00C}"/>
              </a:ext>
            </a:extLst>
          </xdr:cNvPr>
          <xdr:cNvSpPr>
            <a:spLocks/>
          </xdr:cNvSpPr>
        </xdr:nvSpPr>
        <xdr:spPr bwMode="auto">
          <a:xfrm>
            <a:off x="587" y="674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2 h 2"/>
              <a:gd name="T4" fmla="*/ 1 w 1"/>
              <a:gd name="T5" fmla="*/ 2 h 2"/>
              <a:gd name="T6" fmla="*/ 1 w 1"/>
              <a:gd name="T7" fmla="*/ 2 h 2"/>
              <a:gd name="T8" fmla="*/ 1 w 1"/>
              <a:gd name="T9" fmla="*/ 2 h 2"/>
              <a:gd name="T10" fmla="*/ 0 w 1"/>
              <a:gd name="T11" fmla="*/ 1 h 2"/>
              <a:gd name="T12" fmla="*/ 1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1 h 2"/>
              <a:gd name="T20" fmla="*/ 1 w 1"/>
              <a:gd name="T21" fmla="*/ 0 h 2"/>
              <a:gd name="T22" fmla="*/ 1 w 1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4" name="Freeform 2714">
            <a:extLst>
              <a:ext uri="{FF2B5EF4-FFF2-40B4-BE49-F238E27FC236}">
                <a16:creationId xmlns:a16="http://schemas.microsoft.com/office/drawing/2014/main" id="{5CD5AFEA-E205-4162-8EB7-E4947E0E3BB3}"/>
              </a:ext>
            </a:extLst>
          </xdr:cNvPr>
          <xdr:cNvSpPr>
            <a:spLocks/>
          </xdr:cNvSpPr>
        </xdr:nvSpPr>
        <xdr:spPr bwMode="auto">
          <a:xfrm>
            <a:off x="576" y="672"/>
            <a:ext cx="17" cy="13"/>
          </a:xfrm>
          <a:custGeom>
            <a:avLst/>
            <a:gdLst>
              <a:gd name="T0" fmla="*/ 12 w 17"/>
              <a:gd name="T1" fmla="*/ 8 h 13"/>
              <a:gd name="T2" fmla="*/ 15 w 17"/>
              <a:gd name="T3" fmla="*/ 9 h 13"/>
              <a:gd name="T4" fmla="*/ 16 w 17"/>
              <a:gd name="T5" fmla="*/ 8 h 13"/>
              <a:gd name="T6" fmla="*/ 17 w 17"/>
              <a:gd name="T7" fmla="*/ 8 h 13"/>
              <a:gd name="T8" fmla="*/ 16 w 17"/>
              <a:gd name="T9" fmla="*/ 9 h 13"/>
              <a:gd name="T10" fmla="*/ 15 w 17"/>
              <a:gd name="T11" fmla="*/ 10 h 13"/>
              <a:gd name="T12" fmla="*/ 14 w 17"/>
              <a:gd name="T13" fmla="*/ 11 h 13"/>
              <a:gd name="T14" fmla="*/ 14 w 17"/>
              <a:gd name="T15" fmla="*/ 11 h 13"/>
              <a:gd name="T16" fmla="*/ 13 w 17"/>
              <a:gd name="T17" fmla="*/ 12 h 13"/>
              <a:gd name="T18" fmla="*/ 11 w 17"/>
              <a:gd name="T19" fmla="*/ 13 h 13"/>
              <a:gd name="T20" fmla="*/ 11 w 17"/>
              <a:gd name="T21" fmla="*/ 12 h 13"/>
              <a:gd name="T22" fmla="*/ 14 w 17"/>
              <a:gd name="T23" fmla="*/ 10 h 13"/>
              <a:gd name="T24" fmla="*/ 12 w 17"/>
              <a:gd name="T25" fmla="*/ 10 h 13"/>
              <a:gd name="T26" fmla="*/ 11 w 17"/>
              <a:gd name="T27" fmla="*/ 10 h 13"/>
              <a:gd name="T28" fmla="*/ 10 w 17"/>
              <a:gd name="T29" fmla="*/ 11 h 13"/>
              <a:gd name="T30" fmla="*/ 10 w 17"/>
              <a:gd name="T31" fmla="*/ 10 h 13"/>
              <a:gd name="T32" fmla="*/ 9 w 17"/>
              <a:gd name="T33" fmla="*/ 10 h 13"/>
              <a:gd name="T34" fmla="*/ 7 w 17"/>
              <a:gd name="T35" fmla="*/ 10 h 13"/>
              <a:gd name="T36" fmla="*/ 6 w 17"/>
              <a:gd name="T37" fmla="*/ 10 h 13"/>
              <a:gd name="T38" fmla="*/ 6 w 17"/>
              <a:gd name="T39" fmla="*/ 9 h 13"/>
              <a:gd name="T40" fmla="*/ 5 w 17"/>
              <a:gd name="T41" fmla="*/ 8 h 13"/>
              <a:gd name="T42" fmla="*/ 5 w 17"/>
              <a:gd name="T43" fmla="*/ 7 h 13"/>
              <a:gd name="T44" fmla="*/ 6 w 17"/>
              <a:gd name="T45" fmla="*/ 7 h 13"/>
              <a:gd name="T46" fmla="*/ 6 w 17"/>
              <a:gd name="T47" fmla="*/ 8 h 13"/>
              <a:gd name="T48" fmla="*/ 5 w 17"/>
              <a:gd name="T49" fmla="*/ 6 h 13"/>
              <a:gd name="T50" fmla="*/ 5 w 17"/>
              <a:gd name="T51" fmla="*/ 6 h 13"/>
              <a:gd name="T52" fmla="*/ 4 w 17"/>
              <a:gd name="T53" fmla="*/ 6 h 13"/>
              <a:gd name="T54" fmla="*/ 4 w 17"/>
              <a:gd name="T55" fmla="*/ 6 h 13"/>
              <a:gd name="T56" fmla="*/ 3 w 17"/>
              <a:gd name="T57" fmla="*/ 6 h 13"/>
              <a:gd name="T58" fmla="*/ 3 w 17"/>
              <a:gd name="T59" fmla="*/ 6 h 13"/>
              <a:gd name="T60" fmla="*/ 3 w 17"/>
              <a:gd name="T61" fmla="*/ 7 h 13"/>
              <a:gd name="T62" fmla="*/ 0 w 17"/>
              <a:gd name="T63" fmla="*/ 6 h 13"/>
              <a:gd name="T64" fmla="*/ 0 w 17"/>
              <a:gd name="T65" fmla="*/ 5 h 13"/>
              <a:gd name="T66" fmla="*/ 0 w 17"/>
              <a:gd name="T67" fmla="*/ 5 h 13"/>
              <a:gd name="T68" fmla="*/ 0 w 17"/>
              <a:gd name="T69" fmla="*/ 5 h 13"/>
              <a:gd name="T70" fmla="*/ 1 w 17"/>
              <a:gd name="T71" fmla="*/ 4 h 13"/>
              <a:gd name="T72" fmla="*/ 3 w 17"/>
              <a:gd name="T73" fmla="*/ 5 h 13"/>
              <a:gd name="T74" fmla="*/ 2 w 17"/>
              <a:gd name="T75" fmla="*/ 5 h 13"/>
              <a:gd name="T76" fmla="*/ 3 w 17"/>
              <a:gd name="T77" fmla="*/ 4 h 13"/>
              <a:gd name="T78" fmla="*/ 2 w 17"/>
              <a:gd name="T79" fmla="*/ 3 h 13"/>
              <a:gd name="T80" fmla="*/ 2 w 17"/>
              <a:gd name="T81" fmla="*/ 2 h 13"/>
              <a:gd name="T82" fmla="*/ 3 w 17"/>
              <a:gd name="T83" fmla="*/ 3 h 13"/>
              <a:gd name="T84" fmla="*/ 5 w 17"/>
              <a:gd name="T85" fmla="*/ 4 h 13"/>
              <a:gd name="T86" fmla="*/ 5 w 17"/>
              <a:gd name="T87" fmla="*/ 4 h 13"/>
              <a:gd name="T88" fmla="*/ 6 w 17"/>
              <a:gd name="T89" fmla="*/ 4 h 13"/>
              <a:gd name="T90" fmla="*/ 7 w 17"/>
              <a:gd name="T91" fmla="*/ 4 h 13"/>
              <a:gd name="T92" fmla="*/ 6 w 17"/>
              <a:gd name="T93" fmla="*/ 3 h 13"/>
              <a:gd name="T94" fmla="*/ 5 w 17"/>
              <a:gd name="T95" fmla="*/ 2 h 13"/>
              <a:gd name="T96" fmla="*/ 6 w 17"/>
              <a:gd name="T97" fmla="*/ 1 h 13"/>
              <a:gd name="T98" fmla="*/ 7 w 17"/>
              <a:gd name="T99" fmla="*/ 0 h 13"/>
              <a:gd name="T100" fmla="*/ 8 w 17"/>
              <a:gd name="T101" fmla="*/ 1 h 13"/>
              <a:gd name="T102" fmla="*/ 9 w 17"/>
              <a:gd name="T103" fmla="*/ 2 h 13"/>
              <a:gd name="T104" fmla="*/ 9 w 17"/>
              <a:gd name="T105" fmla="*/ 4 h 13"/>
              <a:gd name="T106" fmla="*/ 9 w 17"/>
              <a:gd name="T107" fmla="*/ 5 h 13"/>
              <a:gd name="T108" fmla="*/ 10 w 17"/>
              <a:gd name="T109" fmla="*/ 6 h 13"/>
              <a:gd name="T110" fmla="*/ 10 w 17"/>
              <a:gd name="T111" fmla="*/ 7 h 13"/>
              <a:gd name="T112" fmla="*/ 10 w 17"/>
              <a:gd name="T113" fmla="*/ 7 h 13"/>
              <a:gd name="T114" fmla="*/ 11 w 17"/>
              <a:gd name="T115" fmla="*/ 8 h 13"/>
              <a:gd name="T116" fmla="*/ 12 w 17"/>
              <a:gd name="T117" fmla="*/ 8 h 13"/>
              <a:gd name="T118" fmla="*/ 11 w 17"/>
              <a:gd name="T119" fmla="*/ 7 h 13"/>
              <a:gd name="T120" fmla="*/ 13 w 17"/>
              <a:gd name="T121" fmla="*/ 8 h 1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17" h="13">
                <a:moveTo>
                  <a:pt x="13" y="8"/>
                </a:moveTo>
                <a:lnTo>
                  <a:pt x="13" y="8"/>
                </a:lnTo>
                <a:lnTo>
                  <a:pt x="12" y="8"/>
                </a:lnTo>
                <a:lnTo>
                  <a:pt x="12" y="8"/>
                </a:lnTo>
                <a:lnTo>
                  <a:pt x="13" y="9"/>
                </a:lnTo>
                <a:lnTo>
                  <a:pt x="15" y="9"/>
                </a:lnTo>
                <a:lnTo>
                  <a:pt x="15" y="8"/>
                </a:lnTo>
                <a:lnTo>
                  <a:pt x="15" y="8"/>
                </a:lnTo>
                <a:lnTo>
                  <a:pt x="16" y="8"/>
                </a:lnTo>
                <a:lnTo>
                  <a:pt x="16" y="8"/>
                </a:lnTo>
                <a:lnTo>
                  <a:pt x="16" y="8"/>
                </a:lnTo>
                <a:lnTo>
                  <a:pt x="17" y="8"/>
                </a:lnTo>
                <a:lnTo>
                  <a:pt x="16" y="9"/>
                </a:lnTo>
                <a:lnTo>
                  <a:pt x="17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3" y="12"/>
                </a:lnTo>
                <a:lnTo>
                  <a:pt x="13" y="12"/>
                </a:lnTo>
                <a:lnTo>
                  <a:pt x="12" y="13"/>
                </a:lnTo>
                <a:lnTo>
                  <a:pt x="11" y="13"/>
                </a:lnTo>
                <a:lnTo>
                  <a:pt x="11" y="13"/>
                </a:lnTo>
                <a:lnTo>
                  <a:pt x="11" y="12"/>
                </a:lnTo>
                <a:lnTo>
                  <a:pt x="11" y="12"/>
                </a:lnTo>
                <a:lnTo>
                  <a:pt x="11" y="11"/>
                </a:lnTo>
                <a:lnTo>
                  <a:pt x="12" y="10"/>
                </a:lnTo>
                <a:lnTo>
                  <a:pt x="14" y="10"/>
                </a:lnTo>
                <a:lnTo>
                  <a:pt x="14" y="10"/>
                </a:lnTo>
                <a:lnTo>
                  <a:pt x="13" y="10"/>
                </a:lnTo>
                <a:lnTo>
                  <a:pt x="12" y="10"/>
                </a:lnTo>
                <a:lnTo>
                  <a:pt x="12" y="10"/>
                </a:lnTo>
                <a:lnTo>
                  <a:pt x="11" y="9"/>
                </a:lnTo>
                <a:lnTo>
                  <a:pt x="11" y="10"/>
                </a:lnTo>
                <a:lnTo>
                  <a:pt x="11" y="10"/>
                </a:lnTo>
                <a:lnTo>
                  <a:pt x="11" y="10"/>
                </a:lnTo>
                <a:lnTo>
                  <a:pt x="10" y="11"/>
                </a:lnTo>
                <a:lnTo>
                  <a:pt x="10" y="11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9" y="10"/>
                </a:lnTo>
                <a:lnTo>
                  <a:pt x="9" y="10"/>
                </a:lnTo>
                <a:lnTo>
                  <a:pt x="8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6" y="10"/>
                </a:lnTo>
                <a:lnTo>
                  <a:pt x="6" y="9"/>
                </a:lnTo>
                <a:lnTo>
                  <a:pt x="6" y="9"/>
                </a:lnTo>
                <a:lnTo>
                  <a:pt x="6" y="9"/>
                </a:lnTo>
                <a:lnTo>
                  <a:pt x="5" y="9"/>
                </a:lnTo>
                <a:lnTo>
                  <a:pt x="5" y="8"/>
                </a:lnTo>
                <a:lnTo>
                  <a:pt x="5" y="8"/>
                </a:lnTo>
                <a:lnTo>
                  <a:pt x="4" y="8"/>
                </a:lnTo>
                <a:lnTo>
                  <a:pt x="4" y="8"/>
                </a:lnTo>
                <a:lnTo>
                  <a:pt x="5" y="7"/>
                </a:lnTo>
                <a:lnTo>
                  <a:pt x="5" y="7"/>
                </a:lnTo>
                <a:lnTo>
                  <a:pt x="5" y="7"/>
                </a:lnTo>
                <a:lnTo>
                  <a:pt x="6" y="7"/>
                </a:lnTo>
                <a:lnTo>
                  <a:pt x="6" y="8"/>
                </a:lnTo>
                <a:lnTo>
                  <a:pt x="7" y="8"/>
                </a:lnTo>
                <a:lnTo>
                  <a:pt x="6" y="8"/>
                </a:lnTo>
                <a:lnTo>
                  <a:pt x="5" y="7"/>
                </a:lnTo>
                <a:lnTo>
                  <a:pt x="6" y="7"/>
                </a:lnTo>
                <a:lnTo>
                  <a:pt x="5" y="6"/>
                </a:lnTo>
                <a:lnTo>
                  <a:pt x="5" y="7"/>
                </a:lnTo>
                <a:lnTo>
                  <a:pt x="5" y="7"/>
                </a:lnTo>
                <a:lnTo>
                  <a:pt x="5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1" y="6"/>
                </a:lnTo>
                <a:lnTo>
                  <a:pt x="0" y="6"/>
                </a:lnTo>
                <a:lnTo>
                  <a:pt x="1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1" y="4"/>
                </a:lnTo>
                <a:lnTo>
                  <a:pt x="2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4"/>
                </a:lnTo>
                <a:lnTo>
                  <a:pt x="2" y="4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3"/>
                </a:lnTo>
                <a:lnTo>
                  <a:pt x="3" y="3"/>
                </a:lnTo>
                <a:lnTo>
                  <a:pt x="4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6" y="4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6" y="4"/>
                </a:lnTo>
                <a:lnTo>
                  <a:pt x="5" y="3"/>
                </a:lnTo>
                <a:lnTo>
                  <a:pt x="6" y="3"/>
                </a:lnTo>
                <a:lnTo>
                  <a:pt x="6" y="2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1"/>
                </a:lnTo>
                <a:lnTo>
                  <a:pt x="6" y="1"/>
                </a:lnTo>
                <a:lnTo>
                  <a:pt x="6" y="0"/>
                </a:lnTo>
                <a:lnTo>
                  <a:pt x="6" y="0"/>
                </a:lnTo>
                <a:lnTo>
                  <a:pt x="7" y="0"/>
                </a:lnTo>
                <a:lnTo>
                  <a:pt x="7" y="1"/>
                </a:lnTo>
                <a:lnTo>
                  <a:pt x="8" y="1"/>
                </a:lnTo>
                <a:lnTo>
                  <a:pt x="8" y="1"/>
                </a:lnTo>
                <a:lnTo>
                  <a:pt x="8" y="2"/>
                </a:lnTo>
                <a:lnTo>
                  <a:pt x="9" y="2"/>
                </a:lnTo>
                <a:lnTo>
                  <a:pt x="9" y="2"/>
                </a:lnTo>
                <a:lnTo>
                  <a:pt x="9" y="3"/>
                </a:lnTo>
                <a:lnTo>
                  <a:pt x="9" y="3"/>
                </a:lnTo>
                <a:lnTo>
                  <a:pt x="9" y="4"/>
                </a:lnTo>
                <a:lnTo>
                  <a:pt x="10" y="4"/>
                </a:lnTo>
                <a:lnTo>
                  <a:pt x="10" y="5"/>
                </a:lnTo>
                <a:lnTo>
                  <a:pt x="9" y="5"/>
                </a:lnTo>
                <a:lnTo>
                  <a:pt x="9" y="6"/>
                </a:lnTo>
                <a:lnTo>
                  <a:pt x="9" y="6"/>
                </a:lnTo>
                <a:lnTo>
                  <a:pt x="10" y="6"/>
                </a:lnTo>
                <a:lnTo>
                  <a:pt x="10" y="6"/>
                </a:lnTo>
                <a:lnTo>
                  <a:pt x="9" y="6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7"/>
                </a:lnTo>
                <a:lnTo>
                  <a:pt x="10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7"/>
                </a:lnTo>
                <a:lnTo>
                  <a:pt x="12" y="7"/>
                </a:lnTo>
                <a:lnTo>
                  <a:pt x="13" y="8"/>
                </a:lnTo>
                <a:lnTo>
                  <a:pt x="13" y="8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5" name="Freeform 2715">
            <a:extLst>
              <a:ext uri="{FF2B5EF4-FFF2-40B4-BE49-F238E27FC236}">
                <a16:creationId xmlns:a16="http://schemas.microsoft.com/office/drawing/2014/main" id="{045E783F-D36A-47AA-A326-F3066CA2D9B6}"/>
              </a:ext>
            </a:extLst>
          </xdr:cNvPr>
          <xdr:cNvSpPr>
            <a:spLocks/>
          </xdr:cNvSpPr>
        </xdr:nvSpPr>
        <xdr:spPr bwMode="auto">
          <a:xfrm>
            <a:off x="584" y="686"/>
            <a:ext cx="2" cy="2"/>
          </a:xfrm>
          <a:custGeom>
            <a:avLst/>
            <a:gdLst>
              <a:gd name="T0" fmla="*/ 2 w 2"/>
              <a:gd name="T1" fmla="*/ 1 h 2"/>
              <a:gd name="T2" fmla="*/ 2 w 2"/>
              <a:gd name="T3" fmla="*/ 1 h 2"/>
              <a:gd name="T4" fmla="*/ 1 w 2"/>
              <a:gd name="T5" fmla="*/ 2 h 2"/>
              <a:gd name="T6" fmla="*/ 1 w 2"/>
              <a:gd name="T7" fmla="*/ 2 h 2"/>
              <a:gd name="T8" fmla="*/ 0 w 2"/>
              <a:gd name="T9" fmla="*/ 1 h 2"/>
              <a:gd name="T10" fmla="*/ 0 w 2"/>
              <a:gd name="T11" fmla="*/ 1 h 2"/>
              <a:gd name="T12" fmla="*/ 0 w 2"/>
              <a:gd name="T13" fmla="*/ 1 h 2"/>
              <a:gd name="T14" fmla="*/ 1 w 2"/>
              <a:gd name="T15" fmla="*/ 1 h 2"/>
              <a:gd name="T16" fmla="*/ 1 w 2"/>
              <a:gd name="T17" fmla="*/ 0 h 2"/>
              <a:gd name="T18" fmla="*/ 1 w 2"/>
              <a:gd name="T19" fmla="*/ 0 h 2"/>
              <a:gd name="T20" fmla="*/ 2 w 2"/>
              <a:gd name="T21" fmla="*/ 0 h 2"/>
              <a:gd name="T22" fmla="*/ 2 w 2"/>
              <a:gd name="T23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</a:cxnLst>
            <a:rect l="0" t="0" r="r" b="b"/>
            <a:pathLst>
              <a:path w="2" h="2">
                <a:moveTo>
                  <a:pt x="2" y="1"/>
                </a:move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6" name="Freeform 2716">
            <a:extLst>
              <a:ext uri="{FF2B5EF4-FFF2-40B4-BE49-F238E27FC236}">
                <a16:creationId xmlns:a16="http://schemas.microsoft.com/office/drawing/2014/main" id="{5E98324C-C34C-4670-813D-D115B3277DBF}"/>
              </a:ext>
            </a:extLst>
          </xdr:cNvPr>
          <xdr:cNvSpPr>
            <a:spLocks/>
          </xdr:cNvSpPr>
        </xdr:nvSpPr>
        <xdr:spPr bwMode="auto">
          <a:xfrm>
            <a:off x="584" y="695"/>
            <a:ext cx="1" cy="1"/>
          </a:xfrm>
          <a:custGeom>
            <a:avLst/>
            <a:gdLst>
              <a:gd name="T0" fmla="*/ 1 w 1"/>
              <a:gd name="T1" fmla="*/ 1 w 1"/>
              <a:gd name="T2" fmla="*/ 0 w 1"/>
              <a:gd name="T3" fmla="*/ 0 w 1"/>
              <a:gd name="T4" fmla="*/ 0 w 1"/>
              <a:gd name="T5" fmla="*/ 0 w 1"/>
              <a:gd name="T6" fmla="*/ 1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1">
                <a:moveTo>
                  <a:pt x="1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7" name="Freeform 2717">
            <a:extLst>
              <a:ext uri="{FF2B5EF4-FFF2-40B4-BE49-F238E27FC236}">
                <a16:creationId xmlns:a16="http://schemas.microsoft.com/office/drawing/2014/main" id="{95315FDE-F01C-4CC0-825D-0301D912E58F}"/>
              </a:ext>
            </a:extLst>
          </xdr:cNvPr>
          <xdr:cNvSpPr>
            <a:spLocks/>
          </xdr:cNvSpPr>
        </xdr:nvSpPr>
        <xdr:spPr bwMode="auto">
          <a:xfrm>
            <a:off x="633" y="641"/>
            <a:ext cx="1" cy="2"/>
          </a:xfrm>
          <a:custGeom>
            <a:avLst/>
            <a:gdLst>
              <a:gd name="T0" fmla="*/ 1 w 1"/>
              <a:gd name="T1" fmla="*/ 1 h 2"/>
              <a:gd name="T2" fmla="*/ 1 w 1"/>
              <a:gd name="T3" fmla="*/ 1 h 2"/>
              <a:gd name="T4" fmla="*/ 1 w 1"/>
              <a:gd name="T5" fmla="*/ 1 h 2"/>
              <a:gd name="T6" fmla="*/ 1 w 1"/>
              <a:gd name="T7" fmla="*/ 2 h 2"/>
              <a:gd name="T8" fmla="*/ 1 w 1"/>
              <a:gd name="T9" fmla="*/ 1 h 2"/>
              <a:gd name="T10" fmla="*/ 1 w 1"/>
              <a:gd name="T11" fmla="*/ 1 h 2"/>
              <a:gd name="T12" fmla="*/ 0 w 1"/>
              <a:gd name="T13" fmla="*/ 1 h 2"/>
              <a:gd name="T14" fmla="*/ 1 w 1"/>
              <a:gd name="T15" fmla="*/ 1 h 2"/>
              <a:gd name="T16" fmla="*/ 1 w 1"/>
              <a:gd name="T17" fmla="*/ 1 h 2"/>
              <a:gd name="T18" fmla="*/ 1 w 1"/>
              <a:gd name="T19" fmla="*/ 0 h 2"/>
              <a:gd name="T20" fmla="*/ 1 w 1"/>
              <a:gd name="T21" fmla="*/ 1 h 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</a:cxnLst>
            <a:rect l="0" t="0" r="r" b="b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8" name="Freeform 2718">
            <a:extLst>
              <a:ext uri="{FF2B5EF4-FFF2-40B4-BE49-F238E27FC236}">
                <a16:creationId xmlns:a16="http://schemas.microsoft.com/office/drawing/2014/main" id="{1139C4B4-56F3-4314-89A8-02725419100E}"/>
              </a:ext>
            </a:extLst>
          </xdr:cNvPr>
          <xdr:cNvSpPr>
            <a:spLocks/>
          </xdr:cNvSpPr>
        </xdr:nvSpPr>
        <xdr:spPr bwMode="auto">
          <a:xfrm>
            <a:off x="633" y="645"/>
            <a:ext cx="1" cy="1"/>
          </a:xfrm>
          <a:custGeom>
            <a:avLst/>
            <a:gdLst>
              <a:gd name="T0" fmla="*/ 1 h 1"/>
              <a:gd name="T1" fmla="*/ 1 h 1"/>
              <a:gd name="T2" fmla="*/ 1 h 1"/>
              <a:gd name="T3" fmla="*/ 1 h 1"/>
              <a:gd name="T4" fmla="*/ 0 h 1"/>
              <a:gd name="T5" fmla="*/ 1 h 1"/>
            </a:gdLst>
            <a:ahLst/>
            <a:cxnLst>
              <a:cxn ang="0">
                <a:pos x="0" y="T0"/>
              </a:cxn>
              <a:cxn ang="0">
                <a:pos x="0" y="T1"/>
              </a:cxn>
              <a:cxn ang="0">
                <a:pos x="0" y="T2"/>
              </a:cxn>
              <a:cxn ang="0">
                <a:pos x="0" y="T3"/>
              </a:cxn>
              <a:cxn ang="0">
                <a:pos x="0" y="T4"/>
              </a:cxn>
              <a:cxn ang="0">
                <a:pos x="0" y="T5"/>
              </a:cxn>
            </a:cxnLst>
            <a:rect l="0" t="0" r="r" b="b"/>
            <a:pathLst>
              <a:path h="1">
                <a:moveTo>
                  <a:pt x="0" y="1"/>
                </a:move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79" name="Freeform 2719">
            <a:extLst>
              <a:ext uri="{FF2B5EF4-FFF2-40B4-BE49-F238E27FC236}">
                <a16:creationId xmlns:a16="http://schemas.microsoft.com/office/drawing/2014/main" id="{E4205752-F06D-4862-A0B2-FF96653C70C3}"/>
              </a:ext>
            </a:extLst>
          </xdr:cNvPr>
          <xdr:cNvSpPr>
            <a:spLocks/>
          </xdr:cNvSpPr>
        </xdr:nvSpPr>
        <xdr:spPr bwMode="auto">
          <a:xfrm>
            <a:off x="630" y="651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1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1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  <a:gd name="T18" fmla="*/ 1 w 1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0" name="Freeform 2720">
            <a:extLst>
              <a:ext uri="{FF2B5EF4-FFF2-40B4-BE49-F238E27FC236}">
                <a16:creationId xmlns:a16="http://schemas.microsoft.com/office/drawing/2014/main" id="{D933981B-7F53-4CF7-B812-25066ABFD73B}"/>
              </a:ext>
            </a:extLst>
          </xdr:cNvPr>
          <xdr:cNvSpPr>
            <a:spLocks/>
          </xdr:cNvSpPr>
        </xdr:nvSpPr>
        <xdr:spPr bwMode="auto">
          <a:xfrm>
            <a:off x="633" y="647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0 h 1"/>
              <a:gd name="T4" fmla="*/ 2 w 2"/>
              <a:gd name="T5" fmla="*/ 1 h 1"/>
              <a:gd name="T6" fmla="*/ 2 w 2"/>
              <a:gd name="T7" fmla="*/ 1 h 1"/>
              <a:gd name="T8" fmla="*/ 0 w 2"/>
              <a:gd name="T9" fmla="*/ 1 h 1"/>
              <a:gd name="T10" fmla="*/ 0 w 2"/>
              <a:gd name="T11" fmla="*/ 0 h 1"/>
              <a:gd name="T12" fmla="*/ 1 w 2"/>
              <a:gd name="T13" fmla="*/ 0 h 1"/>
              <a:gd name="T14" fmla="*/ 1 w 2"/>
              <a:gd name="T15" fmla="*/ 0 h 1"/>
              <a:gd name="T16" fmla="*/ 1 w 2"/>
              <a:gd name="T17" fmla="*/ 0 h 1"/>
              <a:gd name="T18" fmla="*/ 2 w 2"/>
              <a:gd name="T19" fmla="*/ 0 h 1"/>
              <a:gd name="T20" fmla="*/ 2 w 2"/>
              <a:gd name="T21" fmla="*/ 0 h 1"/>
              <a:gd name="T22" fmla="*/ 2 w 2"/>
              <a:gd name="T23" fmla="*/ 0 h 1"/>
              <a:gd name="T24" fmla="*/ 2 w 2"/>
              <a:gd name="T2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1" name="Freeform 2721">
            <a:extLst>
              <a:ext uri="{FF2B5EF4-FFF2-40B4-BE49-F238E27FC236}">
                <a16:creationId xmlns:a16="http://schemas.microsoft.com/office/drawing/2014/main" id="{4C1FF8F9-8581-4A68-8F93-9D3813BB8027}"/>
              </a:ext>
            </a:extLst>
          </xdr:cNvPr>
          <xdr:cNvSpPr>
            <a:spLocks/>
          </xdr:cNvSpPr>
        </xdr:nvSpPr>
        <xdr:spPr bwMode="auto">
          <a:xfrm>
            <a:off x="640" y="641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1 h 1"/>
              <a:gd name="T4" fmla="*/ 1 w 2"/>
              <a:gd name="T5" fmla="*/ 1 h 1"/>
              <a:gd name="T6" fmla="*/ 1 w 2"/>
              <a:gd name="T7" fmla="*/ 1 h 1"/>
              <a:gd name="T8" fmla="*/ 1 w 2"/>
              <a:gd name="T9" fmla="*/ 1 h 1"/>
              <a:gd name="T10" fmla="*/ 0 w 2"/>
              <a:gd name="T11" fmla="*/ 1 h 1"/>
              <a:gd name="T12" fmla="*/ 1 w 2"/>
              <a:gd name="T13" fmla="*/ 0 h 1"/>
              <a:gd name="T14" fmla="*/ 1 w 2"/>
              <a:gd name="T15" fmla="*/ 0 h 1"/>
              <a:gd name="T16" fmla="*/ 2 w 2"/>
              <a:gd name="T17" fmla="*/ 0 h 1"/>
              <a:gd name="T18" fmla="*/ 2 w 2"/>
              <a:gd name="T19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2" name="Freeform 2722">
            <a:extLst>
              <a:ext uri="{FF2B5EF4-FFF2-40B4-BE49-F238E27FC236}">
                <a16:creationId xmlns:a16="http://schemas.microsoft.com/office/drawing/2014/main" id="{D3491356-5AB8-4451-A093-B3F484C6EE73}"/>
              </a:ext>
            </a:extLst>
          </xdr:cNvPr>
          <xdr:cNvSpPr>
            <a:spLocks/>
          </xdr:cNvSpPr>
        </xdr:nvSpPr>
        <xdr:spPr bwMode="auto">
          <a:xfrm>
            <a:off x="570" y="657"/>
            <a:ext cx="16" cy="15"/>
          </a:xfrm>
          <a:custGeom>
            <a:avLst/>
            <a:gdLst>
              <a:gd name="T0" fmla="*/ 15 w 16"/>
              <a:gd name="T1" fmla="*/ 4 h 15"/>
              <a:gd name="T2" fmla="*/ 14 w 16"/>
              <a:gd name="T3" fmla="*/ 4 h 15"/>
              <a:gd name="T4" fmla="*/ 13 w 16"/>
              <a:gd name="T5" fmla="*/ 5 h 15"/>
              <a:gd name="T6" fmla="*/ 14 w 16"/>
              <a:gd name="T7" fmla="*/ 6 h 15"/>
              <a:gd name="T8" fmla="*/ 15 w 16"/>
              <a:gd name="T9" fmla="*/ 5 h 15"/>
              <a:gd name="T10" fmla="*/ 15 w 16"/>
              <a:gd name="T11" fmla="*/ 6 h 15"/>
              <a:gd name="T12" fmla="*/ 14 w 16"/>
              <a:gd name="T13" fmla="*/ 7 h 15"/>
              <a:gd name="T14" fmla="*/ 12 w 16"/>
              <a:gd name="T15" fmla="*/ 6 h 15"/>
              <a:gd name="T16" fmla="*/ 12 w 16"/>
              <a:gd name="T17" fmla="*/ 7 h 15"/>
              <a:gd name="T18" fmla="*/ 12 w 16"/>
              <a:gd name="T19" fmla="*/ 7 h 15"/>
              <a:gd name="T20" fmla="*/ 11 w 16"/>
              <a:gd name="T21" fmla="*/ 8 h 15"/>
              <a:gd name="T22" fmla="*/ 11 w 16"/>
              <a:gd name="T23" fmla="*/ 8 h 15"/>
              <a:gd name="T24" fmla="*/ 12 w 16"/>
              <a:gd name="T25" fmla="*/ 9 h 15"/>
              <a:gd name="T26" fmla="*/ 9 w 16"/>
              <a:gd name="T27" fmla="*/ 9 h 15"/>
              <a:gd name="T28" fmla="*/ 10 w 16"/>
              <a:gd name="T29" fmla="*/ 11 h 15"/>
              <a:gd name="T30" fmla="*/ 9 w 16"/>
              <a:gd name="T31" fmla="*/ 11 h 15"/>
              <a:gd name="T32" fmla="*/ 8 w 16"/>
              <a:gd name="T33" fmla="*/ 11 h 15"/>
              <a:gd name="T34" fmla="*/ 7 w 16"/>
              <a:gd name="T35" fmla="*/ 10 h 15"/>
              <a:gd name="T36" fmla="*/ 6 w 16"/>
              <a:gd name="T37" fmla="*/ 10 h 15"/>
              <a:gd name="T38" fmla="*/ 7 w 16"/>
              <a:gd name="T39" fmla="*/ 11 h 15"/>
              <a:gd name="T40" fmla="*/ 7 w 16"/>
              <a:gd name="T41" fmla="*/ 12 h 15"/>
              <a:gd name="T42" fmla="*/ 5 w 16"/>
              <a:gd name="T43" fmla="*/ 12 h 15"/>
              <a:gd name="T44" fmla="*/ 6 w 16"/>
              <a:gd name="T45" fmla="*/ 13 h 15"/>
              <a:gd name="T46" fmla="*/ 4 w 16"/>
              <a:gd name="T47" fmla="*/ 14 h 15"/>
              <a:gd name="T48" fmla="*/ 3 w 16"/>
              <a:gd name="T49" fmla="*/ 15 h 15"/>
              <a:gd name="T50" fmla="*/ 1 w 16"/>
              <a:gd name="T51" fmla="*/ 14 h 15"/>
              <a:gd name="T52" fmla="*/ 0 w 16"/>
              <a:gd name="T53" fmla="*/ 13 h 15"/>
              <a:gd name="T54" fmla="*/ 2 w 16"/>
              <a:gd name="T55" fmla="*/ 13 h 15"/>
              <a:gd name="T56" fmla="*/ 4 w 16"/>
              <a:gd name="T57" fmla="*/ 12 h 15"/>
              <a:gd name="T58" fmla="*/ 3 w 16"/>
              <a:gd name="T59" fmla="*/ 12 h 15"/>
              <a:gd name="T60" fmla="*/ 5 w 16"/>
              <a:gd name="T61" fmla="*/ 12 h 15"/>
              <a:gd name="T62" fmla="*/ 4 w 16"/>
              <a:gd name="T63" fmla="*/ 11 h 15"/>
              <a:gd name="T64" fmla="*/ 1 w 16"/>
              <a:gd name="T65" fmla="*/ 10 h 15"/>
              <a:gd name="T66" fmla="*/ 1 w 16"/>
              <a:gd name="T67" fmla="*/ 9 h 15"/>
              <a:gd name="T68" fmla="*/ 2 w 16"/>
              <a:gd name="T69" fmla="*/ 9 h 15"/>
              <a:gd name="T70" fmla="*/ 1 w 16"/>
              <a:gd name="T71" fmla="*/ 8 h 15"/>
              <a:gd name="T72" fmla="*/ 1 w 16"/>
              <a:gd name="T73" fmla="*/ 7 h 15"/>
              <a:gd name="T74" fmla="*/ 2 w 16"/>
              <a:gd name="T75" fmla="*/ 6 h 15"/>
              <a:gd name="T76" fmla="*/ 2 w 16"/>
              <a:gd name="T77" fmla="*/ 5 h 15"/>
              <a:gd name="T78" fmla="*/ 3 w 16"/>
              <a:gd name="T79" fmla="*/ 6 h 15"/>
              <a:gd name="T80" fmla="*/ 4 w 16"/>
              <a:gd name="T81" fmla="*/ 6 h 15"/>
              <a:gd name="T82" fmla="*/ 6 w 16"/>
              <a:gd name="T83" fmla="*/ 6 h 15"/>
              <a:gd name="T84" fmla="*/ 6 w 16"/>
              <a:gd name="T85" fmla="*/ 6 h 15"/>
              <a:gd name="T86" fmla="*/ 6 w 16"/>
              <a:gd name="T87" fmla="*/ 5 h 15"/>
              <a:gd name="T88" fmla="*/ 5 w 16"/>
              <a:gd name="T89" fmla="*/ 5 h 15"/>
              <a:gd name="T90" fmla="*/ 7 w 16"/>
              <a:gd name="T91" fmla="*/ 4 h 15"/>
              <a:gd name="T92" fmla="*/ 8 w 16"/>
              <a:gd name="T93" fmla="*/ 4 h 15"/>
              <a:gd name="T94" fmla="*/ 10 w 16"/>
              <a:gd name="T95" fmla="*/ 3 h 15"/>
              <a:gd name="T96" fmla="*/ 12 w 16"/>
              <a:gd name="T97" fmla="*/ 2 h 15"/>
              <a:gd name="T98" fmla="*/ 13 w 16"/>
              <a:gd name="T99" fmla="*/ 1 h 15"/>
              <a:gd name="T100" fmla="*/ 15 w 16"/>
              <a:gd name="T101" fmla="*/ 1 h 15"/>
              <a:gd name="T102" fmla="*/ 15 w 16"/>
              <a:gd name="T103" fmla="*/ 2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</a:cxnLst>
            <a:rect l="0" t="0" r="r" b="b"/>
            <a:pathLst>
              <a:path w="16" h="15">
                <a:moveTo>
                  <a:pt x="15" y="2"/>
                </a:moveTo>
                <a:lnTo>
                  <a:pt x="15" y="3"/>
                </a:lnTo>
                <a:lnTo>
                  <a:pt x="14" y="3"/>
                </a:lnTo>
                <a:lnTo>
                  <a:pt x="15" y="4"/>
                </a:lnTo>
                <a:lnTo>
                  <a:pt x="15" y="4"/>
                </a:lnTo>
                <a:lnTo>
                  <a:pt x="15" y="4"/>
                </a:lnTo>
                <a:lnTo>
                  <a:pt x="14" y="4"/>
                </a:lnTo>
                <a:lnTo>
                  <a:pt x="14" y="4"/>
                </a:lnTo>
                <a:lnTo>
                  <a:pt x="14" y="5"/>
                </a:lnTo>
                <a:lnTo>
                  <a:pt x="13" y="5"/>
                </a:lnTo>
                <a:lnTo>
                  <a:pt x="13" y="5"/>
                </a:lnTo>
                <a:lnTo>
                  <a:pt x="13" y="5"/>
                </a:lnTo>
                <a:lnTo>
                  <a:pt x="12" y="6"/>
                </a:lnTo>
                <a:lnTo>
                  <a:pt x="12" y="6"/>
                </a:lnTo>
                <a:lnTo>
                  <a:pt x="14" y="6"/>
                </a:lnTo>
                <a:lnTo>
                  <a:pt x="14" y="6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5" y="5"/>
                </a:lnTo>
                <a:lnTo>
                  <a:pt x="16" y="5"/>
                </a:lnTo>
                <a:lnTo>
                  <a:pt x="16" y="5"/>
                </a:lnTo>
                <a:lnTo>
                  <a:pt x="16" y="6"/>
                </a:lnTo>
                <a:lnTo>
                  <a:pt x="15" y="6"/>
                </a:lnTo>
                <a:lnTo>
                  <a:pt x="16" y="6"/>
                </a:lnTo>
                <a:lnTo>
                  <a:pt x="15" y="6"/>
                </a:lnTo>
                <a:lnTo>
                  <a:pt x="15" y="6"/>
                </a:lnTo>
                <a:lnTo>
                  <a:pt x="14" y="7"/>
                </a:lnTo>
                <a:lnTo>
                  <a:pt x="14" y="6"/>
                </a:lnTo>
                <a:lnTo>
                  <a:pt x="13" y="6"/>
                </a:lnTo>
                <a:lnTo>
                  <a:pt x="13" y="6"/>
                </a:lnTo>
                <a:lnTo>
                  <a:pt x="12" y="6"/>
                </a:lnTo>
                <a:lnTo>
                  <a:pt x="12" y="6"/>
                </a:lnTo>
                <a:lnTo>
                  <a:pt x="12" y="6"/>
                </a:lnTo>
                <a:lnTo>
                  <a:pt x="12" y="6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7"/>
                </a:lnTo>
                <a:lnTo>
                  <a:pt x="12" y="8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0" y="8"/>
                </a:lnTo>
                <a:lnTo>
                  <a:pt x="10" y="8"/>
                </a:lnTo>
                <a:lnTo>
                  <a:pt x="11" y="8"/>
                </a:lnTo>
                <a:lnTo>
                  <a:pt x="11" y="8"/>
                </a:lnTo>
                <a:lnTo>
                  <a:pt x="12" y="8"/>
                </a:lnTo>
                <a:lnTo>
                  <a:pt x="12" y="8"/>
                </a:lnTo>
                <a:lnTo>
                  <a:pt x="12" y="9"/>
                </a:lnTo>
                <a:lnTo>
                  <a:pt x="12" y="9"/>
                </a:lnTo>
                <a:lnTo>
                  <a:pt x="12" y="9"/>
                </a:lnTo>
                <a:lnTo>
                  <a:pt x="12" y="10"/>
                </a:lnTo>
                <a:lnTo>
                  <a:pt x="11" y="10"/>
                </a:lnTo>
                <a:lnTo>
                  <a:pt x="9" y="9"/>
                </a:lnTo>
                <a:lnTo>
                  <a:pt x="11" y="10"/>
                </a:lnTo>
                <a:lnTo>
                  <a:pt x="11" y="10"/>
                </a:lnTo>
                <a:lnTo>
                  <a:pt x="10" y="10"/>
                </a:lnTo>
                <a:lnTo>
                  <a:pt x="10" y="11"/>
                </a:lnTo>
                <a:lnTo>
                  <a:pt x="10" y="11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9" y="11"/>
                </a:lnTo>
                <a:lnTo>
                  <a:pt x="8" y="11"/>
                </a:lnTo>
                <a:lnTo>
                  <a:pt x="8" y="11"/>
                </a:lnTo>
                <a:lnTo>
                  <a:pt x="8" y="11"/>
                </a:lnTo>
                <a:lnTo>
                  <a:pt x="8" y="11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9"/>
                </a:lnTo>
                <a:lnTo>
                  <a:pt x="7" y="9"/>
                </a:lnTo>
                <a:lnTo>
                  <a:pt x="6" y="10"/>
                </a:lnTo>
                <a:lnTo>
                  <a:pt x="7" y="10"/>
                </a:lnTo>
                <a:lnTo>
                  <a:pt x="6" y="11"/>
                </a:lnTo>
                <a:lnTo>
                  <a:pt x="7" y="11"/>
                </a:lnTo>
                <a:lnTo>
                  <a:pt x="7" y="11"/>
                </a:lnTo>
                <a:lnTo>
                  <a:pt x="7" y="11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6" y="12"/>
                </a:lnTo>
                <a:lnTo>
                  <a:pt x="5" y="12"/>
                </a:lnTo>
                <a:lnTo>
                  <a:pt x="5" y="12"/>
                </a:lnTo>
                <a:lnTo>
                  <a:pt x="6" y="12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5" y="13"/>
                </a:lnTo>
                <a:lnTo>
                  <a:pt x="5" y="13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3" y="15"/>
                </a:lnTo>
                <a:lnTo>
                  <a:pt x="3" y="15"/>
                </a:lnTo>
                <a:lnTo>
                  <a:pt x="3" y="15"/>
                </a:lnTo>
                <a:lnTo>
                  <a:pt x="2" y="15"/>
                </a:lnTo>
                <a:lnTo>
                  <a:pt x="2" y="14"/>
                </a:lnTo>
                <a:lnTo>
                  <a:pt x="1" y="14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0" y="13"/>
                </a:lnTo>
                <a:lnTo>
                  <a:pt x="1" y="13"/>
                </a:lnTo>
                <a:lnTo>
                  <a:pt x="1" y="13"/>
                </a:lnTo>
                <a:lnTo>
                  <a:pt x="1" y="13"/>
                </a:lnTo>
                <a:lnTo>
                  <a:pt x="2" y="13"/>
                </a:lnTo>
                <a:lnTo>
                  <a:pt x="2" y="13"/>
                </a:lnTo>
                <a:lnTo>
                  <a:pt x="2" y="13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3" y="12"/>
                </a:lnTo>
                <a:lnTo>
                  <a:pt x="3" y="12"/>
                </a:lnTo>
                <a:lnTo>
                  <a:pt x="3" y="12"/>
                </a:lnTo>
                <a:lnTo>
                  <a:pt x="4" y="12"/>
                </a:lnTo>
                <a:lnTo>
                  <a:pt x="4" y="12"/>
                </a:lnTo>
                <a:lnTo>
                  <a:pt x="4" y="12"/>
                </a:lnTo>
                <a:lnTo>
                  <a:pt x="5" y="12"/>
                </a:lnTo>
                <a:lnTo>
                  <a:pt x="5" y="11"/>
                </a:lnTo>
                <a:lnTo>
                  <a:pt x="5" y="11"/>
                </a:lnTo>
                <a:lnTo>
                  <a:pt x="4" y="11"/>
                </a:lnTo>
                <a:lnTo>
                  <a:pt x="4" y="11"/>
                </a:lnTo>
                <a:lnTo>
                  <a:pt x="3" y="10"/>
                </a:lnTo>
                <a:lnTo>
                  <a:pt x="2" y="11"/>
                </a:lnTo>
                <a:lnTo>
                  <a:pt x="2" y="11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10"/>
                </a:lnTo>
                <a:lnTo>
                  <a:pt x="1" y="9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4" y="6"/>
                </a:lnTo>
                <a:lnTo>
                  <a:pt x="5" y="7"/>
                </a:lnTo>
                <a:lnTo>
                  <a:pt x="5" y="6"/>
                </a:lnTo>
                <a:lnTo>
                  <a:pt x="6" y="6"/>
                </a:lnTo>
                <a:lnTo>
                  <a:pt x="6" y="6"/>
                </a:lnTo>
                <a:lnTo>
                  <a:pt x="7" y="7"/>
                </a:lnTo>
                <a:lnTo>
                  <a:pt x="7" y="7"/>
                </a:lnTo>
                <a:lnTo>
                  <a:pt x="7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6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6" y="5"/>
                </a:lnTo>
                <a:lnTo>
                  <a:pt x="6" y="4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8" y="4"/>
                </a:lnTo>
                <a:lnTo>
                  <a:pt x="8" y="4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1" y="2"/>
                </a:lnTo>
                <a:lnTo>
                  <a:pt x="12" y="2"/>
                </a:lnTo>
                <a:lnTo>
                  <a:pt x="13" y="1"/>
                </a:lnTo>
                <a:lnTo>
                  <a:pt x="13" y="1"/>
                </a:lnTo>
                <a:lnTo>
                  <a:pt x="14" y="1"/>
                </a:lnTo>
                <a:lnTo>
                  <a:pt x="13" y="1"/>
                </a:lnTo>
                <a:lnTo>
                  <a:pt x="14" y="0"/>
                </a:lnTo>
                <a:lnTo>
                  <a:pt x="14" y="1"/>
                </a:lnTo>
                <a:lnTo>
                  <a:pt x="14" y="1"/>
                </a:lnTo>
                <a:lnTo>
                  <a:pt x="15" y="1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  <a:lnTo>
                  <a:pt x="15" y="2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3" name="Freeform 2723">
            <a:extLst>
              <a:ext uri="{FF2B5EF4-FFF2-40B4-BE49-F238E27FC236}">
                <a16:creationId xmlns:a16="http://schemas.microsoft.com/office/drawing/2014/main" id="{3077F5DD-4102-4B0C-A7B7-42A2F486E6C2}"/>
              </a:ext>
            </a:extLst>
          </xdr:cNvPr>
          <xdr:cNvSpPr>
            <a:spLocks/>
          </xdr:cNvSpPr>
        </xdr:nvSpPr>
        <xdr:spPr bwMode="auto">
          <a:xfrm>
            <a:off x="582" y="692"/>
            <a:ext cx="11" cy="7"/>
          </a:xfrm>
          <a:custGeom>
            <a:avLst/>
            <a:gdLst>
              <a:gd name="T0" fmla="*/ 11 w 11"/>
              <a:gd name="T1" fmla="*/ 4 h 7"/>
              <a:gd name="T2" fmla="*/ 10 w 11"/>
              <a:gd name="T3" fmla="*/ 4 h 7"/>
              <a:gd name="T4" fmla="*/ 10 w 11"/>
              <a:gd name="T5" fmla="*/ 4 h 7"/>
              <a:gd name="T6" fmla="*/ 10 w 11"/>
              <a:gd name="T7" fmla="*/ 4 h 7"/>
              <a:gd name="T8" fmla="*/ 9 w 11"/>
              <a:gd name="T9" fmla="*/ 5 h 7"/>
              <a:gd name="T10" fmla="*/ 10 w 11"/>
              <a:gd name="T11" fmla="*/ 5 h 7"/>
              <a:gd name="T12" fmla="*/ 10 w 11"/>
              <a:gd name="T13" fmla="*/ 5 h 7"/>
              <a:gd name="T14" fmla="*/ 8 w 11"/>
              <a:gd name="T15" fmla="*/ 6 h 7"/>
              <a:gd name="T16" fmla="*/ 7 w 11"/>
              <a:gd name="T17" fmla="*/ 6 h 7"/>
              <a:gd name="T18" fmla="*/ 8 w 11"/>
              <a:gd name="T19" fmla="*/ 5 h 7"/>
              <a:gd name="T20" fmla="*/ 7 w 11"/>
              <a:gd name="T21" fmla="*/ 5 h 7"/>
              <a:gd name="T22" fmla="*/ 6 w 11"/>
              <a:gd name="T23" fmla="*/ 6 h 7"/>
              <a:gd name="T24" fmla="*/ 4 w 11"/>
              <a:gd name="T25" fmla="*/ 6 h 7"/>
              <a:gd name="T26" fmla="*/ 2 w 11"/>
              <a:gd name="T27" fmla="*/ 6 h 7"/>
              <a:gd name="T28" fmla="*/ 1 w 11"/>
              <a:gd name="T29" fmla="*/ 7 h 7"/>
              <a:gd name="T30" fmla="*/ 1 w 11"/>
              <a:gd name="T31" fmla="*/ 7 h 7"/>
              <a:gd name="T32" fmla="*/ 0 w 11"/>
              <a:gd name="T33" fmla="*/ 6 h 7"/>
              <a:gd name="T34" fmla="*/ 1 w 11"/>
              <a:gd name="T35" fmla="*/ 6 h 7"/>
              <a:gd name="T36" fmla="*/ 2 w 11"/>
              <a:gd name="T37" fmla="*/ 6 h 7"/>
              <a:gd name="T38" fmla="*/ 2 w 11"/>
              <a:gd name="T39" fmla="*/ 6 h 7"/>
              <a:gd name="T40" fmla="*/ 2 w 11"/>
              <a:gd name="T41" fmla="*/ 6 h 7"/>
              <a:gd name="T42" fmla="*/ 5 w 11"/>
              <a:gd name="T43" fmla="*/ 5 h 7"/>
              <a:gd name="T44" fmla="*/ 5 w 11"/>
              <a:gd name="T45" fmla="*/ 4 h 7"/>
              <a:gd name="T46" fmla="*/ 5 w 11"/>
              <a:gd name="T47" fmla="*/ 5 h 7"/>
              <a:gd name="T48" fmla="*/ 2 w 11"/>
              <a:gd name="T49" fmla="*/ 5 h 7"/>
              <a:gd name="T50" fmla="*/ 2 w 11"/>
              <a:gd name="T51" fmla="*/ 5 h 7"/>
              <a:gd name="T52" fmla="*/ 4 w 11"/>
              <a:gd name="T53" fmla="*/ 3 h 7"/>
              <a:gd name="T54" fmla="*/ 5 w 11"/>
              <a:gd name="T55" fmla="*/ 3 h 7"/>
              <a:gd name="T56" fmla="*/ 5 w 11"/>
              <a:gd name="T57" fmla="*/ 3 h 7"/>
              <a:gd name="T58" fmla="*/ 3 w 11"/>
              <a:gd name="T59" fmla="*/ 3 h 7"/>
              <a:gd name="T60" fmla="*/ 2 w 11"/>
              <a:gd name="T61" fmla="*/ 2 h 7"/>
              <a:gd name="T62" fmla="*/ 0 w 11"/>
              <a:gd name="T63" fmla="*/ 2 h 7"/>
              <a:gd name="T64" fmla="*/ 1 w 11"/>
              <a:gd name="T65" fmla="*/ 1 h 7"/>
              <a:gd name="T66" fmla="*/ 1 w 11"/>
              <a:gd name="T67" fmla="*/ 1 h 7"/>
              <a:gd name="T68" fmla="*/ 2 w 11"/>
              <a:gd name="T69" fmla="*/ 0 h 7"/>
              <a:gd name="T70" fmla="*/ 2 w 11"/>
              <a:gd name="T71" fmla="*/ 1 h 7"/>
              <a:gd name="T72" fmla="*/ 2 w 11"/>
              <a:gd name="T73" fmla="*/ 0 h 7"/>
              <a:gd name="T74" fmla="*/ 3 w 11"/>
              <a:gd name="T75" fmla="*/ 0 h 7"/>
              <a:gd name="T76" fmla="*/ 3 w 11"/>
              <a:gd name="T77" fmla="*/ 0 h 7"/>
              <a:gd name="T78" fmla="*/ 4 w 11"/>
              <a:gd name="T79" fmla="*/ 0 h 7"/>
              <a:gd name="T80" fmla="*/ 5 w 11"/>
              <a:gd name="T81" fmla="*/ 0 h 7"/>
              <a:gd name="T82" fmla="*/ 6 w 11"/>
              <a:gd name="T83" fmla="*/ 1 h 7"/>
              <a:gd name="T84" fmla="*/ 6 w 11"/>
              <a:gd name="T85" fmla="*/ 2 h 7"/>
              <a:gd name="T86" fmla="*/ 7 w 11"/>
              <a:gd name="T87" fmla="*/ 2 h 7"/>
              <a:gd name="T88" fmla="*/ 8 w 11"/>
              <a:gd name="T89" fmla="*/ 2 h 7"/>
              <a:gd name="T90" fmla="*/ 8 w 11"/>
              <a:gd name="T91" fmla="*/ 2 h 7"/>
              <a:gd name="T92" fmla="*/ 9 w 11"/>
              <a:gd name="T93" fmla="*/ 3 h 7"/>
              <a:gd name="T94" fmla="*/ 10 w 11"/>
              <a:gd name="T95" fmla="*/ 3 h 7"/>
              <a:gd name="T96" fmla="*/ 10 w 11"/>
              <a:gd name="T97" fmla="*/ 3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1" h="7">
                <a:moveTo>
                  <a:pt x="11" y="3"/>
                </a:moveTo>
                <a:lnTo>
                  <a:pt x="11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10" y="4"/>
                </a:lnTo>
                <a:lnTo>
                  <a:pt x="9" y="5"/>
                </a:lnTo>
                <a:lnTo>
                  <a:pt x="9" y="5"/>
                </a:lnTo>
                <a:lnTo>
                  <a:pt x="9" y="5"/>
                </a:lnTo>
                <a:lnTo>
                  <a:pt x="10" y="5"/>
                </a:lnTo>
                <a:lnTo>
                  <a:pt x="10" y="5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7" y="6"/>
                </a:lnTo>
                <a:lnTo>
                  <a:pt x="7" y="6"/>
                </a:lnTo>
                <a:lnTo>
                  <a:pt x="8" y="5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6" y="6"/>
                </a:lnTo>
                <a:lnTo>
                  <a:pt x="6" y="6"/>
                </a:lnTo>
                <a:lnTo>
                  <a:pt x="5" y="6"/>
                </a:lnTo>
                <a:lnTo>
                  <a:pt x="4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1" y="7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1" y="6"/>
                </a:lnTo>
                <a:lnTo>
                  <a:pt x="1" y="6"/>
                </a:lnTo>
                <a:lnTo>
                  <a:pt x="2" y="6"/>
                </a:lnTo>
                <a:lnTo>
                  <a:pt x="2" y="6"/>
                </a:lnTo>
                <a:lnTo>
                  <a:pt x="2" y="6"/>
                </a:lnTo>
                <a:lnTo>
                  <a:pt x="2" y="5"/>
                </a:lnTo>
                <a:lnTo>
                  <a:pt x="2" y="6"/>
                </a:lnTo>
                <a:lnTo>
                  <a:pt x="3" y="6"/>
                </a:lnTo>
                <a:lnTo>
                  <a:pt x="5" y="5"/>
                </a:lnTo>
                <a:lnTo>
                  <a:pt x="5" y="5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3" y="5"/>
                </a:lnTo>
                <a:lnTo>
                  <a:pt x="2" y="5"/>
                </a:lnTo>
                <a:lnTo>
                  <a:pt x="2" y="5"/>
                </a:lnTo>
                <a:lnTo>
                  <a:pt x="2" y="5"/>
                </a:lnTo>
                <a:lnTo>
                  <a:pt x="3" y="4"/>
                </a:lnTo>
                <a:lnTo>
                  <a:pt x="4" y="3"/>
                </a:lnTo>
                <a:lnTo>
                  <a:pt x="4" y="3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4" y="3"/>
                </a:lnTo>
                <a:lnTo>
                  <a:pt x="3" y="3"/>
                </a:lnTo>
                <a:lnTo>
                  <a:pt x="3" y="3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6" y="2"/>
                </a:lnTo>
                <a:lnTo>
                  <a:pt x="7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8" y="2"/>
                </a:lnTo>
                <a:lnTo>
                  <a:pt x="9" y="2"/>
                </a:lnTo>
                <a:lnTo>
                  <a:pt x="9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0" y="3"/>
                </a:lnTo>
                <a:lnTo>
                  <a:pt x="11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4" name="Freeform 2724">
            <a:extLst>
              <a:ext uri="{FF2B5EF4-FFF2-40B4-BE49-F238E27FC236}">
                <a16:creationId xmlns:a16="http://schemas.microsoft.com/office/drawing/2014/main" id="{94568EB6-50DB-4155-90C5-927A77791968}"/>
              </a:ext>
            </a:extLst>
          </xdr:cNvPr>
          <xdr:cNvSpPr>
            <a:spLocks/>
          </xdr:cNvSpPr>
        </xdr:nvSpPr>
        <xdr:spPr bwMode="auto">
          <a:xfrm>
            <a:off x="587" y="701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4 w 5"/>
              <a:gd name="T5" fmla="*/ 1 h 3"/>
              <a:gd name="T6" fmla="*/ 4 w 5"/>
              <a:gd name="T7" fmla="*/ 2 h 3"/>
              <a:gd name="T8" fmla="*/ 3 w 5"/>
              <a:gd name="T9" fmla="*/ 3 h 3"/>
              <a:gd name="T10" fmla="*/ 3 w 5"/>
              <a:gd name="T11" fmla="*/ 3 h 3"/>
              <a:gd name="T12" fmla="*/ 3 w 5"/>
              <a:gd name="T13" fmla="*/ 3 h 3"/>
              <a:gd name="T14" fmla="*/ 2 w 5"/>
              <a:gd name="T15" fmla="*/ 3 h 3"/>
              <a:gd name="T16" fmla="*/ 1 w 5"/>
              <a:gd name="T17" fmla="*/ 3 h 3"/>
              <a:gd name="T18" fmla="*/ 0 w 5"/>
              <a:gd name="T19" fmla="*/ 3 h 3"/>
              <a:gd name="T20" fmla="*/ 1 w 5"/>
              <a:gd name="T21" fmla="*/ 3 h 3"/>
              <a:gd name="T22" fmla="*/ 1 w 5"/>
              <a:gd name="T23" fmla="*/ 2 h 3"/>
              <a:gd name="T24" fmla="*/ 2 w 5"/>
              <a:gd name="T25" fmla="*/ 2 h 3"/>
              <a:gd name="T26" fmla="*/ 2 w 5"/>
              <a:gd name="T27" fmla="*/ 1 h 3"/>
              <a:gd name="T28" fmla="*/ 3 w 5"/>
              <a:gd name="T29" fmla="*/ 1 h 3"/>
              <a:gd name="T30" fmla="*/ 3 w 5"/>
              <a:gd name="T31" fmla="*/ 1 h 3"/>
              <a:gd name="T32" fmla="*/ 4 w 5"/>
              <a:gd name="T33" fmla="*/ 1 h 3"/>
              <a:gd name="T34" fmla="*/ 4 w 5"/>
              <a:gd name="T35" fmla="*/ 0 h 3"/>
              <a:gd name="T36" fmla="*/ 4 w 5"/>
              <a:gd name="T37" fmla="*/ 0 h 3"/>
              <a:gd name="T38" fmla="*/ 5 w 5"/>
              <a:gd name="T39" fmla="*/ 0 h 3"/>
              <a:gd name="T40" fmla="*/ 5 w 5"/>
              <a:gd name="T41" fmla="*/ 0 h 3"/>
              <a:gd name="T42" fmla="*/ 5 w 5"/>
              <a:gd name="T43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4" y="1"/>
                </a:lnTo>
                <a:lnTo>
                  <a:pt x="4" y="2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1" y="3"/>
                </a:lnTo>
                <a:lnTo>
                  <a:pt x="1" y="2"/>
                </a:lnTo>
                <a:lnTo>
                  <a:pt x="2" y="2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4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5" name="Freeform 2725">
            <a:extLst>
              <a:ext uri="{FF2B5EF4-FFF2-40B4-BE49-F238E27FC236}">
                <a16:creationId xmlns:a16="http://schemas.microsoft.com/office/drawing/2014/main" id="{97E5C46D-3F64-415F-80F4-30D584B2C083}"/>
              </a:ext>
            </a:extLst>
          </xdr:cNvPr>
          <xdr:cNvSpPr>
            <a:spLocks/>
          </xdr:cNvSpPr>
        </xdr:nvSpPr>
        <xdr:spPr bwMode="auto">
          <a:xfrm>
            <a:off x="586" y="704"/>
            <a:ext cx="4" cy="3"/>
          </a:xfrm>
          <a:custGeom>
            <a:avLst/>
            <a:gdLst>
              <a:gd name="T0" fmla="*/ 4 w 4"/>
              <a:gd name="T1" fmla="*/ 0 h 3"/>
              <a:gd name="T2" fmla="*/ 4 w 4"/>
              <a:gd name="T3" fmla="*/ 1 h 3"/>
              <a:gd name="T4" fmla="*/ 3 w 4"/>
              <a:gd name="T5" fmla="*/ 1 h 3"/>
              <a:gd name="T6" fmla="*/ 3 w 4"/>
              <a:gd name="T7" fmla="*/ 2 h 3"/>
              <a:gd name="T8" fmla="*/ 3 w 4"/>
              <a:gd name="T9" fmla="*/ 2 h 3"/>
              <a:gd name="T10" fmla="*/ 3 w 4"/>
              <a:gd name="T11" fmla="*/ 2 h 3"/>
              <a:gd name="T12" fmla="*/ 2 w 4"/>
              <a:gd name="T13" fmla="*/ 2 h 3"/>
              <a:gd name="T14" fmla="*/ 2 w 4"/>
              <a:gd name="T15" fmla="*/ 3 h 3"/>
              <a:gd name="T16" fmla="*/ 2 w 4"/>
              <a:gd name="T17" fmla="*/ 3 h 3"/>
              <a:gd name="T18" fmla="*/ 2 w 4"/>
              <a:gd name="T19" fmla="*/ 3 h 3"/>
              <a:gd name="T20" fmla="*/ 2 w 4"/>
              <a:gd name="T21" fmla="*/ 3 h 3"/>
              <a:gd name="T22" fmla="*/ 1 w 4"/>
              <a:gd name="T23" fmla="*/ 3 h 3"/>
              <a:gd name="T24" fmla="*/ 0 w 4"/>
              <a:gd name="T25" fmla="*/ 3 h 3"/>
              <a:gd name="T26" fmla="*/ 0 w 4"/>
              <a:gd name="T27" fmla="*/ 2 h 3"/>
              <a:gd name="T28" fmla="*/ 0 w 4"/>
              <a:gd name="T29" fmla="*/ 2 h 3"/>
              <a:gd name="T30" fmla="*/ 0 w 4"/>
              <a:gd name="T31" fmla="*/ 2 h 3"/>
              <a:gd name="T32" fmla="*/ 1 w 4"/>
              <a:gd name="T33" fmla="*/ 1 h 3"/>
              <a:gd name="T34" fmla="*/ 2 w 4"/>
              <a:gd name="T35" fmla="*/ 1 h 3"/>
              <a:gd name="T36" fmla="*/ 4 w 4"/>
              <a:gd name="T3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</a:cxnLst>
            <a:rect l="0" t="0" r="r" b="b"/>
            <a:pathLst>
              <a:path w="4" h="3">
                <a:moveTo>
                  <a:pt x="4" y="0"/>
                </a:moveTo>
                <a:lnTo>
                  <a:pt x="4" y="1"/>
                </a:lnTo>
                <a:lnTo>
                  <a:pt x="3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2" y="2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0" y="3"/>
                </a:lnTo>
                <a:lnTo>
                  <a:pt x="0" y="2"/>
                </a:lnTo>
                <a:lnTo>
                  <a:pt x="0" y="2"/>
                </a:lnTo>
                <a:lnTo>
                  <a:pt x="0" y="2"/>
                </a:lnTo>
                <a:lnTo>
                  <a:pt x="1" y="1"/>
                </a:lnTo>
                <a:lnTo>
                  <a:pt x="2" y="1"/>
                </a:lnTo>
                <a:lnTo>
                  <a:pt x="4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6" name="Freeform 2726">
            <a:extLst>
              <a:ext uri="{FF2B5EF4-FFF2-40B4-BE49-F238E27FC236}">
                <a16:creationId xmlns:a16="http://schemas.microsoft.com/office/drawing/2014/main" id="{48B81945-B342-4A33-BE66-212930C9AB81}"/>
              </a:ext>
            </a:extLst>
          </xdr:cNvPr>
          <xdr:cNvSpPr>
            <a:spLocks/>
          </xdr:cNvSpPr>
        </xdr:nvSpPr>
        <xdr:spPr bwMode="auto">
          <a:xfrm>
            <a:off x="580" y="705"/>
            <a:ext cx="7" cy="6"/>
          </a:xfrm>
          <a:custGeom>
            <a:avLst/>
            <a:gdLst>
              <a:gd name="T0" fmla="*/ 5 w 7"/>
              <a:gd name="T1" fmla="*/ 1 h 6"/>
              <a:gd name="T2" fmla="*/ 6 w 7"/>
              <a:gd name="T3" fmla="*/ 1 h 6"/>
              <a:gd name="T4" fmla="*/ 6 w 7"/>
              <a:gd name="T5" fmla="*/ 2 h 6"/>
              <a:gd name="T6" fmla="*/ 7 w 7"/>
              <a:gd name="T7" fmla="*/ 3 h 6"/>
              <a:gd name="T8" fmla="*/ 7 w 7"/>
              <a:gd name="T9" fmla="*/ 3 h 6"/>
              <a:gd name="T10" fmla="*/ 7 w 7"/>
              <a:gd name="T11" fmla="*/ 4 h 6"/>
              <a:gd name="T12" fmla="*/ 7 w 7"/>
              <a:gd name="T13" fmla="*/ 5 h 6"/>
              <a:gd name="T14" fmla="*/ 6 w 7"/>
              <a:gd name="T15" fmla="*/ 5 h 6"/>
              <a:gd name="T16" fmla="*/ 4 w 7"/>
              <a:gd name="T17" fmla="*/ 5 h 6"/>
              <a:gd name="T18" fmla="*/ 4 w 7"/>
              <a:gd name="T19" fmla="*/ 6 h 6"/>
              <a:gd name="T20" fmla="*/ 4 w 7"/>
              <a:gd name="T21" fmla="*/ 6 h 6"/>
              <a:gd name="T22" fmla="*/ 3 w 7"/>
              <a:gd name="T23" fmla="*/ 6 h 6"/>
              <a:gd name="T24" fmla="*/ 2 w 7"/>
              <a:gd name="T25" fmla="*/ 6 h 6"/>
              <a:gd name="T26" fmla="*/ 3 w 7"/>
              <a:gd name="T27" fmla="*/ 5 h 6"/>
              <a:gd name="T28" fmla="*/ 3 w 7"/>
              <a:gd name="T29" fmla="*/ 4 h 6"/>
              <a:gd name="T30" fmla="*/ 3 w 7"/>
              <a:gd name="T31" fmla="*/ 3 h 6"/>
              <a:gd name="T32" fmla="*/ 4 w 7"/>
              <a:gd name="T33" fmla="*/ 3 h 6"/>
              <a:gd name="T34" fmla="*/ 2 w 7"/>
              <a:gd name="T35" fmla="*/ 4 h 6"/>
              <a:gd name="T36" fmla="*/ 0 w 7"/>
              <a:gd name="T37" fmla="*/ 5 h 6"/>
              <a:gd name="T38" fmla="*/ 0 w 7"/>
              <a:gd name="T39" fmla="*/ 5 h 6"/>
              <a:gd name="T40" fmla="*/ 0 w 7"/>
              <a:gd name="T41" fmla="*/ 4 h 6"/>
              <a:gd name="T42" fmla="*/ 0 w 7"/>
              <a:gd name="T43" fmla="*/ 3 h 6"/>
              <a:gd name="T44" fmla="*/ 1 w 7"/>
              <a:gd name="T45" fmla="*/ 3 h 6"/>
              <a:gd name="T46" fmla="*/ 0 w 7"/>
              <a:gd name="T47" fmla="*/ 2 h 6"/>
              <a:gd name="T48" fmla="*/ 0 w 7"/>
              <a:gd name="T49" fmla="*/ 2 h 6"/>
              <a:gd name="T50" fmla="*/ 1 w 7"/>
              <a:gd name="T51" fmla="*/ 1 h 6"/>
              <a:gd name="T52" fmla="*/ 2 w 7"/>
              <a:gd name="T53" fmla="*/ 1 h 6"/>
              <a:gd name="T54" fmla="*/ 2 w 7"/>
              <a:gd name="T55" fmla="*/ 2 h 6"/>
              <a:gd name="T56" fmla="*/ 3 w 7"/>
              <a:gd name="T57" fmla="*/ 2 h 6"/>
              <a:gd name="T58" fmla="*/ 3 w 7"/>
              <a:gd name="T59" fmla="*/ 1 h 6"/>
              <a:gd name="T60" fmla="*/ 4 w 7"/>
              <a:gd name="T61" fmla="*/ 0 h 6"/>
              <a:gd name="T62" fmla="*/ 5 w 7"/>
              <a:gd name="T63" fmla="*/ 0 h 6"/>
              <a:gd name="T64" fmla="*/ 6 w 7"/>
              <a:gd name="T65" fmla="*/ 0 h 6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</a:cxnLst>
            <a:rect l="0" t="0" r="r" b="b"/>
            <a:pathLst>
              <a:path w="7" h="6">
                <a:moveTo>
                  <a:pt x="6" y="0"/>
                </a:move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1"/>
                </a:lnTo>
                <a:lnTo>
                  <a:pt x="6" y="2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7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6" y="5"/>
                </a:lnTo>
                <a:lnTo>
                  <a:pt x="6" y="5"/>
                </a:lnTo>
                <a:lnTo>
                  <a:pt x="5" y="5"/>
                </a:lnTo>
                <a:lnTo>
                  <a:pt x="4" y="5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6"/>
                </a:lnTo>
                <a:lnTo>
                  <a:pt x="3" y="5"/>
                </a:lnTo>
                <a:lnTo>
                  <a:pt x="3" y="5"/>
                </a:lnTo>
                <a:lnTo>
                  <a:pt x="4" y="5"/>
                </a:lnTo>
                <a:lnTo>
                  <a:pt x="3" y="4"/>
                </a:lnTo>
                <a:lnTo>
                  <a:pt x="2" y="4"/>
                </a:lnTo>
                <a:lnTo>
                  <a:pt x="3" y="3"/>
                </a:lnTo>
                <a:lnTo>
                  <a:pt x="4" y="3"/>
                </a:lnTo>
                <a:lnTo>
                  <a:pt x="4" y="3"/>
                </a:lnTo>
                <a:lnTo>
                  <a:pt x="2" y="3"/>
                </a:lnTo>
                <a:lnTo>
                  <a:pt x="2" y="4"/>
                </a:lnTo>
                <a:lnTo>
                  <a:pt x="1" y="4"/>
                </a:lnTo>
                <a:lnTo>
                  <a:pt x="0" y="5"/>
                </a:lnTo>
                <a:lnTo>
                  <a:pt x="0" y="5"/>
                </a:lnTo>
                <a:lnTo>
                  <a:pt x="0" y="5"/>
                </a:lnTo>
                <a:lnTo>
                  <a:pt x="0" y="4"/>
                </a:lnTo>
                <a:lnTo>
                  <a:pt x="0" y="4"/>
                </a:lnTo>
                <a:lnTo>
                  <a:pt x="0" y="3"/>
                </a:lnTo>
                <a:lnTo>
                  <a:pt x="0" y="3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1" y="2"/>
                </a:lnTo>
                <a:lnTo>
                  <a:pt x="0" y="2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6" y="0"/>
                </a:lnTo>
                <a:lnTo>
                  <a:pt x="6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7" name="Freeform 2727">
            <a:extLst>
              <a:ext uri="{FF2B5EF4-FFF2-40B4-BE49-F238E27FC236}">
                <a16:creationId xmlns:a16="http://schemas.microsoft.com/office/drawing/2014/main" id="{EDCA61BE-5E32-4026-B139-11537E5DF7E5}"/>
              </a:ext>
            </a:extLst>
          </xdr:cNvPr>
          <xdr:cNvSpPr>
            <a:spLocks/>
          </xdr:cNvSpPr>
        </xdr:nvSpPr>
        <xdr:spPr bwMode="auto">
          <a:xfrm>
            <a:off x="596" y="709"/>
            <a:ext cx="5" cy="5"/>
          </a:xfrm>
          <a:custGeom>
            <a:avLst/>
            <a:gdLst>
              <a:gd name="T0" fmla="*/ 2 w 5"/>
              <a:gd name="T1" fmla="*/ 0 h 5"/>
              <a:gd name="T2" fmla="*/ 3 w 5"/>
              <a:gd name="T3" fmla="*/ 0 h 5"/>
              <a:gd name="T4" fmla="*/ 4 w 5"/>
              <a:gd name="T5" fmla="*/ 1 h 5"/>
              <a:gd name="T6" fmla="*/ 4 w 5"/>
              <a:gd name="T7" fmla="*/ 1 h 5"/>
              <a:gd name="T8" fmla="*/ 4 w 5"/>
              <a:gd name="T9" fmla="*/ 1 h 5"/>
              <a:gd name="T10" fmla="*/ 4 w 5"/>
              <a:gd name="T11" fmla="*/ 1 h 5"/>
              <a:gd name="T12" fmla="*/ 4 w 5"/>
              <a:gd name="T13" fmla="*/ 2 h 5"/>
              <a:gd name="T14" fmla="*/ 4 w 5"/>
              <a:gd name="T15" fmla="*/ 2 h 5"/>
              <a:gd name="T16" fmla="*/ 4 w 5"/>
              <a:gd name="T17" fmla="*/ 2 h 5"/>
              <a:gd name="T18" fmla="*/ 5 w 5"/>
              <a:gd name="T19" fmla="*/ 2 h 5"/>
              <a:gd name="T20" fmla="*/ 5 w 5"/>
              <a:gd name="T21" fmla="*/ 3 h 5"/>
              <a:gd name="T22" fmla="*/ 5 w 5"/>
              <a:gd name="T23" fmla="*/ 3 h 5"/>
              <a:gd name="T24" fmla="*/ 5 w 5"/>
              <a:gd name="T25" fmla="*/ 3 h 5"/>
              <a:gd name="T26" fmla="*/ 4 w 5"/>
              <a:gd name="T27" fmla="*/ 3 h 5"/>
              <a:gd name="T28" fmla="*/ 5 w 5"/>
              <a:gd name="T29" fmla="*/ 3 h 5"/>
              <a:gd name="T30" fmla="*/ 5 w 5"/>
              <a:gd name="T31" fmla="*/ 3 h 5"/>
              <a:gd name="T32" fmla="*/ 5 w 5"/>
              <a:gd name="T33" fmla="*/ 4 h 5"/>
              <a:gd name="T34" fmla="*/ 5 w 5"/>
              <a:gd name="T35" fmla="*/ 4 h 5"/>
              <a:gd name="T36" fmla="*/ 5 w 5"/>
              <a:gd name="T37" fmla="*/ 4 h 5"/>
              <a:gd name="T38" fmla="*/ 5 w 5"/>
              <a:gd name="T39" fmla="*/ 4 h 5"/>
              <a:gd name="T40" fmla="*/ 5 w 5"/>
              <a:gd name="T41" fmla="*/ 5 h 5"/>
              <a:gd name="T42" fmla="*/ 4 w 5"/>
              <a:gd name="T43" fmla="*/ 5 h 5"/>
              <a:gd name="T44" fmla="*/ 3 w 5"/>
              <a:gd name="T45" fmla="*/ 5 h 5"/>
              <a:gd name="T46" fmla="*/ 2 w 5"/>
              <a:gd name="T47" fmla="*/ 5 h 5"/>
              <a:gd name="T48" fmla="*/ 1 w 5"/>
              <a:gd name="T49" fmla="*/ 4 h 5"/>
              <a:gd name="T50" fmla="*/ 1 w 5"/>
              <a:gd name="T51" fmla="*/ 4 h 5"/>
              <a:gd name="T52" fmla="*/ 1 w 5"/>
              <a:gd name="T53" fmla="*/ 4 h 5"/>
              <a:gd name="T54" fmla="*/ 1 w 5"/>
              <a:gd name="T55" fmla="*/ 3 h 5"/>
              <a:gd name="T56" fmla="*/ 1 w 5"/>
              <a:gd name="T57" fmla="*/ 3 h 5"/>
              <a:gd name="T58" fmla="*/ 0 w 5"/>
              <a:gd name="T59" fmla="*/ 2 h 5"/>
              <a:gd name="T60" fmla="*/ 0 w 5"/>
              <a:gd name="T61" fmla="*/ 1 h 5"/>
              <a:gd name="T62" fmla="*/ 1 w 5"/>
              <a:gd name="T63" fmla="*/ 1 h 5"/>
              <a:gd name="T64" fmla="*/ 1 w 5"/>
              <a:gd name="T65" fmla="*/ 0 h 5"/>
              <a:gd name="T66" fmla="*/ 2 w 5"/>
              <a:gd name="T67" fmla="*/ 0 h 5"/>
              <a:gd name="T68" fmla="*/ 2 w 5"/>
              <a:gd name="T69" fmla="*/ 0 h 5"/>
              <a:gd name="T70" fmla="*/ 2 w 5"/>
              <a:gd name="T71" fmla="*/ 0 h 5"/>
              <a:gd name="T72" fmla="*/ 2 w 5"/>
              <a:gd name="T73" fmla="*/ 0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</a:cxnLst>
            <a:rect l="0" t="0" r="r" b="b"/>
            <a:pathLst>
              <a:path w="5" h="5">
                <a:moveTo>
                  <a:pt x="2" y="0"/>
                </a:moveTo>
                <a:lnTo>
                  <a:pt x="3" y="0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2"/>
                </a:lnTo>
                <a:lnTo>
                  <a:pt x="4" y="2"/>
                </a:lnTo>
                <a:lnTo>
                  <a:pt x="4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5" y="3"/>
                </a:lnTo>
                <a:lnTo>
                  <a:pt x="5" y="3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3" y="5"/>
                </a:lnTo>
                <a:lnTo>
                  <a:pt x="2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3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8" name="Freeform 2728">
            <a:extLst>
              <a:ext uri="{FF2B5EF4-FFF2-40B4-BE49-F238E27FC236}">
                <a16:creationId xmlns:a16="http://schemas.microsoft.com/office/drawing/2014/main" id="{C0579303-FDBA-410F-987C-48D3F58D2821}"/>
              </a:ext>
            </a:extLst>
          </xdr:cNvPr>
          <xdr:cNvSpPr>
            <a:spLocks/>
          </xdr:cNvSpPr>
        </xdr:nvSpPr>
        <xdr:spPr bwMode="auto">
          <a:xfrm>
            <a:off x="646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0 w 1"/>
              <a:gd name="T5" fmla="*/ 0 h 1"/>
              <a:gd name="T6" fmla="*/ 0 w 1"/>
              <a:gd name="T7" fmla="*/ 0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89" name="Freeform 2729">
            <a:extLst>
              <a:ext uri="{FF2B5EF4-FFF2-40B4-BE49-F238E27FC236}">
                <a16:creationId xmlns:a16="http://schemas.microsoft.com/office/drawing/2014/main" id="{9144145B-7E71-4725-8012-525562E4425E}"/>
              </a:ext>
            </a:extLst>
          </xdr:cNvPr>
          <xdr:cNvSpPr>
            <a:spLocks/>
          </xdr:cNvSpPr>
        </xdr:nvSpPr>
        <xdr:spPr bwMode="auto">
          <a:xfrm>
            <a:off x="660" y="627"/>
            <a:ext cx="1" cy="1"/>
          </a:xfrm>
          <a:custGeom>
            <a:avLst/>
            <a:gdLst>
              <a:gd name="T0" fmla="*/ 1 w 1"/>
              <a:gd name="T1" fmla="*/ 1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1 w 1"/>
              <a:gd name="T9" fmla="*/ 0 h 1"/>
              <a:gd name="T10" fmla="*/ 0 w 1"/>
              <a:gd name="T11" fmla="*/ 0 h 1"/>
              <a:gd name="T12" fmla="*/ 0 w 1"/>
              <a:gd name="T13" fmla="*/ 0 h 1"/>
              <a:gd name="T14" fmla="*/ 0 w 1"/>
              <a:gd name="T15" fmla="*/ 0 h 1"/>
              <a:gd name="T16" fmla="*/ 0 w 1"/>
              <a:gd name="T17" fmla="*/ 1 h 1"/>
              <a:gd name="T18" fmla="*/ 0 w 1"/>
              <a:gd name="T19" fmla="*/ 1 h 1"/>
              <a:gd name="T20" fmla="*/ 1 w 1"/>
              <a:gd name="T21" fmla="*/ 1 h 1"/>
              <a:gd name="T22" fmla="*/ 1 w 1"/>
              <a:gd name="T23" fmla="*/ 1 h 1"/>
              <a:gd name="T24" fmla="*/ 1 w 1"/>
              <a:gd name="T25" fmla="*/ 1 h 1"/>
              <a:gd name="T26" fmla="*/ 1 w 1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0" name="Freeform 2730">
            <a:extLst>
              <a:ext uri="{FF2B5EF4-FFF2-40B4-BE49-F238E27FC236}">
                <a16:creationId xmlns:a16="http://schemas.microsoft.com/office/drawing/2014/main" id="{0F5315D0-7896-4014-8FDC-444D7FAA4264}"/>
              </a:ext>
            </a:extLst>
          </xdr:cNvPr>
          <xdr:cNvSpPr>
            <a:spLocks/>
          </xdr:cNvSpPr>
        </xdr:nvSpPr>
        <xdr:spPr bwMode="auto">
          <a:xfrm>
            <a:off x="662" y="623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0 h 1"/>
              <a:gd name="T8" fmla="*/ 0 w 1"/>
              <a:gd name="T9" fmla="*/ 0 h 1"/>
              <a:gd name="T10" fmla="*/ 0 w 1"/>
              <a:gd name="T11" fmla="*/ 1 h 1"/>
              <a:gd name="T12" fmla="*/ 0 w 1"/>
              <a:gd name="T13" fmla="*/ 1 h 1"/>
              <a:gd name="T14" fmla="*/ 0 w 1"/>
              <a:gd name="T15" fmla="*/ 1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1" name="Freeform 2731">
            <a:extLst>
              <a:ext uri="{FF2B5EF4-FFF2-40B4-BE49-F238E27FC236}">
                <a16:creationId xmlns:a16="http://schemas.microsoft.com/office/drawing/2014/main" id="{FDBB6913-F91F-40B5-97D5-9D2DCF1D590E}"/>
              </a:ext>
            </a:extLst>
          </xdr:cNvPr>
          <xdr:cNvSpPr>
            <a:spLocks/>
          </xdr:cNvSpPr>
        </xdr:nvSpPr>
        <xdr:spPr bwMode="auto">
          <a:xfrm>
            <a:off x="663" y="619"/>
            <a:ext cx="3" cy="1"/>
          </a:xfrm>
          <a:custGeom>
            <a:avLst/>
            <a:gdLst>
              <a:gd name="T0" fmla="*/ 2 w 3"/>
              <a:gd name="T1" fmla="*/ 0 h 1"/>
              <a:gd name="T2" fmla="*/ 3 w 3"/>
              <a:gd name="T3" fmla="*/ 0 h 1"/>
              <a:gd name="T4" fmla="*/ 2 w 3"/>
              <a:gd name="T5" fmla="*/ 0 h 1"/>
              <a:gd name="T6" fmla="*/ 2 w 3"/>
              <a:gd name="T7" fmla="*/ 0 h 1"/>
              <a:gd name="T8" fmla="*/ 2 w 3"/>
              <a:gd name="T9" fmla="*/ 0 h 1"/>
              <a:gd name="T10" fmla="*/ 2 w 3"/>
              <a:gd name="T11" fmla="*/ 0 h 1"/>
              <a:gd name="T12" fmla="*/ 0 w 3"/>
              <a:gd name="T13" fmla="*/ 0 h 1"/>
              <a:gd name="T14" fmla="*/ 1 w 3"/>
              <a:gd name="T15" fmla="*/ 1 h 1"/>
              <a:gd name="T16" fmla="*/ 1 w 3"/>
              <a:gd name="T17" fmla="*/ 1 h 1"/>
              <a:gd name="T18" fmla="*/ 1 w 3"/>
              <a:gd name="T19" fmla="*/ 1 h 1"/>
              <a:gd name="T20" fmla="*/ 1 w 3"/>
              <a:gd name="T21" fmla="*/ 0 h 1"/>
              <a:gd name="T22" fmla="*/ 1 w 3"/>
              <a:gd name="T23" fmla="*/ 0 h 1"/>
              <a:gd name="T24" fmla="*/ 2 w 3"/>
              <a:gd name="T25" fmla="*/ 1 h 1"/>
              <a:gd name="T26" fmla="*/ 2 w 3"/>
              <a:gd name="T2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3" h="1">
                <a:moveTo>
                  <a:pt x="2" y="0"/>
                </a:move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0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2" name="Freeform 2732">
            <a:extLst>
              <a:ext uri="{FF2B5EF4-FFF2-40B4-BE49-F238E27FC236}">
                <a16:creationId xmlns:a16="http://schemas.microsoft.com/office/drawing/2014/main" id="{D1DDD4AD-FED2-4249-92D5-0F7EEF56E3E3}"/>
              </a:ext>
            </a:extLst>
          </xdr:cNvPr>
          <xdr:cNvSpPr>
            <a:spLocks/>
          </xdr:cNvSpPr>
        </xdr:nvSpPr>
        <xdr:spPr bwMode="auto">
          <a:xfrm>
            <a:off x="662" y="615"/>
            <a:ext cx="4" cy="3"/>
          </a:xfrm>
          <a:custGeom>
            <a:avLst/>
            <a:gdLst>
              <a:gd name="T0" fmla="*/ 3 w 4"/>
              <a:gd name="T1" fmla="*/ 0 h 3"/>
              <a:gd name="T2" fmla="*/ 2 w 4"/>
              <a:gd name="T3" fmla="*/ 0 h 3"/>
              <a:gd name="T4" fmla="*/ 2 w 4"/>
              <a:gd name="T5" fmla="*/ 0 h 3"/>
              <a:gd name="T6" fmla="*/ 2 w 4"/>
              <a:gd name="T7" fmla="*/ 0 h 3"/>
              <a:gd name="T8" fmla="*/ 2 w 4"/>
              <a:gd name="T9" fmla="*/ 1 h 3"/>
              <a:gd name="T10" fmla="*/ 2 w 4"/>
              <a:gd name="T11" fmla="*/ 1 h 3"/>
              <a:gd name="T12" fmla="*/ 2 w 4"/>
              <a:gd name="T13" fmla="*/ 0 h 3"/>
              <a:gd name="T14" fmla="*/ 2 w 4"/>
              <a:gd name="T15" fmla="*/ 0 h 3"/>
              <a:gd name="T16" fmla="*/ 2 w 4"/>
              <a:gd name="T17" fmla="*/ 0 h 3"/>
              <a:gd name="T18" fmla="*/ 2 w 4"/>
              <a:gd name="T19" fmla="*/ 0 h 3"/>
              <a:gd name="T20" fmla="*/ 2 w 4"/>
              <a:gd name="T21" fmla="*/ 0 h 3"/>
              <a:gd name="T22" fmla="*/ 2 w 4"/>
              <a:gd name="T23" fmla="*/ 0 h 3"/>
              <a:gd name="T24" fmla="*/ 2 w 4"/>
              <a:gd name="T25" fmla="*/ 0 h 3"/>
              <a:gd name="T26" fmla="*/ 1 w 4"/>
              <a:gd name="T27" fmla="*/ 0 h 3"/>
              <a:gd name="T28" fmla="*/ 1 w 4"/>
              <a:gd name="T29" fmla="*/ 0 h 3"/>
              <a:gd name="T30" fmla="*/ 1 w 4"/>
              <a:gd name="T31" fmla="*/ 1 h 3"/>
              <a:gd name="T32" fmla="*/ 1 w 4"/>
              <a:gd name="T33" fmla="*/ 1 h 3"/>
              <a:gd name="T34" fmla="*/ 1 w 4"/>
              <a:gd name="T35" fmla="*/ 1 h 3"/>
              <a:gd name="T36" fmla="*/ 1 w 4"/>
              <a:gd name="T37" fmla="*/ 2 h 3"/>
              <a:gd name="T38" fmla="*/ 0 w 4"/>
              <a:gd name="T39" fmla="*/ 2 h 3"/>
              <a:gd name="T40" fmla="*/ 1 w 4"/>
              <a:gd name="T41" fmla="*/ 2 h 3"/>
              <a:gd name="T42" fmla="*/ 1 w 4"/>
              <a:gd name="T43" fmla="*/ 2 h 3"/>
              <a:gd name="T44" fmla="*/ 1 w 4"/>
              <a:gd name="T45" fmla="*/ 3 h 3"/>
              <a:gd name="T46" fmla="*/ 2 w 4"/>
              <a:gd name="T47" fmla="*/ 2 h 3"/>
              <a:gd name="T48" fmla="*/ 2 w 4"/>
              <a:gd name="T49" fmla="*/ 3 h 3"/>
              <a:gd name="T50" fmla="*/ 3 w 4"/>
              <a:gd name="T51" fmla="*/ 2 h 3"/>
              <a:gd name="T52" fmla="*/ 2 w 4"/>
              <a:gd name="T53" fmla="*/ 2 h 3"/>
              <a:gd name="T54" fmla="*/ 2 w 4"/>
              <a:gd name="T55" fmla="*/ 2 h 3"/>
              <a:gd name="T56" fmla="*/ 3 w 4"/>
              <a:gd name="T57" fmla="*/ 1 h 3"/>
              <a:gd name="T58" fmla="*/ 2 w 4"/>
              <a:gd name="T59" fmla="*/ 1 h 3"/>
              <a:gd name="T60" fmla="*/ 3 w 4"/>
              <a:gd name="T61" fmla="*/ 1 h 3"/>
              <a:gd name="T62" fmla="*/ 3 w 4"/>
              <a:gd name="T63" fmla="*/ 1 h 3"/>
              <a:gd name="T64" fmla="*/ 3 w 4"/>
              <a:gd name="T65" fmla="*/ 1 h 3"/>
              <a:gd name="T66" fmla="*/ 3 w 4"/>
              <a:gd name="T67" fmla="*/ 0 h 3"/>
              <a:gd name="T68" fmla="*/ 3 w 4"/>
              <a:gd name="T69" fmla="*/ 0 h 3"/>
              <a:gd name="T70" fmla="*/ 4 w 4"/>
              <a:gd name="T71" fmla="*/ 0 h 3"/>
              <a:gd name="T72" fmla="*/ 3 w 4"/>
              <a:gd name="T73" fmla="*/ 0 h 3"/>
              <a:gd name="T74" fmla="*/ 3 w 4"/>
              <a:gd name="T75" fmla="*/ 0 h 3"/>
              <a:gd name="T76" fmla="*/ 3 w 4"/>
              <a:gd name="T77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</a:cxnLst>
            <a:rect l="0" t="0" r="r" b="b"/>
            <a:pathLst>
              <a:path w="4" h="3">
                <a:moveTo>
                  <a:pt x="3" y="0"/>
                </a:move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2" y="2"/>
                </a:lnTo>
                <a:lnTo>
                  <a:pt x="2" y="3"/>
                </a:lnTo>
                <a:lnTo>
                  <a:pt x="3" y="2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2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3" name="Freeform 2733">
            <a:extLst>
              <a:ext uri="{FF2B5EF4-FFF2-40B4-BE49-F238E27FC236}">
                <a16:creationId xmlns:a16="http://schemas.microsoft.com/office/drawing/2014/main" id="{13D8862E-C906-4FDA-BE80-5CA48B125D6E}"/>
              </a:ext>
            </a:extLst>
          </xdr:cNvPr>
          <xdr:cNvSpPr>
            <a:spLocks/>
          </xdr:cNvSpPr>
        </xdr:nvSpPr>
        <xdr:spPr bwMode="auto">
          <a:xfrm>
            <a:off x="659" y="616"/>
            <a:ext cx="3" cy="5"/>
          </a:xfrm>
          <a:custGeom>
            <a:avLst/>
            <a:gdLst>
              <a:gd name="T0" fmla="*/ 3 w 3"/>
              <a:gd name="T1" fmla="*/ 1 h 5"/>
              <a:gd name="T2" fmla="*/ 2 w 3"/>
              <a:gd name="T3" fmla="*/ 1 h 5"/>
              <a:gd name="T4" fmla="*/ 2 w 3"/>
              <a:gd name="T5" fmla="*/ 1 h 5"/>
              <a:gd name="T6" fmla="*/ 2 w 3"/>
              <a:gd name="T7" fmla="*/ 0 h 5"/>
              <a:gd name="T8" fmla="*/ 1 w 3"/>
              <a:gd name="T9" fmla="*/ 1 h 5"/>
              <a:gd name="T10" fmla="*/ 1 w 3"/>
              <a:gd name="T11" fmla="*/ 1 h 5"/>
              <a:gd name="T12" fmla="*/ 1 w 3"/>
              <a:gd name="T13" fmla="*/ 1 h 5"/>
              <a:gd name="T14" fmla="*/ 1 w 3"/>
              <a:gd name="T15" fmla="*/ 1 h 5"/>
              <a:gd name="T16" fmla="*/ 1 w 3"/>
              <a:gd name="T17" fmla="*/ 2 h 5"/>
              <a:gd name="T18" fmla="*/ 1 w 3"/>
              <a:gd name="T19" fmla="*/ 3 h 5"/>
              <a:gd name="T20" fmla="*/ 1 w 3"/>
              <a:gd name="T21" fmla="*/ 3 h 5"/>
              <a:gd name="T22" fmla="*/ 1 w 3"/>
              <a:gd name="T23" fmla="*/ 3 h 5"/>
              <a:gd name="T24" fmla="*/ 1 w 3"/>
              <a:gd name="T25" fmla="*/ 2 h 5"/>
              <a:gd name="T26" fmla="*/ 1 w 3"/>
              <a:gd name="T27" fmla="*/ 2 h 5"/>
              <a:gd name="T28" fmla="*/ 0 w 3"/>
              <a:gd name="T29" fmla="*/ 2 h 5"/>
              <a:gd name="T30" fmla="*/ 0 w 3"/>
              <a:gd name="T31" fmla="*/ 3 h 5"/>
              <a:gd name="T32" fmla="*/ 0 w 3"/>
              <a:gd name="T33" fmla="*/ 4 h 5"/>
              <a:gd name="T34" fmla="*/ 0 w 3"/>
              <a:gd name="T35" fmla="*/ 4 h 5"/>
              <a:gd name="T36" fmla="*/ 1 w 3"/>
              <a:gd name="T37" fmla="*/ 5 h 5"/>
              <a:gd name="T38" fmla="*/ 1 w 3"/>
              <a:gd name="T39" fmla="*/ 5 h 5"/>
              <a:gd name="T40" fmla="*/ 1 w 3"/>
              <a:gd name="T41" fmla="*/ 5 h 5"/>
              <a:gd name="T42" fmla="*/ 1 w 3"/>
              <a:gd name="T43" fmla="*/ 5 h 5"/>
              <a:gd name="T44" fmla="*/ 2 w 3"/>
              <a:gd name="T45" fmla="*/ 5 h 5"/>
              <a:gd name="T46" fmla="*/ 3 w 3"/>
              <a:gd name="T47" fmla="*/ 5 h 5"/>
              <a:gd name="T48" fmla="*/ 3 w 3"/>
              <a:gd name="T49" fmla="*/ 5 h 5"/>
              <a:gd name="T50" fmla="*/ 3 w 3"/>
              <a:gd name="T51" fmla="*/ 4 h 5"/>
              <a:gd name="T52" fmla="*/ 2 w 3"/>
              <a:gd name="T53" fmla="*/ 4 h 5"/>
              <a:gd name="T54" fmla="*/ 3 w 3"/>
              <a:gd name="T55" fmla="*/ 4 h 5"/>
              <a:gd name="T56" fmla="*/ 3 w 3"/>
              <a:gd name="T57" fmla="*/ 3 h 5"/>
              <a:gd name="T58" fmla="*/ 2 w 3"/>
              <a:gd name="T59" fmla="*/ 3 h 5"/>
              <a:gd name="T60" fmla="*/ 2 w 3"/>
              <a:gd name="T61" fmla="*/ 3 h 5"/>
              <a:gd name="T62" fmla="*/ 2 w 3"/>
              <a:gd name="T63" fmla="*/ 3 h 5"/>
              <a:gd name="T64" fmla="*/ 3 w 3"/>
              <a:gd name="T65" fmla="*/ 3 h 5"/>
              <a:gd name="T66" fmla="*/ 2 w 3"/>
              <a:gd name="T67" fmla="*/ 2 h 5"/>
              <a:gd name="T68" fmla="*/ 2 w 3"/>
              <a:gd name="T69" fmla="*/ 2 h 5"/>
              <a:gd name="T70" fmla="*/ 2 w 3"/>
              <a:gd name="T71" fmla="*/ 2 h 5"/>
              <a:gd name="T72" fmla="*/ 3 w 3"/>
              <a:gd name="T73" fmla="*/ 2 h 5"/>
              <a:gd name="T74" fmla="*/ 3 w 3"/>
              <a:gd name="T75" fmla="*/ 2 h 5"/>
              <a:gd name="T76" fmla="*/ 3 w 3"/>
              <a:gd name="T77" fmla="*/ 2 h 5"/>
              <a:gd name="T78" fmla="*/ 3 w 3"/>
              <a:gd name="T79" fmla="*/ 1 h 5"/>
              <a:gd name="T80" fmla="*/ 3 w 3"/>
              <a:gd name="T81" fmla="*/ 1 h 5"/>
              <a:gd name="T82" fmla="*/ 3 w 3"/>
              <a:gd name="T83" fmla="*/ 1 h 5"/>
              <a:gd name="T84" fmla="*/ 3 w 3"/>
              <a:gd name="T85" fmla="*/ 1 h 5"/>
              <a:gd name="T86" fmla="*/ 3 w 3"/>
              <a:gd name="T87" fmla="*/ 1 h 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</a:cxnLst>
            <a:rect l="0" t="0" r="r" b="b"/>
            <a:pathLst>
              <a:path w="3" h="5">
                <a:moveTo>
                  <a:pt x="3" y="1"/>
                </a:moveTo>
                <a:lnTo>
                  <a:pt x="2" y="1"/>
                </a:lnTo>
                <a:lnTo>
                  <a:pt x="2" y="1"/>
                </a:lnTo>
                <a:lnTo>
                  <a:pt x="2" y="0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1" y="2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0" y="4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3" y="5"/>
                </a:lnTo>
                <a:lnTo>
                  <a:pt x="3" y="4"/>
                </a:lnTo>
                <a:lnTo>
                  <a:pt x="2" y="4"/>
                </a:lnTo>
                <a:lnTo>
                  <a:pt x="3" y="4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  <a:lnTo>
                  <a:pt x="3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4" name="Freeform 2734">
            <a:extLst>
              <a:ext uri="{FF2B5EF4-FFF2-40B4-BE49-F238E27FC236}">
                <a16:creationId xmlns:a16="http://schemas.microsoft.com/office/drawing/2014/main" id="{DF20EA58-44B2-43B3-AB66-C2F12139D269}"/>
              </a:ext>
            </a:extLst>
          </xdr:cNvPr>
          <xdr:cNvSpPr>
            <a:spLocks/>
          </xdr:cNvSpPr>
        </xdr:nvSpPr>
        <xdr:spPr bwMode="auto">
          <a:xfrm>
            <a:off x="655" y="623"/>
            <a:ext cx="1" cy="1"/>
          </a:xfrm>
          <a:custGeom>
            <a:avLst/>
            <a:gdLst>
              <a:gd name="T0" fmla="*/ 1 w 1"/>
              <a:gd name="T1" fmla="*/ 0 h 1"/>
              <a:gd name="T2" fmla="*/ 0 w 1"/>
              <a:gd name="T3" fmla="*/ 0 h 1"/>
              <a:gd name="T4" fmla="*/ 0 w 1"/>
              <a:gd name="T5" fmla="*/ 0 h 1"/>
              <a:gd name="T6" fmla="*/ 0 w 1"/>
              <a:gd name="T7" fmla="*/ 1 h 1"/>
              <a:gd name="T8" fmla="*/ 0 w 1"/>
              <a:gd name="T9" fmla="*/ 1 h 1"/>
              <a:gd name="T10" fmla="*/ 1 w 1"/>
              <a:gd name="T11" fmla="*/ 1 h 1"/>
              <a:gd name="T12" fmla="*/ 1 w 1"/>
              <a:gd name="T13" fmla="*/ 0 h 1"/>
              <a:gd name="T14" fmla="*/ 1 w 1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0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5" name="Freeform 2735">
            <a:extLst>
              <a:ext uri="{FF2B5EF4-FFF2-40B4-BE49-F238E27FC236}">
                <a16:creationId xmlns:a16="http://schemas.microsoft.com/office/drawing/2014/main" id="{C1D4F061-C582-41C2-92C0-69331ED2E2CC}"/>
              </a:ext>
            </a:extLst>
          </xdr:cNvPr>
          <xdr:cNvSpPr>
            <a:spLocks/>
          </xdr:cNvSpPr>
        </xdr:nvSpPr>
        <xdr:spPr bwMode="auto">
          <a:xfrm>
            <a:off x="651" y="624"/>
            <a:ext cx="1" cy="1"/>
          </a:xfrm>
          <a:custGeom>
            <a:avLst/>
            <a:gdLst>
              <a:gd name="T0" fmla="*/ 0 w 1"/>
              <a:gd name="T1" fmla="*/ 0 w 1"/>
              <a:gd name="T2" fmla="*/ 0 w 1"/>
              <a:gd name="T3" fmla="*/ 1 w 1"/>
              <a:gd name="T4" fmla="*/ 1 w 1"/>
              <a:gd name="T5" fmla="*/ 1 w 1"/>
              <a:gd name="T6" fmla="*/ 1 w 1"/>
              <a:gd name="T7" fmla="*/ 0 w 1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</a:cxnLst>
            <a:rect l="0" t="0" r="r" b="b"/>
            <a:pathLst>
              <a:path w="1"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296" name="Freeform 2736">
            <a:extLst>
              <a:ext uri="{FF2B5EF4-FFF2-40B4-BE49-F238E27FC236}">
                <a16:creationId xmlns:a16="http://schemas.microsoft.com/office/drawing/2014/main" id="{2B7EA007-BD90-4FFE-860A-CE9FCF9A2E91}"/>
              </a:ext>
            </a:extLst>
          </xdr:cNvPr>
          <xdr:cNvSpPr>
            <a:spLocks/>
          </xdr:cNvSpPr>
        </xdr:nvSpPr>
        <xdr:spPr bwMode="auto">
          <a:xfrm>
            <a:off x="652" y="618"/>
            <a:ext cx="9" cy="15"/>
          </a:xfrm>
          <a:custGeom>
            <a:avLst/>
            <a:gdLst>
              <a:gd name="T0" fmla="*/ 7 w 9"/>
              <a:gd name="T1" fmla="*/ 3 h 15"/>
              <a:gd name="T2" fmla="*/ 6 w 9"/>
              <a:gd name="T3" fmla="*/ 3 h 15"/>
              <a:gd name="T4" fmla="*/ 5 w 9"/>
              <a:gd name="T5" fmla="*/ 4 h 15"/>
              <a:gd name="T6" fmla="*/ 5 w 9"/>
              <a:gd name="T7" fmla="*/ 5 h 15"/>
              <a:gd name="T8" fmla="*/ 5 w 9"/>
              <a:gd name="T9" fmla="*/ 4 h 15"/>
              <a:gd name="T10" fmla="*/ 5 w 9"/>
              <a:gd name="T11" fmla="*/ 3 h 15"/>
              <a:gd name="T12" fmla="*/ 5 w 9"/>
              <a:gd name="T13" fmla="*/ 2 h 15"/>
              <a:gd name="T14" fmla="*/ 5 w 9"/>
              <a:gd name="T15" fmla="*/ 2 h 15"/>
              <a:gd name="T16" fmla="*/ 6 w 9"/>
              <a:gd name="T17" fmla="*/ 1 h 15"/>
              <a:gd name="T18" fmla="*/ 5 w 9"/>
              <a:gd name="T19" fmla="*/ 1 h 15"/>
              <a:gd name="T20" fmla="*/ 4 w 9"/>
              <a:gd name="T21" fmla="*/ 1 h 15"/>
              <a:gd name="T22" fmla="*/ 3 w 9"/>
              <a:gd name="T23" fmla="*/ 2 h 15"/>
              <a:gd name="T24" fmla="*/ 4 w 9"/>
              <a:gd name="T25" fmla="*/ 3 h 15"/>
              <a:gd name="T26" fmla="*/ 2 w 9"/>
              <a:gd name="T27" fmla="*/ 2 h 15"/>
              <a:gd name="T28" fmla="*/ 2 w 9"/>
              <a:gd name="T29" fmla="*/ 3 h 15"/>
              <a:gd name="T30" fmla="*/ 2 w 9"/>
              <a:gd name="T31" fmla="*/ 3 h 15"/>
              <a:gd name="T32" fmla="*/ 3 w 9"/>
              <a:gd name="T33" fmla="*/ 4 h 15"/>
              <a:gd name="T34" fmla="*/ 3 w 9"/>
              <a:gd name="T35" fmla="*/ 4 h 15"/>
              <a:gd name="T36" fmla="*/ 4 w 9"/>
              <a:gd name="T37" fmla="*/ 5 h 15"/>
              <a:gd name="T38" fmla="*/ 5 w 9"/>
              <a:gd name="T39" fmla="*/ 5 h 15"/>
              <a:gd name="T40" fmla="*/ 6 w 9"/>
              <a:gd name="T41" fmla="*/ 6 h 15"/>
              <a:gd name="T42" fmla="*/ 5 w 9"/>
              <a:gd name="T43" fmla="*/ 6 h 15"/>
              <a:gd name="T44" fmla="*/ 4 w 9"/>
              <a:gd name="T45" fmla="*/ 6 h 15"/>
              <a:gd name="T46" fmla="*/ 3 w 9"/>
              <a:gd name="T47" fmla="*/ 6 h 15"/>
              <a:gd name="T48" fmla="*/ 3 w 9"/>
              <a:gd name="T49" fmla="*/ 6 h 15"/>
              <a:gd name="T50" fmla="*/ 2 w 9"/>
              <a:gd name="T51" fmla="*/ 7 h 15"/>
              <a:gd name="T52" fmla="*/ 0 w 9"/>
              <a:gd name="T53" fmla="*/ 6 h 15"/>
              <a:gd name="T54" fmla="*/ 0 w 9"/>
              <a:gd name="T55" fmla="*/ 8 h 15"/>
              <a:gd name="T56" fmla="*/ 1 w 9"/>
              <a:gd name="T57" fmla="*/ 8 h 15"/>
              <a:gd name="T58" fmla="*/ 2 w 9"/>
              <a:gd name="T59" fmla="*/ 8 h 15"/>
              <a:gd name="T60" fmla="*/ 3 w 9"/>
              <a:gd name="T61" fmla="*/ 8 h 15"/>
              <a:gd name="T62" fmla="*/ 2 w 9"/>
              <a:gd name="T63" fmla="*/ 9 h 15"/>
              <a:gd name="T64" fmla="*/ 3 w 9"/>
              <a:gd name="T65" fmla="*/ 9 h 15"/>
              <a:gd name="T66" fmla="*/ 5 w 9"/>
              <a:gd name="T67" fmla="*/ 8 h 15"/>
              <a:gd name="T68" fmla="*/ 4 w 9"/>
              <a:gd name="T69" fmla="*/ 7 h 15"/>
              <a:gd name="T70" fmla="*/ 5 w 9"/>
              <a:gd name="T71" fmla="*/ 8 h 15"/>
              <a:gd name="T72" fmla="*/ 5 w 9"/>
              <a:gd name="T73" fmla="*/ 9 h 15"/>
              <a:gd name="T74" fmla="*/ 6 w 9"/>
              <a:gd name="T75" fmla="*/ 10 h 15"/>
              <a:gd name="T76" fmla="*/ 5 w 9"/>
              <a:gd name="T77" fmla="*/ 13 h 15"/>
              <a:gd name="T78" fmla="*/ 5 w 9"/>
              <a:gd name="T79" fmla="*/ 13 h 15"/>
              <a:gd name="T80" fmla="*/ 4 w 9"/>
              <a:gd name="T81" fmla="*/ 14 h 15"/>
              <a:gd name="T82" fmla="*/ 5 w 9"/>
              <a:gd name="T83" fmla="*/ 14 h 15"/>
              <a:gd name="T84" fmla="*/ 6 w 9"/>
              <a:gd name="T85" fmla="*/ 14 h 15"/>
              <a:gd name="T86" fmla="*/ 6 w 9"/>
              <a:gd name="T87" fmla="*/ 14 h 15"/>
              <a:gd name="T88" fmla="*/ 6 w 9"/>
              <a:gd name="T89" fmla="*/ 13 h 15"/>
              <a:gd name="T90" fmla="*/ 7 w 9"/>
              <a:gd name="T91" fmla="*/ 12 h 15"/>
              <a:gd name="T92" fmla="*/ 7 w 9"/>
              <a:gd name="T93" fmla="*/ 11 h 15"/>
              <a:gd name="T94" fmla="*/ 7 w 9"/>
              <a:gd name="T95" fmla="*/ 10 h 15"/>
              <a:gd name="T96" fmla="*/ 8 w 9"/>
              <a:gd name="T97" fmla="*/ 10 h 15"/>
              <a:gd name="T98" fmla="*/ 8 w 9"/>
              <a:gd name="T99" fmla="*/ 9 h 15"/>
              <a:gd name="T100" fmla="*/ 7 w 9"/>
              <a:gd name="T101" fmla="*/ 8 h 15"/>
              <a:gd name="T102" fmla="*/ 7 w 9"/>
              <a:gd name="T103" fmla="*/ 8 h 15"/>
              <a:gd name="T104" fmla="*/ 7 w 9"/>
              <a:gd name="T105" fmla="*/ 8 h 15"/>
              <a:gd name="T106" fmla="*/ 8 w 9"/>
              <a:gd name="T107" fmla="*/ 7 h 15"/>
              <a:gd name="T108" fmla="*/ 8 w 9"/>
              <a:gd name="T109" fmla="*/ 6 h 15"/>
              <a:gd name="T110" fmla="*/ 8 w 9"/>
              <a:gd name="T111" fmla="*/ 6 h 15"/>
              <a:gd name="T112" fmla="*/ 8 w 9"/>
              <a:gd name="T113" fmla="*/ 5 h 15"/>
              <a:gd name="T114" fmla="*/ 9 w 9"/>
              <a:gd name="T115" fmla="*/ 4 h 15"/>
              <a:gd name="T116" fmla="*/ 8 w 9"/>
              <a:gd name="T117" fmla="*/ 4 h 15"/>
              <a:gd name="T118" fmla="*/ 8 w 9"/>
              <a:gd name="T119" fmla="*/ 5 h 15"/>
              <a:gd name="T120" fmla="*/ 7 w 9"/>
              <a:gd name="T121" fmla="*/ 4 h 15"/>
              <a:gd name="T122" fmla="*/ 7 w 9"/>
              <a:gd name="T123" fmla="*/ 4 h 1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</a:cxnLst>
            <a:rect l="0" t="0" r="r" b="b"/>
            <a:pathLst>
              <a:path w="9" h="15">
                <a:moveTo>
                  <a:pt x="7" y="3"/>
                </a:moveTo>
                <a:lnTo>
                  <a:pt x="7" y="3"/>
                </a:lnTo>
                <a:lnTo>
                  <a:pt x="7" y="3"/>
                </a:lnTo>
                <a:lnTo>
                  <a:pt x="7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5" y="4"/>
                </a:lnTo>
                <a:lnTo>
                  <a:pt x="5" y="4"/>
                </a:lnTo>
                <a:lnTo>
                  <a:pt x="5" y="5"/>
                </a:lnTo>
                <a:lnTo>
                  <a:pt x="5" y="5"/>
                </a:lnTo>
                <a:lnTo>
                  <a:pt x="4" y="5"/>
                </a:lnTo>
                <a:lnTo>
                  <a:pt x="5" y="5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4"/>
                </a:lnTo>
                <a:lnTo>
                  <a:pt x="5" y="3"/>
                </a:lnTo>
                <a:lnTo>
                  <a:pt x="6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3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1"/>
                </a:lnTo>
                <a:lnTo>
                  <a:pt x="6" y="1"/>
                </a:lnTo>
                <a:lnTo>
                  <a:pt x="6" y="1"/>
                </a:lnTo>
                <a:lnTo>
                  <a:pt x="6" y="0"/>
                </a:lnTo>
                <a:lnTo>
                  <a:pt x="5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4" y="1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3" y="2"/>
                </a:lnTo>
                <a:lnTo>
                  <a:pt x="4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2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3" y="3"/>
                </a:lnTo>
                <a:lnTo>
                  <a:pt x="2" y="3"/>
                </a:lnTo>
                <a:lnTo>
                  <a:pt x="3" y="4"/>
                </a:lnTo>
                <a:lnTo>
                  <a:pt x="3" y="3"/>
                </a:lnTo>
                <a:lnTo>
                  <a:pt x="3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4" y="4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4" y="5"/>
                </a:lnTo>
                <a:lnTo>
                  <a:pt x="5" y="5"/>
                </a:lnTo>
                <a:lnTo>
                  <a:pt x="5" y="5"/>
                </a:lnTo>
                <a:lnTo>
                  <a:pt x="5" y="5"/>
                </a:lnTo>
                <a:lnTo>
                  <a:pt x="6" y="5"/>
                </a:lnTo>
                <a:lnTo>
                  <a:pt x="6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5" y="6"/>
                </a:lnTo>
                <a:lnTo>
                  <a:pt x="4" y="7"/>
                </a:lnTo>
                <a:lnTo>
                  <a:pt x="4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3" y="7"/>
                </a:lnTo>
                <a:lnTo>
                  <a:pt x="3" y="6"/>
                </a:lnTo>
                <a:lnTo>
                  <a:pt x="3" y="6"/>
                </a:lnTo>
                <a:lnTo>
                  <a:pt x="2" y="6"/>
                </a:lnTo>
                <a:lnTo>
                  <a:pt x="2" y="7"/>
                </a:lnTo>
                <a:lnTo>
                  <a:pt x="2" y="6"/>
                </a:lnTo>
                <a:lnTo>
                  <a:pt x="2" y="7"/>
                </a:lnTo>
                <a:lnTo>
                  <a:pt x="1" y="7"/>
                </a:lnTo>
                <a:lnTo>
                  <a:pt x="1" y="6"/>
                </a:lnTo>
                <a:lnTo>
                  <a:pt x="1" y="6"/>
                </a:lnTo>
                <a:lnTo>
                  <a:pt x="0" y="6"/>
                </a:lnTo>
                <a:lnTo>
                  <a:pt x="0" y="7"/>
                </a:lnTo>
                <a:lnTo>
                  <a:pt x="0" y="7"/>
                </a:lnTo>
                <a:lnTo>
                  <a:pt x="0" y="8"/>
                </a:lnTo>
                <a:lnTo>
                  <a:pt x="0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2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3" y="8"/>
                </a:lnTo>
                <a:lnTo>
                  <a:pt x="2" y="8"/>
                </a:lnTo>
                <a:lnTo>
                  <a:pt x="2" y="9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3" y="9"/>
                </a:lnTo>
                <a:lnTo>
                  <a:pt x="4" y="9"/>
                </a:lnTo>
                <a:lnTo>
                  <a:pt x="4" y="9"/>
                </a:lnTo>
                <a:lnTo>
                  <a:pt x="4" y="8"/>
                </a:lnTo>
                <a:lnTo>
                  <a:pt x="5" y="8"/>
                </a:lnTo>
                <a:lnTo>
                  <a:pt x="5" y="8"/>
                </a:lnTo>
                <a:lnTo>
                  <a:pt x="4" y="8"/>
                </a:lnTo>
                <a:lnTo>
                  <a:pt x="4" y="7"/>
                </a:lnTo>
                <a:lnTo>
                  <a:pt x="4" y="7"/>
                </a:lnTo>
                <a:lnTo>
                  <a:pt x="5" y="8"/>
                </a:lnTo>
                <a:lnTo>
                  <a:pt x="5" y="8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5" y="9"/>
                </a:lnTo>
                <a:lnTo>
                  <a:pt x="5" y="9"/>
                </a:lnTo>
                <a:lnTo>
                  <a:pt x="5" y="9"/>
                </a:lnTo>
                <a:lnTo>
                  <a:pt x="6" y="9"/>
                </a:lnTo>
                <a:lnTo>
                  <a:pt x="6" y="9"/>
                </a:lnTo>
                <a:lnTo>
                  <a:pt x="6" y="10"/>
                </a:lnTo>
                <a:lnTo>
                  <a:pt x="6" y="10"/>
                </a:lnTo>
                <a:lnTo>
                  <a:pt x="5" y="12"/>
                </a:lnTo>
                <a:lnTo>
                  <a:pt x="5" y="12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5" y="13"/>
                </a:lnTo>
                <a:lnTo>
                  <a:pt x="4" y="13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4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5" y="15"/>
                </a:lnTo>
                <a:lnTo>
                  <a:pt x="6" y="14"/>
                </a:lnTo>
                <a:lnTo>
                  <a:pt x="6" y="15"/>
                </a:lnTo>
                <a:lnTo>
                  <a:pt x="6" y="14"/>
                </a:lnTo>
                <a:lnTo>
                  <a:pt x="6" y="14"/>
                </a:lnTo>
                <a:lnTo>
                  <a:pt x="6" y="14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2"/>
                </a:lnTo>
                <a:lnTo>
                  <a:pt x="7" y="11"/>
                </a:lnTo>
                <a:lnTo>
                  <a:pt x="7" y="11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10"/>
                </a:lnTo>
                <a:lnTo>
                  <a:pt x="7" y="9"/>
                </a:lnTo>
                <a:lnTo>
                  <a:pt x="8" y="10"/>
                </a:lnTo>
                <a:lnTo>
                  <a:pt x="8" y="9"/>
                </a:lnTo>
                <a:lnTo>
                  <a:pt x="8" y="9"/>
                </a:lnTo>
                <a:lnTo>
                  <a:pt x="7" y="9"/>
                </a:lnTo>
                <a:lnTo>
                  <a:pt x="8" y="9"/>
                </a:lnTo>
                <a:lnTo>
                  <a:pt x="8" y="8"/>
                </a:lnTo>
                <a:lnTo>
                  <a:pt x="7" y="9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8"/>
                </a:lnTo>
                <a:lnTo>
                  <a:pt x="7" y="7"/>
                </a:lnTo>
                <a:lnTo>
                  <a:pt x="7" y="7"/>
                </a:lnTo>
                <a:lnTo>
                  <a:pt x="7" y="7"/>
                </a:lnTo>
                <a:lnTo>
                  <a:pt x="7" y="8"/>
                </a:lnTo>
                <a:lnTo>
                  <a:pt x="8" y="8"/>
                </a:lnTo>
                <a:lnTo>
                  <a:pt x="8" y="7"/>
                </a:lnTo>
                <a:lnTo>
                  <a:pt x="9" y="7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7"/>
                </a:lnTo>
                <a:lnTo>
                  <a:pt x="8" y="6"/>
                </a:lnTo>
                <a:lnTo>
                  <a:pt x="9" y="6"/>
                </a:lnTo>
                <a:lnTo>
                  <a:pt x="8" y="6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9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9" y="4"/>
                </a:lnTo>
                <a:lnTo>
                  <a:pt x="9" y="4"/>
                </a:lnTo>
                <a:lnTo>
                  <a:pt x="9" y="4"/>
                </a:lnTo>
                <a:lnTo>
                  <a:pt x="9" y="4"/>
                </a:lnTo>
                <a:lnTo>
                  <a:pt x="8" y="4"/>
                </a:lnTo>
                <a:lnTo>
                  <a:pt x="8" y="4"/>
                </a:lnTo>
                <a:lnTo>
                  <a:pt x="8" y="4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8" y="5"/>
                </a:lnTo>
                <a:lnTo>
                  <a:pt x="7" y="5"/>
                </a:lnTo>
                <a:lnTo>
                  <a:pt x="7" y="5"/>
                </a:lnTo>
                <a:lnTo>
                  <a:pt x="7" y="5"/>
                </a:lnTo>
                <a:lnTo>
                  <a:pt x="7" y="4"/>
                </a:lnTo>
                <a:lnTo>
                  <a:pt x="8" y="4"/>
                </a:lnTo>
                <a:lnTo>
                  <a:pt x="7" y="4"/>
                </a:lnTo>
                <a:lnTo>
                  <a:pt x="7" y="4"/>
                </a:lnTo>
                <a:lnTo>
                  <a:pt x="7" y="4"/>
                </a:lnTo>
                <a:lnTo>
                  <a:pt x="7" y="3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9</xdr:col>
      <xdr:colOff>333375</xdr:colOff>
      <xdr:row>40</xdr:row>
      <xdr:rowOff>0</xdr:rowOff>
    </xdr:from>
    <xdr:to>
      <xdr:col>10</xdr:col>
      <xdr:colOff>304800</xdr:colOff>
      <xdr:row>40</xdr:row>
      <xdr:rowOff>0</xdr:rowOff>
    </xdr:to>
    <xdr:grpSp>
      <xdr:nvGrpSpPr>
        <xdr:cNvPr id="69300" name="Group 2740">
          <a:extLst>
            <a:ext uri="{FF2B5EF4-FFF2-40B4-BE49-F238E27FC236}">
              <a16:creationId xmlns:a16="http://schemas.microsoft.com/office/drawing/2014/main" id="{8F6D2539-8BFB-4460-9FC5-B7DD72AE1354}"/>
            </a:ext>
          </a:extLst>
        </xdr:cNvPr>
        <xdr:cNvGrpSpPr>
          <a:grpSpLocks/>
        </xdr:cNvGrpSpPr>
      </xdr:nvGrpSpPr>
      <xdr:grpSpPr bwMode="auto">
        <a:xfrm>
          <a:off x="5196728" y="6409765"/>
          <a:ext cx="576543" cy="0"/>
          <a:chOff x="584" y="1073"/>
          <a:chExt cx="61" cy="17"/>
        </a:xfrm>
      </xdr:grpSpPr>
      <xdr:sp macro="" textlink="">
        <xdr:nvSpPr>
          <xdr:cNvPr id="69298" name="Freeform 2738">
            <a:extLst>
              <a:ext uri="{FF2B5EF4-FFF2-40B4-BE49-F238E27FC236}">
                <a16:creationId xmlns:a16="http://schemas.microsoft.com/office/drawing/2014/main" id="{FA7FD53D-3BD4-4C81-8452-04641520A96A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60" y="15"/>
                </a:ln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4"/>
                </a:lnTo>
                <a:lnTo>
                  <a:pt x="50" y="13"/>
                </a:lnTo>
                <a:lnTo>
                  <a:pt x="50" y="13"/>
                </a:lnTo>
                <a:lnTo>
                  <a:pt x="50" y="12"/>
                </a:lnTo>
                <a:lnTo>
                  <a:pt x="50" y="12"/>
                </a:lnTo>
                <a:lnTo>
                  <a:pt x="49" y="11"/>
                </a:lnTo>
                <a:lnTo>
                  <a:pt x="49" y="11"/>
                </a:lnTo>
                <a:lnTo>
                  <a:pt x="49" y="11"/>
                </a:lnTo>
                <a:lnTo>
                  <a:pt x="49" y="10"/>
                </a:lnTo>
                <a:lnTo>
                  <a:pt x="49" y="10"/>
                </a:lnTo>
                <a:lnTo>
                  <a:pt x="49" y="9"/>
                </a:lnTo>
                <a:lnTo>
                  <a:pt x="49" y="9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299" name="Freeform 2739">
            <a:extLst>
              <a:ext uri="{FF2B5EF4-FFF2-40B4-BE49-F238E27FC236}">
                <a16:creationId xmlns:a16="http://schemas.microsoft.com/office/drawing/2014/main" id="{B3983B75-A17A-4128-A40B-D0A28803FEB3}"/>
              </a:ext>
            </a:extLst>
          </xdr:cNvPr>
          <xdr:cNvSpPr>
            <a:spLocks/>
          </xdr:cNvSpPr>
        </xdr:nvSpPr>
        <xdr:spPr bwMode="auto">
          <a:xfrm>
            <a:off x="584" y="1073"/>
            <a:ext cx="61" cy="17"/>
          </a:xfrm>
          <a:custGeom>
            <a:avLst/>
            <a:gdLst>
              <a:gd name="T0" fmla="*/ 60 w 61"/>
              <a:gd name="T1" fmla="*/ 15 h 17"/>
              <a:gd name="T2" fmla="*/ 60 w 61"/>
              <a:gd name="T3" fmla="*/ 15 h 17"/>
              <a:gd name="T4" fmla="*/ 57 w 61"/>
              <a:gd name="T5" fmla="*/ 14 h 17"/>
              <a:gd name="T6" fmla="*/ 56 w 61"/>
              <a:gd name="T7" fmla="*/ 15 h 17"/>
              <a:gd name="T8" fmla="*/ 55 w 61"/>
              <a:gd name="T9" fmla="*/ 15 h 17"/>
              <a:gd name="T10" fmla="*/ 52 w 61"/>
              <a:gd name="T11" fmla="*/ 14 h 17"/>
              <a:gd name="T12" fmla="*/ 50 w 61"/>
              <a:gd name="T13" fmla="*/ 13 h 17"/>
              <a:gd name="T14" fmla="*/ 52 w 61"/>
              <a:gd name="T15" fmla="*/ 15 h 17"/>
              <a:gd name="T16" fmla="*/ 51 w 61"/>
              <a:gd name="T17" fmla="*/ 15 h 17"/>
              <a:gd name="T18" fmla="*/ 50 w 61"/>
              <a:gd name="T19" fmla="*/ 14 h 17"/>
              <a:gd name="T20" fmla="*/ 50 w 61"/>
              <a:gd name="T21" fmla="*/ 13 h 17"/>
              <a:gd name="T22" fmla="*/ 50 w 61"/>
              <a:gd name="T23" fmla="*/ 12 h 17"/>
              <a:gd name="T24" fmla="*/ 49 w 61"/>
              <a:gd name="T25" fmla="*/ 11 h 17"/>
              <a:gd name="T26" fmla="*/ 49 w 61"/>
              <a:gd name="T27" fmla="*/ 10 h 17"/>
              <a:gd name="T28" fmla="*/ 49 w 61"/>
              <a:gd name="T29" fmla="*/ 9 h 17"/>
              <a:gd name="T30" fmla="*/ 49 w 61"/>
              <a:gd name="T31" fmla="*/ 9 h 17"/>
              <a:gd name="T32" fmla="*/ 48 w 61"/>
              <a:gd name="T33" fmla="*/ 10 h 17"/>
              <a:gd name="T34" fmla="*/ 47 w 61"/>
              <a:gd name="T35" fmla="*/ 11 h 17"/>
              <a:gd name="T36" fmla="*/ 46 w 61"/>
              <a:gd name="T37" fmla="*/ 11 h 17"/>
              <a:gd name="T38" fmla="*/ 44 w 61"/>
              <a:gd name="T39" fmla="*/ 13 h 17"/>
              <a:gd name="T40" fmla="*/ 42 w 61"/>
              <a:gd name="T41" fmla="*/ 13 h 17"/>
              <a:gd name="T42" fmla="*/ 41 w 61"/>
              <a:gd name="T43" fmla="*/ 13 h 17"/>
              <a:gd name="T44" fmla="*/ 38 w 61"/>
              <a:gd name="T45" fmla="*/ 12 h 17"/>
              <a:gd name="T46" fmla="*/ 38 w 61"/>
              <a:gd name="T47" fmla="*/ 11 h 17"/>
              <a:gd name="T48" fmla="*/ 37 w 61"/>
              <a:gd name="T49" fmla="*/ 12 h 17"/>
              <a:gd name="T50" fmla="*/ 36 w 61"/>
              <a:gd name="T51" fmla="*/ 13 h 17"/>
              <a:gd name="T52" fmla="*/ 35 w 61"/>
              <a:gd name="T53" fmla="*/ 13 h 17"/>
              <a:gd name="T54" fmla="*/ 35 w 61"/>
              <a:gd name="T55" fmla="*/ 12 h 17"/>
              <a:gd name="T56" fmla="*/ 34 w 61"/>
              <a:gd name="T57" fmla="*/ 13 h 17"/>
              <a:gd name="T58" fmla="*/ 32 w 61"/>
              <a:gd name="T59" fmla="*/ 13 h 17"/>
              <a:gd name="T60" fmla="*/ 30 w 61"/>
              <a:gd name="T61" fmla="*/ 13 h 17"/>
              <a:gd name="T62" fmla="*/ 28 w 61"/>
              <a:gd name="T63" fmla="*/ 14 h 17"/>
              <a:gd name="T64" fmla="*/ 26 w 61"/>
              <a:gd name="T65" fmla="*/ 14 h 17"/>
              <a:gd name="T66" fmla="*/ 24 w 61"/>
              <a:gd name="T67" fmla="*/ 13 h 17"/>
              <a:gd name="T68" fmla="*/ 21 w 61"/>
              <a:gd name="T69" fmla="*/ 12 h 17"/>
              <a:gd name="T70" fmla="*/ 20 w 61"/>
              <a:gd name="T71" fmla="*/ 11 h 17"/>
              <a:gd name="T72" fmla="*/ 18 w 61"/>
              <a:gd name="T73" fmla="*/ 10 h 17"/>
              <a:gd name="T74" fmla="*/ 17 w 61"/>
              <a:gd name="T75" fmla="*/ 9 h 17"/>
              <a:gd name="T76" fmla="*/ 16 w 61"/>
              <a:gd name="T77" fmla="*/ 7 h 17"/>
              <a:gd name="T78" fmla="*/ 15 w 61"/>
              <a:gd name="T79" fmla="*/ 7 h 17"/>
              <a:gd name="T80" fmla="*/ 14 w 61"/>
              <a:gd name="T81" fmla="*/ 5 h 17"/>
              <a:gd name="T82" fmla="*/ 14 w 61"/>
              <a:gd name="T83" fmla="*/ 4 h 17"/>
              <a:gd name="T84" fmla="*/ 13 w 61"/>
              <a:gd name="T85" fmla="*/ 1 h 17"/>
              <a:gd name="T86" fmla="*/ 13 w 61"/>
              <a:gd name="T87" fmla="*/ 0 h 17"/>
              <a:gd name="T88" fmla="*/ 12 w 61"/>
              <a:gd name="T89" fmla="*/ 0 h 17"/>
              <a:gd name="T90" fmla="*/ 11 w 61"/>
              <a:gd name="T91" fmla="*/ 0 h 17"/>
              <a:gd name="T92" fmla="*/ 10 w 61"/>
              <a:gd name="T93" fmla="*/ 2 h 17"/>
              <a:gd name="T94" fmla="*/ 8 w 61"/>
              <a:gd name="T95" fmla="*/ 2 h 17"/>
              <a:gd name="T96" fmla="*/ 7 w 61"/>
              <a:gd name="T97" fmla="*/ 2 h 17"/>
              <a:gd name="T98" fmla="*/ 5 w 61"/>
              <a:gd name="T99" fmla="*/ 2 h 17"/>
              <a:gd name="T100" fmla="*/ 5 w 61"/>
              <a:gd name="T101" fmla="*/ 3 h 17"/>
              <a:gd name="T102" fmla="*/ 4 w 61"/>
              <a:gd name="T103" fmla="*/ 5 h 17"/>
              <a:gd name="T104" fmla="*/ 3 w 61"/>
              <a:gd name="T105" fmla="*/ 7 h 17"/>
              <a:gd name="T106" fmla="*/ 3 w 61"/>
              <a:gd name="T107" fmla="*/ 8 h 17"/>
              <a:gd name="T108" fmla="*/ 2 w 61"/>
              <a:gd name="T109" fmla="*/ 10 h 17"/>
              <a:gd name="T110" fmla="*/ 1 w 61"/>
              <a:gd name="T111" fmla="*/ 14 h 17"/>
              <a:gd name="T112" fmla="*/ 61 w 61"/>
              <a:gd name="T113" fmla="*/ 17 h 17"/>
              <a:gd name="T114" fmla="*/ 60 w 61"/>
              <a:gd name="T115" fmla="*/ 16 h 1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</a:cxnLst>
            <a:rect l="0" t="0" r="r" b="b"/>
            <a:pathLst>
              <a:path w="61" h="17">
                <a:moveTo>
                  <a:pt x="60" y="16"/>
                </a:moveTo>
                <a:lnTo>
                  <a:pt x="60" y="15"/>
                </a:lnTo>
                <a:lnTo>
                  <a:pt x="60" y="15"/>
                </a:lnTo>
                <a:lnTo>
                  <a:pt x="60" y="15"/>
                </a:lnTo>
                <a:lnTo>
                  <a:pt x="58" y="15"/>
                </a:lnTo>
                <a:lnTo>
                  <a:pt x="57" y="14"/>
                </a:lnTo>
                <a:lnTo>
                  <a:pt x="57" y="14"/>
                </a:lnTo>
                <a:lnTo>
                  <a:pt x="56" y="15"/>
                </a:lnTo>
                <a:lnTo>
                  <a:pt x="55" y="15"/>
                </a:lnTo>
                <a:lnTo>
                  <a:pt x="55" y="15"/>
                </a:lnTo>
                <a:lnTo>
                  <a:pt x="54" y="15"/>
                </a:lnTo>
                <a:lnTo>
                  <a:pt x="52" y="14"/>
                </a:lnTo>
                <a:lnTo>
                  <a:pt x="51" y="13"/>
                </a:lnTo>
                <a:lnTo>
                  <a:pt x="50" y="13"/>
                </a:lnTo>
                <a:lnTo>
                  <a:pt x="51" y="14"/>
                </a:lnTo>
                <a:lnTo>
                  <a:pt x="52" y="15"/>
                </a:lnTo>
                <a:lnTo>
                  <a:pt x="52" y="15"/>
                </a:lnTo>
                <a:lnTo>
                  <a:pt x="51" y="15"/>
                </a:lnTo>
                <a:lnTo>
                  <a:pt x="50" y="14"/>
                </a:lnTo>
                <a:lnTo>
                  <a:pt x="50" y="14"/>
                </a:lnTo>
                <a:lnTo>
                  <a:pt x="50" y="13"/>
                </a:lnTo>
                <a:lnTo>
                  <a:pt x="50" y="13"/>
                </a:lnTo>
                <a:lnTo>
                  <a:pt x="50" y="12"/>
                </a:lnTo>
                <a:lnTo>
                  <a:pt x="50" y="12"/>
                </a:lnTo>
                <a:lnTo>
                  <a:pt x="49" y="11"/>
                </a:lnTo>
                <a:lnTo>
                  <a:pt x="49" y="11"/>
                </a:lnTo>
                <a:lnTo>
                  <a:pt x="49" y="11"/>
                </a:lnTo>
                <a:lnTo>
                  <a:pt x="49" y="10"/>
                </a:lnTo>
                <a:lnTo>
                  <a:pt x="49" y="10"/>
                </a:lnTo>
                <a:lnTo>
                  <a:pt x="49" y="9"/>
                </a:lnTo>
                <a:lnTo>
                  <a:pt x="49" y="9"/>
                </a:lnTo>
                <a:lnTo>
                  <a:pt x="49" y="9"/>
                </a:lnTo>
                <a:lnTo>
                  <a:pt x="48" y="9"/>
                </a:lnTo>
                <a:lnTo>
                  <a:pt x="48" y="10"/>
                </a:lnTo>
                <a:lnTo>
                  <a:pt x="48" y="10"/>
                </a:lnTo>
                <a:lnTo>
                  <a:pt x="47" y="11"/>
                </a:lnTo>
                <a:lnTo>
                  <a:pt x="47" y="12"/>
                </a:lnTo>
                <a:lnTo>
                  <a:pt x="46" y="11"/>
                </a:lnTo>
                <a:lnTo>
                  <a:pt x="46" y="13"/>
                </a:lnTo>
                <a:lnTo>
                  <a:pt x="44" y="13"/>
                </a:lnTo>
                <a:lnTo>
                  <a:pt x="44" y="13"/>
                </a:lnTo>
                <a:lnTo>
                  <a:pt x="42" y="13"/>
                </a:lnTo>
                <a:lnTo>
                  <a:pt x="41" y="13"/>
                </a:lnTo>
                <a:lnTo>
                  <a:pt x="41" y="13"/>
                </a:lnTo>
                <a:lnTo>
                  <a:pt x="40" y="13"/>
                </a:lnTo>
                <a:lnTo>
                  <a:pt x="38" y="12"/>
                </a:lnTo>
                <a:lnTo>
                  <a:pt x="38" y="12"/>
                </a:lnTo>
                <a:lnTo>
                  <a:pt x="38" y="11"/>
                </a:lnTo>
                <a:lnTo>
                  <a:pt x="37" y="12"/>
                </a:lnTo>
                <a:lnTo>
                  <a:pt x="37" y="12"/>
                </a:lnTo>
                <a:lnTo>
                  <a:pt x="37" y="13"/>
                </a:lnTo>
                <a:lnTo>
                  <a:pt x="36" y="13"/>
                </a:lnTo>
                <a:lnTo>
                  <a:pt x="35" y="13"/>
                </a:lnTo>
                <a:lnTo>
                  <a:pt x="35" y="13"/>
                </a:lnTo>
                <a:lnTo>
                  <a:pt x="35" y="13"/>
                </a:lnTo>
                <a:lnTo>
                  <a:pt x="35" y="12"/>
                </a:lnTo>
                <a:lnTo>
                  <a:pt x="34" y="12"/>
                </a:lnTo>
                <a:lnTo>
                  <a:pt x="34" y="13"/>
                </a:lnTo>
                <a:lnTo>
                  <a:pt x="33" y="12"/>
                </a:lnTo>
                <a:lnTo>
                  <a:pt x="32" y="13"/>
                </a:lnTo>
                <a:lnTo>
                  <a:pt x="31" y="13"/>
                </a:lnTo>
                <a:lnTo>
                  <a:pt x="30" y="13"/>
                </a:lnTo>
                <a:lnTo>
                  <a:pt x="29" y="14"/>
                </a:lnTo>
                <a:lnTo>
                  <a:pt x="28" y="14"/>
                </a:lnTo>
                <a:lnTo>
                  <a:pt x="27" y="14"/>
                </a:lnTo>
                <a:lnTo>
                  <a:pt x="26" y="14"/>
                </a:lnTo>
                <a:lnTo>
                  <a:pt x="24" y="13"/>
                </a:lnTo>
                <a:lnTo>
                  <a:pt x="24" y="13"/>
                </a:lnTo>
                <a:lnTo>
                  <a:pt x="23" y="13"/>
                </a:lnTo>
                <a:lnTo>
                  <a:pt x="21" y="12"/>
                </a:lnTo>
                <a:lnTo>
                  <a:pt x="21" y="11"/>
                </a:lnTo>
                <a:lnTo>
                  <a:pt x="20" y="11"/>
                </a:lnTo>
                <a:lnTo>
                  <a:pt x="19" y="10"/>
                </a:lnTo>
                <a:lnTo>
                  <a:pt x="18" y="10"/>
                </a:lnTo>
                <a:lnTo>
                  <a:pt x="18" y="9"/>
                </a:lnTo>
                <a:lnTo>
                  <a:pt x="17" y="9"/>
                </a:lnTo>
                <a:lnTo>
                  <a:pt x="17" y="8"/>
                </a:lnTo>
                <a:lnTo>
                  <a:pt x="16" y="7"/>
                </a:lnTo>
                <a:lnTo>
                  <a:pt x="16" y="7"/>
                </a:lnTo>
                <a:lnTo>
                  <a:pt x="15" y="7"/>
                </a:lnTo>
                <a:lnTo>
                  <a:pt x="15" y="6"/>
                </a:lnTo>
                <a:lnTo>
                  <a:pt x="14" y="5"/>
                </a:lnTo>
                <a:lnTo>
                  <a:pt x="14" y="4"/>
                </a:lnTo>
                <a:lnTo>
                  <a:pt x="14" y="4"/>
                </a:lnTo>
                <a:lnTo>
                  <a:pt x="14" y="4"/>
                </a:lnTo>
                <a:lnTo>
                  <a:pt x="13" y="1"/>
                </a:lnTo>
                <a:lnTo>
                  <a:pt x="13" y="1"/>
                </a:lnTo>
                <a:lnTo>
                  <a:pt x="13" y="0"/>
                </a:lnTo>
                <a:lnTo>
                  <a:pt x="12" y="0"/>
                </a:lnTo>
                <a:lnTo>
                  <a:pt x="12" y="0"/>
                </a:lnTo>
                <a:lnTo>
                  <a:pt x="12" y="0"/>
                </a:lnTo>
                <a:lnTo>
                  <a:pt x="11" y="0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8" y="2"/>
                </a:lnTo>
                <a:lnTo>
                  <a:pt x="7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3" y="9"/>
                </a:lnTo>
                <a:lnTo>
                  <a:pt x="2" y="10"/>
                </a:lnTo>
                <a:lnTo>
                  <a:pt x="2" y="13"/>
                </a:lnTo>
                <a:lnTo>
                  <a:pt x="1" y="14"/>
                </a:lnTo>
                <a:lnTo>
                  <a:pt x="0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03" name="Group 2743">
          <a:extLst>
            <a:ext uri="{FF2B5EF4-FFF2-40B4-BE49-F238E27FC236}">
              <a16:creationId xmlns:a16="http://schemas.microsoft.com/office/drawing/2014/main" id="{EE2EA5DE-7CEA-4F18-819A-BA8668FDB8B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27" y="821"/>
          <a:chExt cx="85" cy="34"/>
        </a:xfrm>
      </xdr:grpSpPr>
      <xdr:sp macro="" textlink="">
        <xdr:nvSpPr>
          <xdr:cNvPr id="69301" name="Freeform 2741">
            <a:extLst>
              <a:ext uri="{FF2B5EF4-FFF2-40B4-BE49-F238E27FC236}">
                <a16:creationId xmlns:a16="http://schemas.microsoft.com/office/drawing/2014/main" id="{F539DFD8-B67C-4465-AEA0-05C8C34DDE5F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9" y="32"/>
                </a:lnTo>
                <a:lnTo>
                  <a:pt x="29" y="32"/>
                </a:lnTo>
                <a:lnTo>
                  <a:pt x="28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8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9" y="29"/>
                </a:lnTo>
                <a:lnTo>
                  <a:pt x="30" y="29"/>
                </a:lnTo>
                <a:lnTo>
                  <a:pt x="30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39" y="28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6"/>
                </a:lnTo>
                <a:lnTo>
                  <a:pt x="44" y="27"/>
                </a:lnTo>
                <a:lnTo>
                  <a:pt x="44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5"/>
                </a:lnTo>
                <a:lnTo>
                  <a:pt x="50" y="25"/>
                </a:lnTo>
                <a:lnTo>
                  <a:pt x="51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3" y="22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6" y="20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3" y="13"/>
                </a:lnTo>
                <a:lnTo>
                  <a:pt x="84" y="12"/>
                </a:lnTo>
                <a:lnTo>
                  <a:pt x="84" y="12"/>
                </a:lnTo>
                <a:lnTo>
                  <a:pt x="84" y="12"/>
                </a:lnTo>
                <a:lnTo>
                  <a:pt x="85" y="11"/>
                </a:lnTo>
                <a:lnTo>
                  <a:pt x="85" y="11"/>
                </a:lnTo>
                <a:lnTo>
                  <a:pt x="85" y="11"/>
                </a:lnTo>
                <a:lnTo>
                  <a:pt x="85" y="10"/>
                </a:lnTo>
                <a:lnTo>
                  <a:pt x="85" y="10"/>
                </a:lnTo>
                <a:lnTo>
                  <a:pt x="84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80" y="8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6" y="5"/>
                </a:lnTo>
                <a:lnTo>
                  <a:pt x="74" y="4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9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7" y="4"/>
                </a:lnTo>
                <a:lnTo>
                  <a:pt x="57" y="4"/>
                </a:lnTo>
                <a:lnTo>
                  <a:pt x="56" y="4"/>
                </a:lnTo>
                <a:lnTo>
                  <a:pt x="56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0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7" y="7"/>
                </a:lnTo>
                <a:lnTo>
                  <a:pt x="47" y="7"/>
                </a:lnTo>
                <a:lnTo>
                  <a:pt x="46" y="7"/>
                </a:lnTo>
                <a:lnTo>
                  <a:pt x="46" y="7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7"/>
                </a:lnTo>
                <a:lnTo>
                  <a:pt x="44" y="7"/>
                </a:lnTo>
                <a:lnTo>
                  <a:pt x="44" y="6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1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2"/>
                </a:lnTo>
                <a:lnTo>
                  <a:pt x="0" y="23"/>
                </a:lnTo>
                <a:lnTo>
                  <a:pt x="0" y="23"/>
                </a:lnTo>
                <a:lnTo>
                  <a:pt x="0" y="23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2" y="26"/>
                </a:lnTo>
                <a:lnTo>
                  <a:pt x="3" y="27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02" name="Freeform 2742">
            <a:extLst>
              <a:ext uri="{FF2B5EF4-FFF2-40B4-BE49-F238E27FC236}">
                <a16:creationId xmlns:a16="http://schemas.microsoft.com/office/drawing/2014/main" id="{BD6323CE-E2DF-4DB3-873C-EA857AC8DBE2}"/>
              </a:ext>
            </a:extLst>
          </xdr:cNvPr>
          <xdr:cNvSpPr>
            <a:spLocks/>
          </xdr:cNvSpPr>
        </xdr:nvSpPr>
        <xdr:spPr bwMode="auto">
          <a:xfrm>
            <a:off x="927" y="821"/>
            <a:ext cx="85" cy="34"/>
          </a:xfrm>
          <a:custGeom>
            <a:avLst/>
            <a:gdLst>
              <a:gd name="T0" fmla="*/ 8 w 85"/>
              <a:gd name="T1" fmla="*/ 30 h 34"/>
              <a:gd name="T2" fmla="*/ 13 w 85"/>
              <a:gd name="T3" fmla="*/ 34 h 34"/>
              <a:gd name="T4" fmla="*/ 22 w 85"/>
              <a:gd name="T5" fmla="*/ 34 h 34"/>
              <a:gd name="T6" fmla="*/ 28 w 85"/>
              <a:gd name="T7" fmla="*/ 34 h 34"/>
              <a:gd name="T8" fmla="*/ 29 w 85"/>
              <a:gd name="T9" fmla="*/ 32 h 34"/>
              <a:gd name="T10" fmla="*/ 28 w 85"/>
              <a:gd name="T11" fmla="*/ 30 h 34"/>
              <a:gd name="T12" fmla="*/ 30 w 85"/>
              <a:gd name="T13" fmla="*/ 29 h 34"/>
              <a:gd name="T14" fmla="*/ 33 w 85"/>
              <a:gd name="T15" fmla="*/ 29 h 34"/>
              <a:gd name="T16" fmla="*/ 39 w 85"/>
              <a:gd name="T17" fmla="*/ 28 h 34"/>
              <a:gd name="T18" fmla="*/ 41 w 85"/>
              <a:gd name="T19" fmla="*/ 25 h 34"/>
              <a:gd name="T20" fmla="*/ 44 w 85"/>
              <a:gd name="T21" fmla="*/ 27 h 34"/>
              <a:gd name="T22" fmla="*/ 46 w 85"/>
              <a:gd name="T23" fmla="*/ 27 h 34"/>
              <a:gd name="T24" fmla="*/ 49 w 85"/>
              <a:gd name="T25" fmla="*/ 25 h 34"/>
              <a:gd name="T26" fmla="*/ 52 w 85"/>
              <a:gd name="T27" fmla="*/ 25 h 34"/>
              <a:gd name="T28" fmla="*/ 54 w 85"/>
              <a:gd name="T29" fmla="*/ 21 h 34"/>
              <a:gd name="T30" fmla="*/ 58 w 85"/>
              <a:gd name="T31" fmla="*/ 19 h 34"/>
              <a:gd name="T32" fmla="*/ 62 w 85"/>
              <a:gd name="T33" fmla="*/ 20 h 34"/>
              <a:gd name="T34" fmla="*/ 66 w 85"/>
              <a:gd name="T35" fmla="*/ 20 h 34"/>
              <a:gd name="T36" fmla="*/ 70 w 85"/>
              <a:gd name="T37" fmla="*/ 20 h 34"/>
              <a:gd name="T38" fmla="*/ 74 w 85"/>
              <a:gd name="T39" fmla="*/ 23 h 34"/>
              <a:gd name="T40" fmla="*/ 78 w 85"/>
              <a:gd name="T41" fmla="*/ 23 h 34"/>
              <a:gd name="T42" fmla="*/ 80 w 85"/>
              <a:gd name="T43" fmla="*/ 18 h 34"/>
              <a:gd name="T44" fmla="*/ 82 w 85"/>
              <a:gd name="T45" fmla="*/ 15 h 34"/>
              <a:gd name="T46" fmla="*/ 84 w 85"/>
              <a:gd name="T47" fmla="*/ 12 h 34"/>
              <a:gd name="T48" fmla="*/ 84 w 85"/>
              <a:gd name="T49" fmla="*/ 10 h 34"/>
              <a:gd name="T50" fmla="*/ 80 w 85"/>
              <a:gd name="T51" fmla="*/ 9 h 34"/>
              <a:gd name="T52" fmla="*/ 77 w 85"/>
              <a:gd name="T53" fmla="*/ 7 h 34"/>
              <a:gd name="T54" fmla="*/ 74 w 85"/>
              <a:gd name="T55" fmla="*/ 4 h 34"/>
              <a:gd name="T56" fmla="*/ 72 w 85"/>
              <a:gd name="T57" fmla="*/ 4 h 34"/>
              <a:gd name="T58" fmla="*/ 68 w 85"/>
              <a:gd name="T59" fmla="*/ 4 h 34"/>
              <a:gd name="T60" fmla="*/ 65 w 85"/>
              <a:gd name="T61" fmla="*/ 4 h 34"/>
              <a:gd name="T62" fmla="*/ 63 w 85"/>
              <a:gd name="T63" fmla="*/ 4 h 34"/>
              <a:gd name="T64" fmla="*/ 60 w 85"/>
              <a:gd name="T65" fmla="*/ 6 h 34"/>
              <a:gd name="T66" fmla="*/ 58 w 85"/>
              <a:gd name="T67" fmla="*/ 5 h 34"/>
              <a:gd name="T68" fmla="*/ 57 w 85"/>
              <a:gd name="T69" fmla="*/ 4 h 34"/>
              <a:gd name="T70" fmla="*/ 54 w 85"/>
              <a:gd name="T71" fmla="*/ 4 h 34"/>
              <a:gd name="T72" fmla="*/ 52 w 85"/>
              <a:gd name="T73" fmla="*/ 4 h 34"/>
              <a:gd name="T74" fmla="*/ 50 w 85"/>
              <a:gd name="T75" fmla="*/ 5 h 34"/>
              <a:gd name="T76" fmla="*/ 48 w 85"/>
              <a:gd name="T77" fmla="*/ 8 h 34"/>
              <a:gd name="T78" fmla="*/ 46 w 85"/>
              <a:gd name="T79" fmla="*/ 7 h 34"/>
              <a:gd name="T80" fmla="*/ 43 w 85"/>
              <a:gd name="T81" fmla="*/ 7 h 34"/>
              <a:gd name="T82" fmla="*/ 44 w 85"/>
              <a:gd name="T83" fmla="*/ 5 h 34"/>
              <a:gd name="T84" fmla="*/ 42 w 85"/>
              <a:gd name="T85" fmla="*/ 4 h 34"/>
              <a:gd name="T86" fmla="*/ 40 w 85"/>
              <a:gd name="T87" fmla="*/ 1 h 34"/>
              <a:gd name="T88" fmla="*/ 38 w 85"/>
              <a:gd name="T89" fmla="*/ 0 h 34"/>
              <a:gd name="T90" fmla="*/ 35 w 85"/>
              <a:gd name="T91" fmla="*/ 3 h 34"/>
              <a:gd name="T92" fmla="*/ 34 w 85"/>
              <a:gd name="T93" fmla="*/ 4 h 34"/>
              <a:gd name="T94" fmla="*/ 32 w 85"/>
              <a:gd name="T95" fmla="*/ 4 h 34"/>
              <a:gd name="T96" fmla="*/ 32 w 85"/>
              <a:gd name="T97" fmla="*/ 3 h 34"/>
              <a:gd name="T98" fmla="*/ 27 w 85"/>
              <a:gd name="T99" fmla="*/ 2 h 34"/>
              <a:gd name="T100" fmla="*/ 21 w 85"/>
              <a:gd name="T101" fmla="*/ 6 h 34"/>
              <a:gd name="T102" fmla="*/ 16 w 85"/>
              <a:gd name="T103" fmla="*/ 12 h 34"/>
              <a:gd name="T104" fmla="*/ 8 w 85"/>
              <a:gd name="T105" fmla="*/ 15 h 34"/>
              <a:gd name="T106" fmla="*/ 4 w 85"/>
              <a:gd name="T107" fmla="*/ 14 h 34"/>
              <a:gd name="T108" fmla="*/ 2 w 85"/>
              <a:gd name="T109" fmla="*/ 18 h 34"/>
              <a:gd name="T110" fmla="*/ 1 w 85"/>
              <a:gd name="T111" fmla="*/ 20 h 34"/>
              <a:gd name="T112" fmla="*/ 0 w 85"/>
              <a:gd name="T113" fmla="*/ 23 h 34"/>
              <a:gd name="T114" fmla="*/ 1 w 85"/>
              <a:gd name="T115" fmla="*/ 24 h 34"/>
              <a:gd name="T116" fmla="*/ 3 w 85"/>
              <a:gd name="T117" fmla="*/ 28 h 34"/>
              <a:gd name="T118" fmla="*/ 4 w 85"/>
              <a:gd name="T119" fmla="*/ 29 h 34"/>
              <a:gd name="T120" fmla="*/ 5 w 85"/>
              <a:gd name="T121" fmla="*/ 29 h 3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85" h="34">
                <a:moveTo>
                  <a:pt x="6" y="29"/>
                </a:moveTo>
                <a:lnTo>
                  <a:pt x="6" y="30"/>
                </a:lnTo>
                <a:lnTo>
                  <a:pt x="6" y="30"/>
                </a:lnTo>
                <a:lnTo>
                  <a:pt x="7" y="30"/>
                </a:lnTo>
                <a:lnTo>
                  <a:pt x="8" y="30"/>
                </a:lnTo>
                <a:lnTo>
                  <a:pt x="8" y="30"/>
                </a:lnTo>
                <a:lnTo>
                  <a:pt x="8" y="31"/>
                </a:lnTo>
                <a:lnTo>
                  <a:pt x="9" y="32"/>
                </a:lnTo>
                <a:lnTo>
                  <a:pt x="10" y="32"/>
                </a:lnTo>
                <a:lnTo>
                  <a:pt x="11" y="33"/>
                </a:lnTo>
                <a:lnTo>
                  <a:pt x="12" y="33"/>
                </a:lnTo>
                <a:lnTo>
                  <a:pt x="13" y="34"/>
                </a:lnTo>
                <a:lnTo>
                  <a:pt x="14" y="34"/>
                </a:lnTo>
                <a:lnTo>
                  <a:pt x="16" y="34"/>
                </a:lnTo>
                <a:lnTo>
                  <a:pt x="17" y="34"/>
                </a:lnTo>
                <a:lnTo>
                  <a:pt x="17" y="34"/>
                </a:lnTo>
                <a:lnTo>
                  <a:pt x="19" y="34"/>
                </a:lnTo>
                <a:lnTo>
                  <a:pt x="22" y="34"/>
                </a:lnTo>
                <a:lnTo>
                  <a:pt x="23" y="34"/>
                </a:lnTo>
                <a:lnTo>
                  <a:pt x="24" y="34"/>
                </a:lnTo>
                <a:lnTo>
                  <a:pt x="25" y="34"/>
                </a:lnTo>
                <a:lnTo>
                  <a:pt x="25" y="34"/>
                </a:lnTo>
                <a:lnTo>
                  <a:pt x="27" y="34"/>
                </a:lnTo>
                <a:lnTo>
                  <a:pt x="28" y="34"/>
                </a:lnTo>
                <a:lnTo>
                  <a:pt x="28" y="33"/>
                </a:lnTo>
                <a:lnTo>
                  <a:pt x="30" y="33"/>
                </a:lnTo>
                <a:lnTo>
                  <a:pt x="30" y="33"/>
                </a:lnTo>
                <a:lnTo>
                  <a:pt x="29" y="33"/>
                </a:lnTo>
                <a:lnTo>
                  <a:pt x="29" y="32"/>
                </a:lnTo>
                <a:lnTo>
                  <a:pt x="29" y="32"/>
                </a:lnTo>
                <a:lnTo>
                  <a:pt x="29" y="32"/>
                </a:lnTo>
                <a:lnTo>
                  <a:pt x="28" y="32"/>
                </a:lnTo>
                <a:lnTo>
                  <a:pt x="28" y="32"/>
                </a:lnTo>
                <a:lnTo>
                  <a:pt x="28" y="31"/>
                </a:lnTo>
                <a:lnTo>
                  <a:pt x="29" y="30"/>
                </a:lnTo>
                <a:lnTo>
                  <a:pt x="28" y="30"/>
                </a:lnTo>
                <a:lnTo>
                  <a:pt x="28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9" y="29"/>
                </a:lnTo>
                <a:lnTo>
                  <a:pt x="30" y="29"/>
                </a:lnTo>
                <a:lnTo>
                  <a:pt x="30" y="29"/>
                </a:lnTo>
                <a:lnTo>
                  <a:pt x="30" y="29"/>
                </a:lnTo>
                <a:lnTo>
                  <a:pt x="31" y="29"/>
                </a:lnTo>
                <a:lnTo>
                  <a:pt x="32" y="28"/>
                </a:lnTo>
                <a:lnTo>
                  <a:pt x="32" y="28"/>
                </a:lnTo>
                <a:lnTo>
                  <a:pt x="33" y="29"/>
                </a:lnTo>
                <a:lnTo>
                  <a:pt x="35" y="29"/>
                </a:lnTo>
                <a:lnTo>
                  <a:pt x="36" y="29"/>
                </a:lnTo>
                <a:lnTo>
                  <a:pt x="36" y="28"/>
                </a:lnTo>
                <a:lnTo>
                  <a:pt x="37" y="28"/>
                </a:lnTo>
                <a:lnTo>
                  <a:pt x="39" y="28"/>
                </a:lnTo>
                <a:lnTo>
                  <a:pt x="39" y="28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0" y="26"/>
                </a:lnTo>
                <a:lnTo>
                  <a:pt x="41" y="26"/>
                </a:lnTo>
                <a:lnTo>
                  <a:pt x="41" y="25"/>
                </a:lnTo>
                <a:lnTo>
                  <a:pt x="42" y="25"/>
                </a:lnTo>
                <a:lnTo>
                  <a:pt x="42" y="26"/>
                </a:lnTo>
                <a:lnTo>
                  <a:pt x="43" y="26"/>
                </a:lnTo>
                <a:lnTo>
                  <a:pt x="44" y="26"/>
                </a:lnTo>
                <a:lnTo>
                  <a:pt x="44" y="26"/>
                </a:lnTo>
                <a:lnTo>
                  <a:pt x="44" y="27"/>
                </a:lnTo>
                <a:lnTo>
                  <a:pt x="44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5" y="27"/>
                </a:lnTo>
                <a:lnTo>
                  <a:pt x="46" y="27"/>
                </a:lnTo>
                <a:lnTo>
                  <a:pt x="47" y="26"/>
                </a:lnTo>
                <a:lnTo>
                  <a:pt x="48" y="26"/>
                </a:lnTo>
                <a:lnTo>
                  <a:pt x="48" y="26"/>
                </a:lnTo>
                <a:lnTo>
                  <a:pt x="49" y="26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5"/>
                </a:lnTo>
                <a:lnTo>
                  <a:pt x="50" y="25"/>
                </a:lnTo>
                <a:lnTo>
                  <a:pt x="51" y="25"/>
                </a:lnTo>
                <a:lnTo>
                  <a:pt x="51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3" y="23"/>
                </a:lnTo>
                <a:lnTo>
                  <a:pt x="53" y="22"/>
                </a:lnTo>
                <a:lnTo>
                  <a:pt x="53" y="22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5" y="20"/>
                </a:lnTo>
                <a:lnTo>
                  <a:pt x="56" y="20"/>
                </a:lnTo>
                <a:lnTo>
                  <a:pt x="56" y="19"/>
                </a:lnTo>
                <a:lnTo>
                  <a:pt x="58" y="19"/>
                </a:lnTo>
                <a:lnTo>
                  <a:pt x="58" y="19"/>
                </a:lnTo>
                <a:lnTo>
                  <a:pt x="59" y="19"/>
                </a:lnTo>
                <a:lnTo>
                  <a:pt x="60" y="20"/>
                </a:lnTo>
                <a:lnTo>
                  <a:pt x="60" y="20"/>
                </a:lnTo>
                <a:lnTo>
                  <a:pt x="61" y="20"/>
                </a:lnTo>
                <a:lnTo>
                  <a:pt x="62" y="20"/>
                </a:lnTo>
                <a:lnTo>
                  <a:pt x="63" y="20"/>
                </a:lnTo>
                <a:lnTo>
                  <a:pt x="64" y="21"/>
                </a:lnTo>
                <a:lnTo>
                  <a:pt x="64" y="20"/>
                </a:lnTo>
                <a:lnTo>
                  <a:pt x="65" y="20"/>
                </a:lnTo>
                <a:lnTo>
                  <a:pt x="66" y="20"/>
                </a:lnTo>
                <a:lnTo>
                  <a:pt x="66" y="20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8" y="19"/>
                </a:lnTo>
                <a:lnTo>
                  <a:pt x="69" y="20"/>
                </a:lnTo>
                <a:lnTo>
                  <a:pt x="70" y="20"/>
                </a:lnTo>
                <a:lnTo>
                  <a:pt x="71" y="20"/>
                </a:lnTo>
                <a:lnTo>
                  <a:pt x="71" y="21"/>
                </a:lnTo>
                <a:lnTo>
                  <a:pt x="71" y="22"/>
                </a:lnTo>
                <a:lnTo>
                  <a:pt x="72" y="23"/>
                </a:lnTo>
                <a:lnTo>
                  <a:pt x="73" y="23"/>
                </a:lnTo>
                <a:lnTo>
                  <a:pt x="74" y="23"/>
                </a:lnTo>
                <a:lnTo>
                  <a:pt x="74" y="23"/>
                </a:lnTo>
                <a:lnTo>
                  <a:pt x="74" y="23"/>
                </a:lnTo>
                <a:lnTo>
                  <a:pt x="75" y="23"/>
                </a:lnTo>
                <a:lnTo>
                  <a:pt x="76" y="23"/>
                </a:lnTo>
                <a:lnTo>
                  <a:pt x="77" y="23"/>
                </a:lnTo>
                <a:lnTo>
                  <a:pt x="78" y="23"/>
                </a:lnTo>
                <a:lnTo>
                  <a:pt x="79" y="22"/>
                </a:lnTo>
                <a:lnTo>
                  <a:pt x="79" y="21"/>
                </a:lnTo>
                <a:lnTo>
                  <a:pt x="79" y="20"/>
                </a:lnTo>
                <a:lnTo>
                  <a:pt x="79" y="20"/>
                </a:lnTo>
                <a:lnTo>
                  <a:pt x="79" y="19"/>
                </a:lnTo>
                <a:lnTo>
                  <a:pt x="80" y="18"/>
                </a:lnTo>
                <a:lnTo>
                  <a:pt x="80" y="18"/>
                </a:lnTo>
                <a:lnTo>
                  <a:pt x="81" y="17"/>
                </a:lnTo>
                <a:lnTo>
                  <a:pt x="82" y="17"/>
                </a:lnTo>
                <a:lnTo>
                  <a:pt x="82" y="16"/>
                </a:lnTo>
                <a:lnTo>
                  <a:pt x="82" y="16"/>
                </a:lnTo>
                <a:lnTo>
                  <a:pt x="82" y="15"/>
                </a:lnTo>
                <a:lnTo>
                  <a:pt x="82" y="14"/>
                </a:lnTo>
                <a:lnTo>
                  <a:pt x="83" y="13"/>
                </a:lnTo>
                <a:lnTo>
                  <a:pt x="83" y="13"/>
                </a:lnTo>
                <a:lnTo>
                  <a:pt x="84" y="12"/>
                </a:lnTo>
                <a:lnTo>
                  <a:pt x="84" y="12"/>
                </a:lnTo>
                <a:lnTo>
                  <a:pt x="84" y="12"/>
                </a:lnTo>
                <a:lnTo>
                  <a:pt x="85" y="11"/>
                </a:lnTo>
                <a:lnTo>
                  <a:pt x="85" y="11"/>
                </a:lnTo>
                <a:lnTo>
                  <a:pt x="85" y="11"/>
                </a:lnTo>
                <a:lnTo>
                  <a:pt x="85" y="10"/>
                </a:lnTo>
                <a:lnTo>
                  <a:pt x="85" y="10"/>
                </a:lnTo>
                <a:lnTo>
                  <a:pt x="84" y="10"/>
                </a:lnTo>
                <a:lnTo>
                  <a:pt x="84" y="10"/>
                </a:lnTo>
                <a:lnTo>
                  <a:pt x="84" y="9"/>
                </a:lnTo>
                <a:lnTo>
                  <a:pt x="83" y="9"/>
                </a:lnTo>
                <a:lnTo>
                  <a:pt x="82" y="9"/>
                </a:lnTo>
                <a:lnTo>
                  <a:pt x="81" y="9"/>
                </a:lnTo>
                <a:lnTo>
                  <a:pt x="80" y="9"/>
                </a:lnTo>
                <a:lnTo>
                  <a:pt x="80" y="8"/>
                </a:lnTo>
                <a:lnTo>
                  <a:pt x="80" y="8"/>
                </a:lnTo>
                <a:lnTo>
                  <a:pt x="80" y="8"/>
                </a:lnTo>
                <a:lnTo>
                  <a:pt x="79" y="8"/>
                </a:lnTo>
                <a:lnTo>
                  <a:pt x="78" y="8"/>
                </a:lnTo>
                <a:lnTo>
                  <a:pt x="77" y="7"/>
                </a:lnTo>
                <a:lnTo>
                  <a:pt x="77" y="6"/>
                </a:lnTo>
                <a:lnTo>
                  <a:pt x="76" y="6"/>
                </a:lnTo>
                <a:lnTo>
                  <a:pt x="76" y="5"/>
                </a:lnTo>
                <a:lnTo>
                  <a:pt x="76" y="5"/>
                </a:lnTo>
                <a:lnTo>
                  <a:pt x="74" y="4"/>
                </a:lnTo>
                <a:lnTo>
                  <a:pt x="74" y="4"/>
                </a:lnTo>
                <a:lnTo>
                  <a:pt x="73" y="5"/>
                </a:lnTo>
                <a:lnTo>
                  <a:pt x="73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2" y="4"/>
                </a:lnTo>
                <a:lnTo>
                  <a:pt x="71" y="3"/>
                </a:lnTo>
                <a:lnTo>
                  <a:pt x="71" y="4"/>
                </a:lnTo>
                <a:lnTo>
                  <a:pt x="70" y="4"/>
                </a:lnTo>
                <a:lnTo>
                  <a:pt x="69" y="4"/>
                </a:lnTo>
                <a:lnTo>
                  <a:pt x="69" y="4"/>
                </a:lnTo>
                <a:lnTo>
                  <a:pt x="68" y="4"/>
                </a:lnTo>
                <a:lnTo>
                  <a:pt x="68" y="4"/>
                </a:lnTo>
                <a:lnTo>
                  <a:pt x="67" y="4"/>
                </a:lnTo>
                <a:lnTo>
                  <a:pt x="67" y="3"/>
                </a:lnTo>
                <a:lnTo>
                  <a:pt x="66" y="3"/>
                </a:lnTo>
                <a:lnTo>
                  <a:pt x="66" y="3"/>
                </a:lnTo>
                <a:lnTo>
                  <a:pt x="65" y="4"/>
                </a:lnTo>
                <a:lnTo>
                  <a:pt x="64" y="4"/>
                </a:lnTo>
                <a:lnTo>
                  <a:pt x="64" y="4"/>
                </a:lnTo>
                <a:lnTo>
                  <a:pt x="64" y="3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4"/>
                </a:lnTo>
                <a:lnTo>
                  <a:pt x="63" y="5"/>
                </a:lnTo>
                <a:lnTo>
                  <a:pt x="62" y="5"/>
                </a:lnTo>
                <a:lnTo>
                  <a:pt x="61" y="6"/>
                </a:lnTo>
                <a:lnTo>
                  <a:pt x="60" y="6"/>
                </a:lnTo>
                <a:lnTo>
                  <a:pt x="60" y="6"/>
                </a:lnTo>
                <a:lnTo>
                  <a:pt x="60" y="5"/>
                </a:lnTo>
                <a:lnTo>
                  <a:pt x="60" y="5"/>
                </a:lnTo>
                <a:lnTo>
                  <a:pt x="60" y="5"/>
                </a:lnTo>
                <a:lnTo>
                  <a:pt x="59" y="5"/>
                </a:lnTo>
                <a:lnTo>
                  <a:pt x="59" y="5"/>
                </a:lnTo>
                <a:lnTo>
                  <a:pt x="58" y="5"/>
                </a:lnTo>
                <a:lnTo>
                  <a:pt x="58" y="5"/>
                </a:lnTo>
                <a:lnTo>
                  <a:pt x="58" y="5"/>
                </a:lnTo>
                <a:lnTo>
                  <a:pt x="58" y="4"/>
                </a:lnTo>
                <a:lnTo>
                  <a:pt x="57" y="4"/>
                </a:lnTo>
                <a:lnTo>
                  <a:pt x="57" y="4"/>
                </a:lnTo>
                <a:lnTo>
                  <a:pt x="57" y="4"/>
                </a:lnTo>
                <a:lnTo>
                  <a:pt x="56" y="4"/>
                </a:lnTo>
                <a:lnTo>
                  <a:pt x="56" y="4"/>
                </a:lnTo>
                <a:lnTo>
                  <a:pt x="55" y="4"/>
                </a:lnTo>
                <a:lnTo>
                  <a:pt x="55" y="4"/>
                </a:lnTo>
                <a:lnTo>
                  <a:pt x="54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4"/>
                </a:lnTo>
                <a:lnTo>
                  <a:pt x="52" y="5"/>
                </a:lnTo>
                <a:lnTo>
                  <a:pt x="52" y="5"/>
                </a:lnTo>
                <a:lnTo>
                  <a:pt x="50" y="5"/>
                </a:lnTo>
                <a:lnTo>
                  <a:pt x="50" y="5"/>
                </a:lnTo>
                <a:lnTo>
                  <a:pt x="49" y="6"/>
                </a:lnTo>
                <a:lnTo>
                  <a:pt x="49" y="5"/>
                </a:lnTo>
                <a:lnTo>
                  <a:pt x="49" y="6"/>
                </a:lnTo>
                <a:lnTo>
                  <a:pt x="48" y="7"/>
                </a:lnTo>
                <a:lnTo>
                  <a:pt x="48" y="8"/>
                </a:lnTo>
                <a:lnTo>
                  <a:pt x="48" y="8"/>
                </a:lnTo>
                <a:lnTo>
                  <a:pt x="47" y="8"/>
                </a:lnTo>
                <a:lnTo>
                  <a:pt x="47" y="7"/>
                </a:lnTo>
                <a:lnTo>
                  <a:pt x="47" y="7"/>
                </a:lnTo>
                <a:lnTo>
                  <a:pt x="47" y="7"/>
                </a:lnTo>
                <a:lnTo>
                  <a:pt x="46" y="7"/>
                </a:lnTo>
                <a:lnTo>
                  <a:pt x="46" y="7"/>
                </a:lnTo>
                <a:lnTo>
                  <a:pt x="45" y="8"/>
                </a:lnTo>
                <a:lnTo>
                  <a:pt x="45" y="8"/>
                </a:lnTo>
                <a:lnTo>
                  <a:pt x="44" y="8"/>
                </a:lnTo>
                <a:lnTo>
                  <a:pt x="44" y="8"/>
                </a:lnTo>
                <a:lnTo>
                  <a:pt x="44" y="8"/>
                </a:lnTo>
                <a:lnTo>
                  <a:pt x="43" y="7"/>
                </a:lnTo>
                <a:lnTo>
                  <a:pt x="44" y="7"/>
                </a:lnTo>
                <a:lnTo>
                  <a:pt x="44" y="7"/>
                </a:lnTo>
                <a:lnTo>
                  <a:pt x="44" y="7"/>
                </a:lnTo>
                <a:lnTo>
                  <a:pt x="44" y="6"/>
                </a:lnTo>
                <a:lnTo>
                  <a:pt x="44" y="6"/>
                </a:lnTo>
                <a:lnTo>
                  <a:pt x="44" y="5"/>
                </a:lnTo>
                <a:lnTo>
                  <a:pt x="44" y="4"/>
                </a:lnTo>
                <a:lnTo>
                  <a:pt x="44" y="4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1" y="3"/>
                </a:lnTo>
                <a:lnTo>
                  <a:pt x="41" y="3"/>
                </a:lnTo>
                <a:lnTo>
                  <a:pt x="40" y="2"/>
                </a:lnTo>
                <a:lnTo>
                  <a:pt x="40" y="1"/>
                </a:lnTo>
                <a:lnTo>
                  <a:pt x="40" y="1"/>
                </a:lnTo>
                <a:lnTo>
                  <a:pt x="39" y="1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8" y="0"/>
                </a:lnTo>
                <a:lnTo>
                  <a:pt x="38" y="1"/>
                </a:lnTo>
                <a:lnTo>
                  <a:pt x="38" y="1"/>
                </a:lnTo>
                <a:lnTo>
                  <a:pt x="37" y="1"/>
                </a:lnTo>
                <a:lnTo>
                  <a:pt x="36" y="2"/>
                </a:lnTo>
                <a:lnTo>
                  <a:pt x="36" y="2"/>
                </a:lnTo>
                <a:lnTo>
                  <a:pt x="35" y="3"/>
                </a:lnTo>
                <a:lnTo>
                  <a:pt x="36" y="3"/>
                </a:lnTo>
                <a:lnTo>
                  <a:pt x="35" y="3"/>
                </a:lnTo>
                <a:lnTo>
                  <a:pt x="35" y="3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3" y="4"/>
                </a:lnTo>
                <a:lnTo>
                  <a:pt x="33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4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3"/>
                </a:lnTo>
                <a:lnTo>
                  <a:pt x="32" y="2"/>
                </a:lnTo>
                <a:lnTo>
                  <a:pt x="31" y="2"/>
                </a:lnTo>
                <a:lnTo>
                  <a:pt x="30" y="2"/>
                </a:lnTo>
                <a:lnTo>
                  <a:pt x="30" y="2"/>
                </a:lnTo>
                <a:lnTo>
                  <a:pt x="28" y="2"/>
                </a:lnTo>
                <a:lnTo>
                  <a:pt x="27" y="2"/>
                </a:lnTo>
                <a:lnTo>
                  <a:pt x="26" y="3"/>
                </a:lnTo>
                <a:lnTo>
                  <a:pt x="26" y="4"/>
                </a:lnTo>
                <a:lnTo>
                  <a:pt x="25" y="5"/>
                </a:lnTo>
                <a:lnTo>
                  <a:pt x="23" y="5"/>
                </a:lnTo>
                <a:lnTo>
                  <a:pt x="22" y="6"/>
                </a:lnTo>
                <a:lnTo>
                  <a:pt x="21" y="6"/>
                </a:lnTo>
                <a:lnTo>
                  <a:pt x="21" y="9"/>
                </a:lnTo>
                <a:lnTo>
                  <a:pt x="21" y="10"/>
                </a:lnTo>
                <a:lnTo>
                  <a:pt x="20" y="11"/>
                </a:lnTo>
                <a:lnTo>
                  <a:pt x="19" y="11"/>
                </a:lnTo>
                <a:lnTo>
                  <a:pt x="17" y="11"/>
                </a:lnTo>
                <a:lnTo>
                  <a:pt x="16" y="12"/>
                </a:lnTo>
                <a:lnTo>
                  <a:pt x="15" y="12"/>
                </a:lnTo>
                <a:lnTo>
                  <a:pt x="13" y="14"/>
                </a:lnTo>
                <a:lnTo>
                  <a:pt x="11" y="16"/>
                </a:lnTo>
                <a:lnTo>
                  <a:pt x="10" y="16"/>
                </a:lnTo>
                <a:lnTo>
                  <a:pt x="9" y="16"/>
                </a:lnTo>
                <a:lnTo>
                  <a:pt x="8" y="15"/>
                </a:lnTo>
                <a:lnTo>
                  <a:pt x="7" y="15"/>
                </a:lnTo>
                <a:lnTo>
                  <a:pt x="7" y="14"/>
                </a:lnTo>
                <a:lnTo>
                  <a:pt x="6" y="14"/>
                </a:lnTo>
                <a:lnTo>
                  <a:pt x="6" y="14"/>
                </a:lnTo>
                <a:lnTo>
                  <a:pt x="5" y="14"/>
                </a:lnTo>
                <a:lnTo>
                  <a:pt x="4" y="14"/>
                </a:lnTo>
                <a:lnTo>
                  <a:pt x="4" y="15"/>
                </a:lnTo>
                <a:lnTo>
                  <a:pt x="3" y="16"/>
                </a:lnTo>
                <a:lnTo>
                  <a:pt x="2" y="17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1" y="18"/>
                </a:lnTo>
                <a:lnTo>
                  <a:pt x="1" y="19"/>
                </a:lnTo>
                <a:lnTo>
                  <a:pt x="2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0"/>
                </a:lnTo>
                <a:lnTo>
                  <a:pt x="1" y="21"/>
                </a:lnTo>
                <a:lnTo>
                  <a:pt x="0" y="21"/>
                </a:lnTo>
                <a:lnTo>
                  <a:pt x="0" y="22"/>
                </a:lnTo>
                <a:lnTo>
                  <a:pt x="0" y="22"/>
                </a:lnTo>
                <a:lnTo>
                  <a:pt x="0" y="23"/>
                </a:lnTo>
                <a:lnTo>
                  <a:pt x="0" y="23"/>
                </a:lnTo>
                <a:lnTo>
                  <a:pt x="0" y="23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4"/>
                </a:lnTo>
                <a:lnTo>
                  <a:pt x="1" y="25"/>
                </a:lnTo>
                <a:lnTo>
                  <a:pt x="2" y="26"/>
                </a:lnTo>
                <a:lnTo>
                  <a:pt x="2" y="26"/>
                </a:lnTo>
                <a:lnTo>
                  <a:pt x="3" y="27"/>
                </a:lnTo>
                <a:lnTo>
                  <a:pt x="3" y="27"/>
                </a:lnTo>
                <a:lnTo>
                  <a:pt x="3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8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4" y="29"/>
                </a:lnTo>
                <a:lnTo>
                  <a:pt x="5" y="29"/>
                </a:lnTo>
                <a:lnTo>
                  <a:pt x="5" y="30"/>
                </a:lnTo>
                <a:lnTo>
                  <a:pt x="5" y="29"/>
                </a:lnTo>
                <a:lnTo>
                  <a:pt x="6" y="2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12" name="Group 2752">
          <a:extLst>
            <a:ext uri="{FF2B5EF4-FFF2-40B4-BE49-F238E27FC236}">
              <a16:creationId xmlns:a16="http://schemas.microsoft.com/office/drawing/2014/main" id="{ED924BB7-0EC1-411F-B41C-4CE4E3944A5F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271" y="932"/>
          <a:chExt cx="75" cy="45"/>
        </a:xfrm>
      </xdr:grpSpPr>
      <xdr:sp macro="" textlink="">
        <xdr:nvSpPr>
          <xdr:cNvPr id="69310" name="Freeform 2750">
            <a:extLst>
              <a:ext uri="{FF2B5EF4-FFF2-40B4-BE49-F238E27FC236}">
                <a16:creationId xmlns:a16="http://schemas.microsoft.com/office/drawing/2014/main" id="{13098623-00B5-49DC-A38E-1C7B1BDBCDE3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3" y="45"/>
                </a:lnTo>
                <a:lnTo>
                  <a:pt x="54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9" y="43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2" y="42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42"/>
                </a:lnTo>
                <a:lnTo>
                  <a:pt x="75" y="16"/>
                </a:lnTo>
                <a:lnTo>
                  <a:pt x="75" y="16"/>
                </a:lnTo>
                <a:lnTo>
                  <a:pt x="74" y="15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9" y="19"/>
                </a:lnTo>
                <a:lnTo>
                  <a:pt x="58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6" y="18"/>
                </a:lnTo>
                <a:lnTo>
                  <a:pt x="56" y="18"/>
                </a:lnTo>
                <a:lnTo>
                  <a:pt x="56" y="17"/>
                </a:lnTo>
                <a:lnTo>
                  <a:pt x="56" y="17"/>
                </a:lnTo>
                <a:lnTo>
                  <a:pt x="56" y="17"/>
                </a:lnTo>
                <a:lnTo>
                  <a:pt x="57" y="16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4" y="14"/>
                </a:lnTo>
                <a:lnTo>
                  <a:pt x="53" y="13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10"/>
                </a:lnTo>
                <a:lnTo>
                  <a:pt x="45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40" y="8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3" y="7"/>
                </a:lnTo>
                <a:lnTo>
                  <a:pt x="33" y="7"/>
                </a:lnTo>
                <a:lnTo>
                  <a:pt x="32" y="7"/>
                </a:lnTo>
                <a:lnTo>
                  <a:pt x="32" y="7"/>
                </a:lnTo>
                <a:lnTo>
                  <a:pt x="31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6" y="7"/>
                </a:lnTo>
                <a:lnTo>
                  <a:pt x="26" y="7"/>
                </a:lnTo>
                <a:lnTo>
                  <a:pt x="25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0" y="5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5" y="3"/>
                </a:lnTo>
                <a:lnTo>
                  <a:pt x="15" y="3"/>
                </a:lnTo>
                <a:lnTo>
                  <a:pt x="15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1" y="15"/>
                </a:lnTo>
                <a:lnTo>
                  <a:pt x="22" y="16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0" y="38"/>
                </a:lnTo>
                <a:lnTo>
                  <a:pt x="30" y="38"/>
                </a:lnTo>
                <a:lnTo>
                  <a:pt x="31" y="38"/>
                </a:lnTo>
                <a:lnTo>
                  <a:pt x="31" y="38"/>
                </a:lnTo>
                <a:lnTo>
                  <a:pt x="32" y="38"/>
                </a:lnTo>
                <a:lnTo>
                  <a:pt x="32" y="38"/>
                </a:lnTo>
                <a:lnTo>
                  <a:pt x="33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3" y="39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9"/>
                </a:lnTo>
                <a:lnTo>
                  <a:pt x="44" y="39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40"/>
                </a:lnTo>
                <a:lnTo>
                  <a:pt x="45" y="40"/>
                </a:lnTo>
                <a:lnTo>
                  <a:pt x="46" y="41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7" y="43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11" name="Freeform 2751">
            <a:extLst>
              <a:ext uri="{FF2B5EF4-FFF2-40B4-BE49-F238E27FC236}">
                <a16:creationId xmlns:a16="http://schemas.microsoft.com/office/drawing/2014/main" id="{DFEA1B9D-0A03-405A-9120-CBCA6D7119A8}"/>
              </a:ext>
            </a:extLst>
          </xdr:cNvPr>
          <xdr:cNvSpPr>
            <a:spLocks/>
          </xdr:cNvSpPr>
        </xdr:nvSpPr>
        <xdr:spPr bwMode="auto">
          <a:xfrm>
            <a:off x="1271" y="932"/>
            <a:ext cx="75" cy="45"/>
          </a:xfrm>
          <a:custGeom>
            <a:avLst/>
            <a:gdLst>
              <a:gd name="T0" fmla="*/ 54 w 75"/>
              <a:gd name="T1" fmla="*/ 45 h 45"/>
              <a:gd name="T2" fmla="*/ 59 w 75"/>
              <a:gd name="T3" fmla="*/ 44 h 45"/>
              <a:gd name="T4" fmla="*/ 63 w 75"/>
              <a:gd name="T5" fmla="*/ 43 h 45"/>
              <a:gd name="T6" fmla="*/ 65 w 75"/>
              <a:gd name="T7" fmla="*/ 43 h 45"/>
              <a:gd name="T8" fmla="*/ 68 w 75"/>
              <a:gd name="T9" fmla="*/ 44 h 45"/>
              <a:gd name="T10" fmla="*/ 70 w 75"/>
              <a:gd name="T11" fmla="*/ 43 h 45"/>
              <a:gd name="T12" fmla="*/ 72 w 75"/>
              <a:gd name="T13" fmla="*/ 42 h 45"/>
              <a:gd name="T14" fmla="*/ 74 w 75"/>
              <a:gd name="T15" fmla="*/ 42 h 45"/>
              <a:gd name="T16" fmla="*/ 74 w 75"/>
              <a:gd name="T17" fmla="*/ 15 h 45"/>
              <a:gd name="T18" fmla="*/ 71 w 75"/>
              <a:gd name="T19" fmla="*/ 16 h 45"/>
              <a:gd name="T20" fmla="*/ 66 w 75"/>
              <a:gd name="T21" fmla="*/ 16 h 45"/>
              <a:gd name="T22" fmla="*/ 61 w 75"/>
              <a:gd name="T23" fmla="*/ 18 h 45"/>
              <a:gd name="T24" fmla="*/ 58 w 75"/>
              <a:gd name="T25" fmla="*/ 18 h 45"/>
              <a:gd name="T26" fmla="*/ 56 w 75"/>
              <a:gd name="T27" fmla="*/ 17 h 45"/>
              <a:gd name="T28" fmla="*/ 55 w 75"/>
              <a:gd name="T29" fmla="*/ 14 h 45"/>
              <a:gd name="T30" fmla="*/ 52 w 75"/>
              <a:gd name="T31" fmla="*/ 13 h 45"/>
              <a:gd name="T32" fmla="*/ 45 w 75"/>
              <a:gd name="T33" fmla="*/ 10 h 45"/>
              <a:gd name="T34" fmla="*/ 43 w 75"/>
              <a:gd name="T35" fmla="*/ 8 h 45"/>
              <a:gd name="T36" fmla="*/ 40 w 75"/>
              <a:gd name="T37" fmla="*/ 8 h 45"/>
              <a:gd name="T38" fmla="*/ 36 w 75"/>
              <a:gd name="T39" fmla="*/ 6 h 45"/>
              <a:gd name="T40" fmla="*/ 33 w 75"/>
              <a:gd name="T41" fmla="*/ 7 h 45"/>
              <a:gd name="T42" fmla="*/ 31 w 75"/>
              <a:gd name="T43" fmla="*/ 7 h 45"/>
              <a:gd name="T44" fmla="*/ 28 w 75"/>
              <a:gd name="T45" fmla="*/ 7 h 45"/>
              <a:gd name="T46" fmla="*/ 26 w 75"/>
              <a:gd name="T47" fmla="*/ 7 h 45"/>
              <a:gd name="T48" fmla="*/ 22 w 75"/>
              <a:gd name="T49" fmla="*/ 6 h 45"/>
              <a:gd name="T50" fmla="*/ 20 w 75"/>
              <a:gd name="T51" fmla="*/ 5 h 45"/>
              <a:gd name="T52" fmla="*/ 16 w 75"/>
              <a:gd name="T53" fmla="*/ 4 h 45"/>
              <a:gd name="T54" fmla="*/ 15 w 75"/>
              <a:gd name="T55" fmla="*/ 3 h 45"/>
              <a:gd name="T56" fmla="*/ 13 w 75"/>
              <a:gd name="T57" fmla="*/ 2 h 45"/>
              <a:gd name="T58" fmla="*/ 8 w 75"/>
              <a:gd name="T59" fmla="*/ 1 h 45"/>
              <a:gd name="T60" fmla="*/ 5 w 75"/>
              <a:gd name="T61" fmla="*/ 0 h 45"/>
              <a:gd name="T62" fmla="*/ 2 w 75"/>
              <a:gd name="T63" fmla="*/ 1 h 45"/>
              <a:gd name="T64" fmla="*/ 2 w 75"/>
              <a:gd name="T65" fmla="*/ 4 h 45"/>
              <a:gd name="T66" fmla="*/ 5 w 75"/>
              <a:gd name="T67" fmla="*/ 8 h 45"/>
              <a:gd name="T68" fmla="*/ 8 w 75"/>
              <a:gd name="T69" fmla="*/ 9 h 45"/>
              <a:gd name="T70" fmla="*/ 14 w 75"/>
              <a:gd name="T71" fmla="*/ 10 h 45"/>
              <a:gd name="T72" fmla="*/ 17 w 75"/>
              <a:gd name="T73" fmla="*/ 12 h 45"/>
              <a:gd name="T74" fmla="*/ 20 w 75"/>
              <a:gd name="T75" fmla="*/ 15 h 45"/>
              <a:gd name="T76" fmla="*/ 23 w 75"/>
              <a:gd name="T77" fmla="*/ 19 h 45"/>
              <a:gd name="T78" fmla="*/ 25 w 75"/>
              <a:gd name="T79" fmla="*/ 25 h 45"/>
              <a:gd name="T80" fmla="*/ 26 w 75"/>
              <a:gd name="T81" fmla="*/ 29 h 45"/>
              <a:gd name="T82" fmla="*/ 26 w 75"/>
              <a:gd name="T83" fmla="*/ 34 h 45"/>
              <a:gd name="T84" fmla="*/ 25 w 75"/>
              <a:gd name="T85" fmla="*/ 39 h 45"/>
              <a:gd name="T86" fmla="*/ 29 w 75"/>
              <a:gd name="T87" fmla="*/ 39 h 45"/>
              <a:gd name="T88" fmla="*/ 31 w 75"/>
              <a:gd name="T89" fmla="*/ 38 h 45"/>
              <a:gd name="T90" fmla="*/ 35 w 75"/>
              <a:gd name="T91" fmla="*/ 39 h 45"/>
              <a:gd name="T92" fmla="*/ 39 w 75"/>
              <a:gd name="T93" fmla="*/ 38 h 45"/>
              <a:gd name="T94" fmla="*/ 42 w 75"/>
              <a:gd name="T95" fmla="*/ 37 h 45"/>
              <a:gd name="T96" fmla="*/ 42 w 75"/>
              <a:gd name="T97" fmla="*/ 38 h 45"/>
              <a:gd name="T98" fmla="*/ 44 w 75"/>
              <a:gd name="T99" fmla="*/ 39 h 45"/>
              <a:gd name="T100" fmla="*/ 46 w 75"/>
              <a:gd name="T101" fmla="*/ 41 h 45"/>
              <a:gd name="T102" fmla="*/ 48 w 75"/>
              <a:gd name="T103" fmla="*/ 42 h 45"/>
              <a:gd name="T104" fmla="*/ 48 w 75"/>
              <a:gd name="T105" fmla="*/ 44 h 45"/>
              <a:gd name="T106" fmla="*/ 52 w 75"/>
              <a:gd name="T107" fmla="*/ 45 h 4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</a:cxnLst>
            <a:rect l="0" t="0" r="r" b="b"/>
            <a:pathLst>
              <a:path w="75" h="45">
                <a:moveTo>
                  <a:pt x="52" y="45"/>
                </a:moveTo>
                <a:lnTo>
                  <a:pt x="52" y="45"/>
                </a:lnTo>
                <a:lnTo>
                  <a:pt x="53" y="45"/>
                </a:lnTo>
                <a:lnTo>
                  <a:pt x="53" y="45"/>
                </a:lnTo>
                <a:lnTo>
                  <a:pt x="54" y="45"/>
                </a:lnTo>
                <a:lnTo>
                  <a:pt x="54" y="45"/>
                </a:lnTo>
                <a:lnTo>
                  <a:pt x="55" y="45"/>
                </a:lnTo>
                <a:lnTo>
                  <a:pt x="56" y="45"/>
                </a:lnTo>
                <a:lnTo>
                  <a:pt x="56" y="45"/>
                </a:lnTo>
                <a:lnTo>
                  <a:pt x="57" y="44"/>
                </a:lnTo>
                <a:lnTo>
                  <a:pt x="59" y="44"/>
                </a:lnTo>
                <a:lnTo>
                  <a:pt x="59" y="44"/>
                </a:lnTo>
                <a:lnTo>
                  <a:pt x="60" y="44"/>
                </a:lnTo>
                <a:lnTo>
                  <a:pt x="61" y="44"/>
                </a:lnTo>
                <a:lnTo>
                  <a:pt x="62" y="44"/>
                </a:lnTo>
                <a:lnTo>
                  <a:pt x="62" y="43"/>
                </a:lnTo>
                <a:lnTo>
                  <a:pt x="62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3" y="43"/>
                </a:lnTo>
                <a:lnTo>
                  <a:pt x="64" y="44"/>
                </a:lnTo>
                <a:lnTo>
                  <a:pt x="65" y="43"/>
                </a:lnTo>
                <a:lnTo>
                  <a:pt x="65" y="43"/>
                </a:lnTo>
                <a:lnTo>
                  <a:pt x="66" y="44"/>
                </a:lnTo>
                <a:lnTo>
                  <a:pt x="67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9" y="43"/>
                </a:lnTo>
                <a:lnTo>
                  <a:pt x="69" y="43"/>
                </a:lnTo>
                <a:lnTo>
                  <a:pt x="69" y="43"/>
                </a:lnTo>
                <a:lnTo>
                  <a:pt x="70" y="43"/>
                </a:lnTo>
                <a:lnTo>
                  <a:pt x="70" y="43"/>
                </a:lnTo>
                <a:lnTo>
                  <a:pt x="70" y="44"/>
                </a:lnTo>
                <a:lnTo>
                  <a:pt x="71" y="43"/>
                </a:lnTo>
                <a:lnTo>
                  <a:pt x="73" y="43"/>
                </a:lnTo>
                <a:lnTo>
                  <a:pt x="72" y="43"/>
                </a:lnTo>
                <a:lnTo>
                  <a:pt x="71" y="43"/>
                </a:lnTo>
                <a:lnTo>
                  <a:pt x="72" y="42"/>
                </a:lnTo>
                <a:lnTo>
                  <a:pt x="72" y="42"/>
                </a:lnTo>
                <a:lnTo>
                  <a:pt x="72" y="42"/>
                </a:lnTo>
                <a:lnTo>
                  <a:pt x="73" y="43"/>
                </a:lnTo>
                <a:lnTo>
                  <a:pt x="74" y="43"/>
                </a:lnTo>
                <a:lnTo>
                  <a:pt x="74" y="43"/>
                </a:lnTo>
                <a:lnTo>
                  <a:pt x="74" y="42"/>
                </a:lnTo>
                <a:lnTo>
                  <a:pt x="75" y="42"/>
                </a:lnTo>
                <a:lnTo>
                  <a:pt x="75" y="42"/>
                </a:lnTo>
                <a:lnTo>
                  <a:pt x="75" y="16"/>
                </a:lnTo>
                <a:lnTo>
                  <a:pt x="75" y="16"/>
                </a:lnTo>
                <a:lnTo>
                  <a:pt x="74" y="15"/>
                </a:lnTo>
                <a:lnTo>
                  <a:pt x="74" y="15"/>
                </a:lnTo>
                <a:lnTo>
                  <a:pt x="73" y="15"/>
                </a:lnTo>
                <a:lnTo>
                  <a:pt x="72" y="16"/>
                </a:lnTo>
                <a:lnTo>
                  <a:pt x="71" y="17"/>
                </a:lnTo>
                <a:lnTo>
                  <a:pt x="71" y="18"/>
                </a:lnTo>
                <a:lnTo>
                  <a:pt x="71" y="17"/>
                </a:lnTo>
                <a:lnTo>
                  <a:pt x="71" y="16"/>
                </a:lnTo>
                <a:lnTo>
                  <a:pt x="70" y="16"/>
                </a:lnTo>
                <a:lnTo>
                  <a:pt x="70" y="15"/>
                </a:lnTo>
                <a:lnTo>
                  <a:pt x="69" y="16"/>
                </a:lnTo>
                <a:lnTo>
                  <a:pt x="67" y="15"/>
                </a:lnTo>
                <a:lnTo>
                  <a:pt x="67" y="16"/>
                </a:lnTo>
                <a:lnTo>
                  <a:pt x="66" y="16"/>
                </a:lnTo>
                <a:lnTo>
                  <a:pt x="65" y="16"/>
                </a:lnTo>
                <a:lnTo>
                  <a:pt x="64" y="16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1" y="18"/>
                </a:lnTo>
                <a:lnTo>
                  <a:pt x="61" y="18"/>
                </a:lnTo>
                <a:lnTo>
                  <a:pt x="60" y="18"/>
                </a:lnTo>
                <a:lnTo>
                  <a:pt x="59" y="19"/>
                </a:lnTo>
                <a:lnTo>
                  <a:pt x="59" y="19"/>
                </a:lnTo>
                <a:lnTo>
                  <a:pt x="58" y="18"/>
                </a:lnTo>
                <a:lnTo>
                  <a:pt x="58" y="18"/>
                </a:lnTo>
                <a:lnTo>
                  <a:pt x="57" y="18"/>
                </a:lnTo>
                <a:lnTo>
                  <a:pt x="57" y="18"/>
                </a:lnTo>
                <a:lnTo>
                  <a:pt x="56" y="18"/>
                </a:lnTo>
                <a:lnTo>
                  <a:pt x="56" y="18"/>
                </a:lnTo>
                <a:lnTo>
                  <a:pt x="56" y="17"/>
                </a:lnTo>
                <a:lnTo>
                  <a:pt x="56" y="17"/>
                </a:lnTo>
                <a:lnTo>
                  <a:pt x="56" y="17"/>
                </a:lnTo>
                <a:lnTo>
                  <a:pt x="57" y="16"/>
                </a:lnTo>
                <a:lnTo>
                  <a:pt x="57" y="16"/>
                </a:lnTo>
                <a:lnTo>
                  <a:pt x="57" y="15"/>
                </a:lnTo>
                <a:lnTo>
                  <a:pt x="56" y="15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4" y="14"/>
                </a:lnTo>
                <a:lnTo>
                  <a:pt x="53" y="13"/>
                </a:lnTo>
                <a:lnTo>
                  <a:pt x="53" y="13"/>
                </a:lnTo>
                <a:lnTo>
                  <a:pt x="52" y="13"/>
                </a:lnTo>
                <a:lnTo>
                  <a:pt x="51" y="13"/>
                </a:lnTo>
                <a:lnTo>
                  <a:pt x="50" y="13"/>
                </a:lnTo>
                <a:lnTo>
                  <a:pt x="49" y="12"/>
                </a:lnTo>
                <a:lnTo>
                  <a:pt x="48" y="12"/>
                </a:lnTo>
                <a:lnTo>
                  <a:pt x="47" y="11"/>
                </a:lnTo>
                <a:lnTo>
                  <a:pt x="45" y="10"/>
                </a:lnTo>
                <a:lnTo>
                  <a:pt x="45" y="10"/>
                </a:lnTo>
                <a:lnTo>
                  <a:pt x="45" y="9"/>
                </a:lnTo>
                <a:lnTo>
                  <a:pt x="45" y="9"/>
                </a:lnTo>
                <a:lnTo>
                  <a:pt x="44" y="9"/>
                </a:lnTo>
                <a:lnTo>
                  <a:pt x="44" y="8"/>
                </a:lnTo>
                <a:lnTo>
                  <a:pt x="43" y="8"/>
                </a:lnTo>
                <a:lnTo>
                  <a:pt x="43" y="8"/>
                </a:lnTo>
                <a:lnTo>
                  <a:pt x="42" y="8"/>
                </a:lnTo>
                <a:lnTo>
                  <a:pt x="42" y="7"/>
                </a:lnTo>
                <a:lnTo>
                  <a:pt x="40" y="8"/>
                </a:lnTo>
                <a:lnTo>
                  <a:pt x="40" y="8"/>
                </a:lnTo>
                <a:lnTo>
                  <a:pt x="40" y="8"/>
                </a:lnTo>
                <a:lnTo>
                  <a:pt x="39" y="8"/>
                </a:lnTo>
                <a:lnTo>
                  <a:pt x="38" y="7"/>
                </a:lnTo>
                <a:lnTo>
                  <a:pt x="37" y="7"/>
                </a:lnTo>
                <a:lnTo>
                  <a:pt x="37" y="7"/>
                </a:lnTo>
                <a:lnTo>
                  <a:pt x="37" y="6"/>
                </a:lnTo>
                <a:lnTo>
                  <a:pt x="36" y="6"/>
                </a:lnTo>
                <a:lnTo>
                  <a:pt x="35" y="6"/>
                </a:lnTo>
                <a:lnTo>
                  <a:pt x="35" y="7"/>
                </a:lnTo>
                <a:lnTo>
                  <a:pt x="35" y="7"/>
                </a:lnTo>
                <a:lnTo>
                  <a:pt x="34" y="7"/>
                </a:lnTo>
                <a:lnTo>
                  <a:pt x="34" y="7"/>
                </a:lnTo>
                <a:lnTo>
                  <a:pt x="33" y="7"/>
                </a:lnTo>
                <a:lnTo>
                  <a:pt x="33" y="7"/>
                </a:lnTo>
                <a:lnTo>
                  <a:pt x="33" y="7"/>
                </a:lnTo>
                <a:lnTo>
                  <a:pt x="32" y="7"/>
                </a:lnTo>
                <a:lnTo>
                  <a:pt x="32" y="7"/>
                </a:lnTo>
                <a:lnTo>
                  <a:pt x="31" y="7"/>
                </a:lnTo>
                <a:lnTo>
                  <a:pt x="31" y="7"/>
                </a:lnTo>
                <a:lnTo>
                  <a:pt x="30" y="7"/>
                </a:lnTo>
                <a:lnTo>
                  <a:pt x="29" y="7"/>
                </a:lnTo>
                <a:lnTo>
                  <a:pt x="29" y="7"/>
                </a:lnTo>
                <a:lnTo>
                  <a:pt x="28" y="6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8" y="7"/>
                </a:lnTo>
                <a:lnTo>
                  <a:pt x="27" y="7"/>
                </a:lnTo>
                <a:lnTo>
                  <a:pt x="26" y="7"/>
                </a:lnTo>
                <a:lnTo>
                  <a:pt x="26" y="7"/>
                </a:lnTo>
                <a:lnTo>
                  <a:pt x="26" y="7"/>
                </a:lnTo>
                <a:lnTo>
                  <a:pt x="25" y="7"/>
                </a:lnTo>
                <a:lnTo>
                  <a:pt x="25" y="7"/>
                </a:lnTo>
                <a:lnTo>
                  <a:pt x="24" y="7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5"/>
                </a:lnTo>
                <a:lnTo>
                  <a:pt x="22" y="5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20" y="5"/>
                </a:lnTo>
                <a:lnTo>
                  <a:pt x="20" y="5"/>
                </a:lnTo>
                <a:lnTo>
                  <a:pt x="20" y="4"/>
                </a:lnTo>
                <a:lnTo>
                  <a:pt x="17" y="4"/>
                </a:lnTo>
                <a:lnTo>
                  <a:pt x="17" y="4"/>
                </a:lnTo>
                <a:lnTo>
                  <a:pt x="17" y="4"/>
                </a:lnTo>
                <a:lnTo>
                  <a:pt x="16" y="4"/>
                </a:lnTo>
                <a:lnTo>
                  <a:pt x="16" y="4"/>
                </a:lnTo>
                <a:lnTo>
                  <a:pt x="16" y="3"/>
                </a:lnTo>
                <a:lnTo>
                  <a:pt x="16" y="3"/>
                </a:lnTo>
                <a:lnTo>
                  <a:pt x="15" y="3"/>
                </a:lnTo>
                <a:lnTo>
                  <a:pt x="15" y="3"/>
                </a:lnTo>
                <a:lnTo>
                  <a:pt x="15" y="3"/>
                </a:lnTo>
                <a:lnTo>
                  <a:pt x="14" y="3"/>
                </a:lnTo>
                <a:lnTo>
                  <a:pt x="14" y="3"/>
                </a:lnTo>
                <a:lnTo>
                  <a:pt x="14" y="2"/>
                </a:lnTo>
                <a:lnTo>
                  <a:pt x="14" y="2"/>
                </a:lnTo>
                <a:lnTo>
                  <a:pt x="14" y="2"/>
                </a:lnTo>
                <a:lnTo>
                  <a:pt x="13" y="2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9" y="1"/>
                </a:lnTo>
                <a:lnTo>
                  <a:pt x="9" y="1"/>
                </a:lnTo>
                <a:lnTo>
                  <a:pt x="8" y="1"/>
                </a:lnTo>
                <a:lnTo>
                  <a:pt x="7" y="1"/>
                </a:lnTo>
                <a:lnTo>
                  <a:pt x="7" y="1"/>
                </a:lnTo>
                <a:lnTo>
                  <a:pt x="6" y="1"/>
                </a:lnTo>
                <a:lnTo>
                  <a:pt x="5" y="1"/>
                </a:lnTo>
                <a:lnTo>
                  <a:pt x="5" y="0"/>
                </a:lnTo>
                <a:lnTo>
                  <a:pt x="5" y="0"/>
                </a:lnTo>
                <a:lnTo>
                  <a:pt x="4" y="0"/>
                </a:lnTo>
                <a:lnTo>
                  <a:pt x="3" y="0"/>
                </a:lnTo>
                <a:lnTo>
                  <a:pt x="3" y="0"/>
                </a:lnTo>
                <a:lnTo>
                  <a:pt x="2" y="0"/>
                </a:lnTo>
                <a:lnTo>
                  <a:pt x="2" y="0"/>
                </a:lnTo>
                <a:lnTo>
                  <a:pt x="2" y="1"/>
                </a:lnTo>
                <a:lnTo>
                  <a:pt x="2" y="1"/>
                </a:lnTo>
                <a:lnTo>
                  <a:pt x="1" y="2"/>
                </a:ln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2" y="4"/>
                </a:lnTo>
                <a:lnTo>
                  <a:pt x="2" y="5"/>
                </a:lnTo>
                <a:lnTo>
                  <a:pt x="4" y="5"/>
                </a:lnTo>
                <a:lnTo>
                  <a:pt x="5" y="6"/>
                </a:lnTo>
                <a:lnTo>
                  <a:pt x="4" y="7"/>
                </a:lnTo>
                <a:lnTo>
                  <a:pt x="5" y="7"/>
                </a:lnTo>
                <a:lnTo>
                  <a:pt x="5" y="8"/>
                </a:lnTo>
                <a:lnTo>
                  <a:pt x="5" y="8"/>
                </a:lnTo>
                <a:lnTo>
                  <a:pt x="6" y="8"/>
                </a:lnTo>
                <a:lnTo>
                  <a:pt x="6" y="8"/>
                </a:lnTo>
                <a:lnTo>
                  <a:pt x="6" y="8"/>
                </a:lnTo>
                <a:lnTo>
                  <a:pt x="7" y="8"/>
                </a:lnTo>
                <a:lnTo>
                  <a:pt x="8" y="9"/>
                </a:lnTo>
                <a:lnTo>
                  <a:pt x="9" y="9"/>
                </a:lnTo>
                <a:lnTo>
                  <a:pt x="10" y="9"/>
                </a:lnTo>
                <a:lnTo>
                  <a:pt x="11" y="9"/>
                </a:lnTo>
                <a:lnTo>
                  <a:pt x="11" y="9"/>
                </a:lnTo>
                <a:lnTo>
                  <a:pt x="13" y="9"/>
                </a:lnTo>
                <a:lnTo>
                  <a:pt x="14" y="10"/>
                </a:lnTo>
                <a:lnTo>
                  <a:pt x="14" y="10"/>
                </a:lnTo>
                <a:lnTo>
                  <a:pt x="14" y="11"/>
                </a:lnTo>
                <a:lnTo>
                  <a:pt x="15" y="11"/>
                </a:lnTo>
                <a:lnTo>
                  <a:pt x="15" y="11"/>
                </a:lnTo>
                <a:lnTo>
                  <a:pt x="16" y="11"/>
                </a:lnTo>
                <a:lnTo>
                  <a:pt x="17" y="12"/>
                </a:lnTo>
                <a:lnTo>
                  <a:pt x="17" y="14"/>
                </a:lnTo>
                <a:lnTo>
                  <a:pt x="18" y="15"/>
                </a:lnTo>
                <a:lnTo>
                  <a:pt x="18" y="15"/>
                </a:lnTo>
                <a:lnTo>
                  <a:pt x="18" y="14"/>
                </a:lnTo>
                <a:lnTo>
                  <a:pt x="19" y="14"/>
                </a:lnTo>
                <a:lnTo>
                  <a:pt x="20" y="15"/>
                </a:lnTo>
                <a:lnTo>
                  <a:pt x="21" y="15"/>
                </a:lnTo>
                <a:lnTo>
                  <a:pt x="21" y="15"/>
                </a:lnTo>
                <a:lnTo>
                  <a:pt x="22" y="16"/>
                </a:lnTo>
                <a:lnTo>
                  <a:pt x="22" y="16"/>
                </a:lnTo>
                <a:lnTo>
                  <a:pt x="23" y="18"/>
                </a:lnTo>
                <a:lnTo>
                  <a:pt x="23" y="19"/>
                </a:lnTo>
                <a:lnTo>
                  <a:pt x="23" y="20"/>
                </a:lnTo>
                <a:lnTo>
                  <a:pt x="24" y="22"/>
                </a:lnTo>
                <a:lnTo>
                  <a:pt x="24" y="23"/>
                </a:lnTo>
                <a:lnTo>
                  <a:pt x="24" y="23"/>
                </a:lnTo>
                <a:lnTo>
                  <a:pt x="25" y="24"/>
                </a:lnTo>
                <a:lnTo>
                  <a:pt x="25" y="25"/>
                </a:lnTo>
                <a:lnTo>
                  <a:pt x="25" y="26"/>
                </a:lnTo>
                <a:lnTo>
                  <a:pt x="25" y="26"/>
                </a:lnTo>
                <a:lnTo>
                  <a:pt x="25" y="27"/>
                </a:lnTo>
                <a:lnTo>
                  <a:pt x="26" y="28"/>
                </a:lnTo>
                <a:lnTo>
                  <a:pt x="26" y="28"/>
                </a:lnTo>
                <a:lnTo>
                  <a:pt x="26" y="29"/>
                </a:lnTo>
                <a:lnTo>
                  <a:pt x="27" y="29"/>
                </a:lnTo>
                <a:lnTo>
                  <a:pt x="27" y="30"/>
                </a:lnTo>
                <a:lnTo>
                  <a:pt x="27" y="31"/>
                </a:lnTo>
                <a:lnTo>
                  <a:pt x="27" y="33"/>
                </a:lnTo>
                <a:lnTo>
                  <a:pt x="26" y="33"/>
                </a:lnTo>
                <a:lnTo>
                  <a:pt x="26" y="34"/>
                </a:lnTo>
                <a:lnTo>
                  <a:pt x="25" y="36"/>
                </a:lnTo>
                <a:lnTo>
                  <a:pt x="25" y="36"/>
                </a:lnTo>
                <a:lnTo>
                  <a:pt x="24" y="37"/>
                </a:lnTo>
                <a:lnTo>
                  <a:pt x="23" y="38"/>
                </a:lnTo>
                <a:lnTo>
                  <a:pt x="24" y="38"/>
                </a:lnTo>
                <a:lnTo>
                  <a:pt x="25" y="39"/>
                </a:lnTo>
                <a:lnTo>
                  <a:pt x="26" y="38"/>
                </a:lnTo>
                <a:lnTo>
                  <a:pt x="26" y="39"/>
                </a:lnTo>
                <a:lnTo>
                  <a:pt x="27" y="39"/>
                </a:lnTo>
                <a:lnTo>
                  <a:pt x="28" y="40"/>
                </a:lnTo>
                <a:lnTo>
                  <a:pt x="28" y="39"/>
                </a:lnTo>
                <a:lnTo>
                  <a:pt x="29" y="39"/>
                </a:lnTo>
                <a:lnTo>
                  <a:pt x="29" y="38"/>
                </a:lnTo>
                <a:lnTo>
                  <a:pt x="30" y="38"/>
                </a:lnTo>
                <a:lnTo>
                  <a:pt x="30" y="38"/>
                </a:lnTo>
                <a:lnTo>
                  <a:pt x="30" y="38"/>
                </a:lnTo>
                <a:lnTo>
                  <a:pt x="31" y="38"/>
                </a:lnTo>
                <a:lnTo>
                  <a:pt x="31" y="38"/>
                </a:lnTo>
                <a:lnTo>
                  <a:pt x="32" y="38"/>
                </a:lnTo>
                <a:lnTo>
                  <a:pt x="32" y="38"/>
                </a:lnTo>
                <a:lnTo>
                  <a:pt x="33" y="38"/>
                </a:lnTo>
                <a:lnTo>
                  <a:pt x="33" y="38"/>
                </a:lnTo>
                <a:lnTo>
                  <a:pt x="34" y="38"/>
                </a:lnTo>
                <a:lnTo>
                  <a:pt x="35" y="39"/>
                </a:lnTo>
                <a:lnTo>
                  <a:pt x="36" y="39"/>
                </a:lnTo>
                <a:lnTo>
                  <a:pt x="37" y="39"/>
                </a:lnTo>
                <a:lnTo>
                  <a:pt x="37" y="39"/>
                </a:lnTo>
                <a:lnTo>
                  <a:pt x="38" y="39"/>
                </a:lnTo>
                <a:lnTo>
                  <a:pt x="38" y="39"/>
                </a:lnTo>
                <a:lnTo>
                  <a:pt x="39" y="38"/>
                </a:lnTo>
                <a:lnTo>
                  <a:pt x="39" y="37"/>
                </a:lnTo>
                <a:lnTo>
                  <a:pt x="39" y="37"/>
                </a:lnTo>
                <a:lnTo>
                  <a:pt x="40" y="36"/>
                </a:lnTo>
                <a:lnTo>
                  <a:pt x="41" y="37"/>
                </a:lnTo>
                <a:lnTo>
                  <a:pt x="42" y="37"/>
                </a:lnTo>
                <a:lnTo>
                  <a:pt x="42" y="37"/>
                </a:lnTo>
                <a:lnTo>
                  <a:pt x="43" y="37"/>
                </a:lnTo>
                <a:lnTo>
                  <a:pt x="42" y="37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2" y="38"/>
                </a:lnTo>
                <a:lnTo>
                  <a:pt x="43" y="39"/>
                </a:lnTo>
                <a:lnTo>
                  <a:pt x="43" y="39"/>
                </a:lnTo>
                <a:lnTo>
                  <a:pt x="43" y="38"/>
                </a:lnTo>
                <a:lnTo>
                  <a:pt x="43" y="38"/>
                </a:lnTo>
                <a:lnTo>
                  <a:pt x="44" y="39"/>
                </a:lnTo>
                <a:lnTo>
                  <a:pt x="44" y="39"/>
                </a:lnTo>
                <a:lnTo>
                  <a:pt x="44" y="39"/>
                </a:lnTo>
                <a:lnTo>
                  <a:pt x="45" y="39"/>
                </a:lnTo>
                <a:lnTo>
                  <a:pt x="45" y="39"/>
                </a:lnTo>
                <a:lnTo>
                  <a:pt x="45" y="40"/>
                </a:lnTo>
                <a:lnTo>
                  <a:pt x="45" y="40"/>
                </a:lnTo>
                <a:lnTo>
                  <a:pt x="46" y="41"/>
                </a:lnTo>
                <a:lnTo>
                  <a:pt x="46" y="41"/>
                </a:lnTo>
                <a:lnTo>
                  <a:pt x="47" y="41"/>
                </a:lnTo>
                <a:lnTo>
                  <a:pt x="47" y="42"/>
                </a:lnTo>
                <a:lnTo>
                  <a:pt x="47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8" y="42"/>
                </a:lnTo>
                <a:lnTo>
                  <a:pt x="47" y="43"/>
                </a:lnTo>
                <a:lnTo>
                  <a:pt x="47" y="43"/>
                </a:lnTo>
                <a:lnTo>
                  <a:pt x="48" y="43"/>
                </a:lnTo>
                <a:lnTo>
                  <a:pt x="48" y="44"/>
                </a:lnTo>
                <a:lnTo>
                  <a:pt x="48" y="44"/>
                </a:lnTo>
                <a:lnTo>
                  <a:pt x="49" y="44"/>
                </a:lnTo>
                <a:lnTo>
                  <a:pt x="50" y="44"/>
                </a:lnTo>
                <a:lnTo>
                  <a:pt x="51" y="44"/>
                </a:lnTo>
                <a:lnTo>
                  <a:pt x="52" y="44"/>
                </a:lnTo>
                <a:lnTo>
                  <a:pt x="52" y="45"/>
                </a:lnTo>
                <a:lnTo>
                  <a:pt x="52" y="45"/>
                </a:lnTo>
                <a:lnTo>
                  <a:pt x="52" y="45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15" name="Group 2755">
          <a:extLst>
            <a:ext uri="{FF2B5EF4-FFF2-40B4-BE49-F238E27FC236}">
              <a16:creationId xmlns:a16="http://schemas.microsoft.com/office/drawing/2014/main" id="{491E77AD-A3A3-431C-A01C-347D24E651AA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289" y="1046"/>
          <a:chExt cx="57" cy="44"/>
        </a:xfrm>
      </xdr:grpSpPr>
      <xdr:sp macro="" textlink="">
        <xdr:nvSpPr>
          <xdr:cNvPr id="69313" name="Freeform 2753">
            <a:extLst>
              <a:ext uri="{FF2B5EF4-FFF2-40B4-BE49-F238E27FC236}">
                <a16:creationId xmlns:a16="http://schemas.microsoft.com/office/drawing/2014/main" id="{5E2A99D1-749E-413A-98F7-36D4D2E8648D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5"/>
                </a:lnTo>
                <a:lnTo>
                  <a:pt x="53" y="5"/>
                </a:lnTo>
                <a:lnTo>
                  <a:pt x="53" y="5"/>
                </a:lnTo>
                <a:lnTo>
                  <a:pt x="53" y="4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2" y="1"/>
                </a:lnTo>
                <a:lnTo>
                  <a:pt x="31" y="1"/>
                </a:lnTo>
                <a:lnTo>
                  <a:pt x="31" y="1"/>
                </a:lnTo>
                <a:lnTo>
                  <a:pt x="29" y="0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8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14" name="Freeform 2754">
            <a:extLst>
              <a:ext uri="{FF2B5EF4-FFF2-40B4-BE49-F238E27FC236}">
                <a16:creationId xmlns:a16="http://schemas.microsoft.com/office/drawing/2014/main" id="{362AD204-D667-4611-863A-5D30DEB931C9}"/>
              </a:ext>
            </a:extLst>
          </xdr:cNvPr>
          <xdr:cNvSpPr>
            <a:spLocks/>
          </xdr:cNvSpPr>
        </xdr:nvSpPr>
        <xdr:spPr bwMode="auto">
          <a:xfrm>
            <a:off x="1289" y="1046"/>
            <a:ext cx="57" cy="44"/>
          </a:xfrm>
          <a:custGeom>
            <a:avLst/>
            <a:gdLst>
              <a:gd name="T0" fmla="*/ 56 w 57"/>
              <a:gd name="T1" fmla="*/ 11 h 44"/>
              <a:gd name="T2" fmla="*/ 55 w 57"/>
              <a:gd name="T3" fmla="*/ 11 h 44"/>
              <a:gd name="T4" fmla="*/ 54 w 57"/>
              <a:gd name="T5" fmla="*/ 11 h 44"/>
              <a:gd name="T6" fmla="*/ 55 w 57"/>
              <a:gd name="T7" fmla="*/ 9 h 44"/>
              <a:gd name="T8" fmla="*/ 55 w 57"/>
              <a:gd name="T9" fmla="*/ 8 h 44"/>
              <a:gd name="T10" fmla="*/ 55 w 57"/>
              <a:gd name="T11" fmla="*/ 6 h 44"/>
              <a:gd name="T12" fmla="*/ 54 w 57"/>
              <a:gd name="T13" fmla="*/ 6 h 44"/>
              <a:gd name="T14" fmla="*/ 53 w 57"/>
              <a:gd name="T15" fmla="*/ 5 h 44"/>
              <a:gd name="T16" fmla="*/ 53 w 57"/>
              <a:gd name="T17" fmla="*/ 4 h 44"/>
              <a:gd name="T18" fmla="*/ 54 w 57"/>
              <a:gd name="T19" fmla="*/ 4 h 44"/>
              <a:gd name="T20" fmla="*/ 53 w 57"/>
              <a:gd name="T21" fmla="*/ 4 h 44"/>
              <a:gd name="T22" fmla="*/ 52 w 57"/>
              <a:gd name="T23" fmla="*/ 4 h 44"/>
              <a:gd name="T24" fmla="*/ 51 w 57"/>
              <a:gd name="T25" fmla="*/ 4 h 44"/>
              <a:gd name="T26" fmla="*/ 50 w 57"/>
              <a:gd name="T27" fmla="*/ 5 h 44"/>
              <a:gd name="T28" fmla="*/ 47 w 57"/>
              <a:gd name="T29" fmla="*/ 6 h 44"/>
              <a:gd name="T30" fmla="*/ 47 w 57"/>
              <a:gd name="T31" fmla="*/ 7 h 44"/>
              <a:gd name="T32" fmla="*/ 46 w 57"/>
              <a:gd name="T33" fmla="*/ 7 h 44"/>
              <a:gd name="T34" fmla="*/ 45 w 57"/>
              <a:gd name="T35" fmla="*/ 6 h 44"/>
              <a:gd name="T36" fmla="*/ 45 w 57"/>
              <a:gd name="T37" fmla="*/ 5 h 44"/>
              <a:gd name="T38" fmla="*/ 46 w 57"/>
              <a:gd name="T39" fmla="*/ 4 h 44"/>
              <a:gd name="T40" fmla="*/ 45 w 57"/>
              <a:gd name="T41" fmla="*/ 2 h 44"/>
              <a:gd name="T42" fmla="*/ 42 w 57"/>
              <a:gd name="T43" fmla="*/ 1 h 44"/>
              <a:gd name="T44" fmla="*/ 41 w 57"/>
              <a:gd name="T45" fmla="*/ 3 h 44"/>
              <a:gd name="T46" fmla="*/ 39 w 57"/>
              <a:gd name="T47" fmla="*/ 3 h 44"/>
              <a:gd name="T48" fmla="*/ 39 w 57"/>
              <a:gd name="T49" fmla="*/ 3 h 44"/>
              <a:gd name="T50" fmla="*/ 36 w 57"/>
              <a:gd name="T51" fmla="*/ 3 h 44"/>
              <a:gd name="T52" fmla="*/ 34 w 57"/>
              <a:gd name="T53" fmla="*/ 2 h 44"/>
              <a:gd name="T54" fmla="*/ 33 w 57"/>
              <a:gd name="T55" fmla="*/ 1 h 44"/>
              <a:gd name="T56" fmla="*/ 32 w 57"/>
              <a:gd name="T57" fmla="*/ 1 h 44"/>
              <a:gd name="T58" fmla="*/ 31 w 57"/>
              <a:gd name="T59" fmla="*/ 1 h 44"/>
              <a:gd name="T60" fmla="*/ 29 w 57"/>
              <a:gd name="T61" fmla="*/ 0 h 44"/>
              <a:gd name="T62" fmla="*/ 27 w 57"/>
              <a:gd name="T63" fmla="*/ 0 h 44"/>
              <a:gd name="T64" fmla="*/ 26 w 57"/>
              <a:gd name="T65" fmla="*/ 1 h 44"/>
              <a:gd name="T66" fmla="*/ 24 w 57"/>
              <a:gd name="T67" fmla="*/ 0 h 44"/>
              <a:gd name="T68" fmla="*/ 24 w 57"/>
              <a:gd name="T69" fmla="*/ 0 h 44"/>
              <a:gd name="T70" fmla="*/ 23 w 57"/>
              <a:gd name="T71" fmla="*/ 1 h 44"/>
              <a:gd name="T72" fmla="*/ 22 w 57"/>
              <a:gd name="T73" fmla="*/ 2 h 44"/>
              <a:gd name="T74" fmla="*/ 22 w 57"/>
              <a:gd name="T75" fmla="*/ 3 h 44"/>
              <a:gd name="T76" fmla="*/ 21 w 57"/>
              <a:gd name="T77" fmla="*/ 4 h 44"/>
              <a:gd name="T78" fmla="*/ 21 w 57"/>
              <a:gd name="T79" fmla="*/ 4 h 44"/>
              <a:gd name="T80" fmla="*/ 18 w 57"/>
              <a:gd name="T81" fmla="*/ 5 h 44"/>
              <a:gd name="T82" fmla="*/ 18 w 57"/>
              <a:gd name="T83" fmla="*/ 5 h 44"/>
              <a:gd name="T84" fmla="*/ 18 w 57"/>
              <a:gd name="T85" fmla="*/ 6 h 44"/>
              <a:gd name="T86" fmla="*/ 10 w 57"/>
              <a:gd name="T87" fmla="*/ 14 h 44"/>
              <a:gd name="T88" fmla="*/ 2 w 57"/>
              <a:gd name="T89" fmla="*/ 19 h 44"/>
              <a:gd name="T90" fmla="*/ 3 w 57"/>
              <a:gd name="T91" fmla="*/ 29 h 44"/>
              <a:gd name="T92" fmla="*/ 1 w 57"/>
              <a:gd name="T93" fmla="*/ 35 h 44"/>
              <a:gd name="T94" fmla="*/ 0 w 57"/>
              <a:gd name="T95" fmla="*/ 40 h 44"/>
              <a:gd name="T96" fmla="*/ 0 w 57"/>
              <a:gd name="T97" fmla="*/ 44 h 44"/>
              <a:gd name="T98" fmla="*/ 57 w 57"/>
              <a:gd name="T99" fmla="*/ 11 h 4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</a:cxnLst>
            <a:rect l="0" t="0" r="r" b="b"/>
            <a:pathLst>
              <a:path w="57" h="44">
                <a:moveTo>
                  <a:pt x="57" y="11"/>
                </a:moveTo>
                <a:lnTo>
                  <a:pt x="56" y="11"/>
                </a:lnTo>
                <a:lnTo>
                  <a:pt x="56" y="11"/>
                </a:lnTo>
                <a:lnTo>
                  <a:pt x="55" y="11"/>
                </a:lnTo>
                <a:lnTo>
                  <a:pt x="54" y="11"/>
                </a:lnTo>
                <a:lnTo>
                  <a:pt x="54" y="11"/>
                </a:lnTo>
                <a:lnTo>
                  <a:pt x="54" y="10"/>
                </a:lnTo>
                <a:lnTo>
                  <a:pt x="55" y="9"/>
                </a:lnTo>
                <a:lnTo>
                  <a:pt x="55" y="8"/>
                </a:lnTo>
                <a:lnTo>
                  <a:pt x="55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3" y="5"/>
                </a:lnTo>
                <a:lnTo>
                  <a:pt x="53" y="5"/>
                </a:lnTo>
                <a:lnTo>
                  <a:pt x="53" y="5"/>
                </a:lnTo>
                <a:lnTo>
                  <a:pt x="53" y="4"/>
                </a:lnTo>
                <a:lnTo>
                  <a:pt x="53" y="4"/>
                </a:lnTo>
                <a:lnTo>
                  <a:pt x="54" y="4"/>
                </a:lnTo>
                <a:lnTo>
                  <a:pt x="53" y="4"/>
                </a:lnTo>
                <a:lnTo>
                  <a:pt x="53" y="4"/>
                </a:lnTo>
                <a:lnTo>
                  <a:pt x="53" y="4"/>
                </a:lnTo>
                <a:lnTo>
                  <a:pt x="52" y="4"/>
                </a:lnTo>
                <a:lnTo>
                  <a:pt x="52" y="4"/>
                </a:lnTo>
                <a:lnTo>
                  <a:pt x="51" y="4"/>
                </a:lnTo>
                <a:lnTo>
                  <a:pt x="50" y="4"/>
                </a:lnTo>
                <a:lnTo>
                  <a:pt x="50" y="5"/>
                </a:lnTo>
                <a:lnTo>
                  <a:pt x="48" y="6"/>
                </a:lnTo>
                <a:lnTo>
                  <a:pt x="47" y="6"/>
                </a:lnTo>
                <a:lnTo>
                  <a:pt x="47" y="6"/>
                </a:lnTo>
                <a:lnTo>
                  <a:pt x="47" y="7"/>
                </a:lnTo>
                <a:lnTo>
                  <a:pt x="47" y="8"/>
                </a:lnTo>
                <a:lnTo>
                  <a:pt x="46" y="7"/>
                </a:lnTo>
                <a:lnTo>
                  <a:pt x="45" y="7"/>
                </a:lnTo>
                <a:lnTo>
                  <a:pt x="45" y="6"/>
                </a:lnTo>
                <a:lnTo>
                  <a:pt x="45" y="6"/>
                </a:lnTo>
                <a:lnTo>
                  <a:pt x="45" y="5"/>
                </a:lnTo>
                <a:lnTo>
                  <a:pt x="45" y="4"/>
                </a:lnTo>
                <a:lnTo>
                  <a:pt x="46" y="4"/>
                </a:lnTo>
                <a:lnTo>
                  <a:pt x="46" y="2"/>
                </a:lnTo>
                <a:lnTo>
                  <a:pt x="45" y="2"/>
                </a:lnTo>
                <a:lnTo>
                  <a:pt x="44" y="1"/>
                </a:lnTo>
                <a:lnTo>
                  <a:pt x="42" y="1"/>
                </a:lnTo>
                <a:lnTo>
                  <a:pt x="41" y="2"/>
                </a:lnTo>
                <a:lnTo>
                  <a:pt x="41" y="3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7" y="2"/>
                </a:lnTo>
                <a:lnTo>
                  <a:pt x="36" y="3"/>
                </a:lnTo>
                <a:lnTo>
                  <a:pt x="35" y="2"/>
                </a:lnTo>
                <a:lnTo>
                  <a:pt x="34" y="2"/>
                </a:lnTo>
                <a:lnTo>
                  <a:pt x="33" y="2"/>
                </a:lnTo>
                <a:lnTo>
                  <a:pt x="33" y="1"/>
                </a:lnTo>
                <a:lnTo>
                  <a:pt x="32" y="1"/>
                </a:lnTo>
                <a:lnTo>
                  <a:pt x="32" y="1"/>
                </a:lnTo>
                <a:lnTo>
                  <a:pt x="32" y="1"/>
                </a:lnTo>
                <a:lnTo>
                  <a:pt x="31" y="1"/>
                </a:lnTo>
                <a:lnTo>
                  <a:pt x="31" y="1"/>
                </a:lnTo>
                <a:lnTo>
                  <a:pt x="29" y="0"/>
                </a:lnTo>
                <a:lnTo>
                  <a:pt x="29" y="0"/>
                </a:lnTo>
                <a:lnTo>
                  <a:pt x="27" y="0"/>
                </a:lnTo>
                <a:lnTo>
                  <a:pt x="27" y="1"/>
                </a:lnTo>
                <a:lnTo>
                  <a:pt x="26" y="1"/>
                </a:lnTo>
                <a:lnTo>
                  <a:pt x="25" y="0"/>
                </a:lnTo>
                <a:lnTo>
                  <a:pt x="24" y="0"/>
                </a:lnTo>
                <a:lnTo>
                  <a:pt x="24" y="0"/>
                </a:lnTo>
                <a:lnTo>
                  <a:pt x="24" y="0"/>
                </a:lnTo>
                <a:lnTo>
                  <a:pt x="23" y="0"/>
                </a:lnTo>
                <a:lnTo>
                  <a:pt x="23" y="1"/>
                </a:lnTo>
                <a:lnTo>
                  <a:pt x="22" y="1"/>
                </a:lnTo>
                <a:lnTo>
                  <a:pt x="22" y="2"/>
                </a:lnTo>
                <a:lnTo>
                  <a:pt x="22" y="2"/>
                </a:lnTo>
                <a:lnTo>
                  <a:pt x="22" y="3"/>
                </a:lnTo>
                <a:lnTo>
                  <a:pt x="21" y="3"/>
                </a:lnTo>
                <a:lnTo>
                  <a:pt x="21" y="4"/>
                </a:lnTo>
                <a:lnTo>
                  <a:pt x="21" y="4"/>
                </a:lnTo>
                <a:lnTo>
                  <a:pt x="21" y="4"/>
                </a:lnTo>
                <a:lnTo>
                  <a:pt x="19" y="5"/>
                </a:lnTo>
                <a:lnTo>
                  <a:pt x="18" y="5"/>
                </a:lnTo>
                <a:lnTo>
                  <a:pt x="18" y="5"/>
                </a:lnTo>
                <a:lnTo>
                  <a:pt x="18" y="5"/>
                </a:lnTo>
                <a:lnTo>
                  <a:pt x="17" y="5"/>
                </a:lnTo>
                <a:lnTo>
                  <a:pt x="18" y="6"/>
                </a:lnTo>
                <a:lnTo>
                  <a:pt x="18" y="6"/>
                </a:lnTo>
                <a:lnTo>
                  <a:pt x="10" y="14"/>
                </a:lnTo>
                <a:lnTo>
                  <a:pt x="3" y="16"/>
                </a:lnTo>
                <a:lnTo>
                  <a:pt x="2" y="19"/>
                </a:lnTo>
                <a:lnTo>
                  <a:pt x="1" y="25"/>
                </a:lnTo>
                <a:lnTo>
                  <a:pt x="3" y="29"/>
                </a:lnTo>
                <a:lnTo>
                  <a:pt x="3" y="32"/>
                </a:lnTo>
                <a:lnTo>
                  <a:pt x="1" y="35"/>
                </a:lnTo>
                <a:lnTo>
                  <a:pt x="1" y="37"/>
                </a:lnTo>
                <a:lnTo>
                  <a:pt x="0" y="40"/>
                </a:lnTo>
                <a:lnTo>
                  <a:pt x="0" y="41"/>
                </a:lnTo>
                <a:lnTo>
                  <a:pt x="0" y="44"/>
                </a:lnTo>
                <a:lnTo>
                  <a:pt x="57" y="44"/>
                </a:lnTo>
                <a:lnTo>
                  <a:pt x="57" y="1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9318" name="Group 2758">
          <a:extLst>
            <a:ext uri="{FF2B5EF4-FFF2-40B4-BE49-F238E27FC236}">
              <a16:creationId xmlns:a16="http://schemas.microsoft.com/office/drawing/2014/main" id="{9B4227CA-F347-4407-B9AD-D9E3ACF46B8E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5" y="854"/>
          <a:chExt cx="68" cy="37"/>
        </a:xfrm>
      </xdr:grpSpPr>
      <xdr:sp macro="" textlink="">
        <xdr:nvSpPr>
          <xdr:cNvPr id="69316" name="Freeform 2756">
            <a:extLst>
              <a:ext uri="{FF2B5EF4-FFF2-40B4-BE49-F238E27FC236}">
                <a16:creationId xmlns:a16="http://schemas.microsoft.com/office/drawing/2014/main" id="{B7BD9BAA-0B11-4457-9834-4D1EB8FB3916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3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0" y="0"/>
                </a:lnTo>
                <a:lnTo>
                  <a:pt x="40" y="0"/>
                </a:lnTo>
                <a:lnTo>
                  <a:pt x="40" y="1"/>
                </a:lnTo>
                <a:lnTo>
                  <a:pt x="40" y="1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2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3" y="5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7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9" y="6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6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7" y="19"/>
                </a:lnTo>
                <a:lnTo>
                  <a:pt x="7" y="19"/>
                </a:lnTo>
                <a:lnTo>
                  <a:pt x="8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3" y="29"/>
                </a:lnTo>
                <a:lnTo>
                  <a:pt x="2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1"/>
                </a:lnTo>
                <a:lnTo>
                  <a:pt x="4" y="30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2" y="27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5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4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8" y="35"/>
                </a:lnTo>
                <a:lnTo>
                  <a:pt x="29" y="35"/>
                </a:lnTo>
                <a:lnTo>
                  <a:pt x="29" y="35"/>
                </a:lnTo>
                <a:lnTo>
                  <a:pt x="29" y="34"/>
                </a:lnTo>
                <a:lnTo>
                  <a:pt x="29" y="34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lnTo>
                  <a:pt x="32" y="31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6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7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1"/>
                </a:lnTo>
                <a:lnTo>
                  <a:pt x="41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3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2"/>
                </a:lnTo>
                <a:lnTo>
                  <a:pt x="47" y="31"/>
                </a:lnTo>
                <a:lnTo>
                  <a:pt x="47" y="31"/>
                </a:lnTo>
                <a:lnTo>
                  <a:pt x="48" y="30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0" y="24"/>
                </a:lnTo>
                <a:lnTo>
                  <a:pt x="50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2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7"/>
                </a:lnTo>
                <a:lnTo>
                  <a:pt x="60" y="28"/>
                </a:lnTo>
                <a:lnTo>
                  <a:pt x="60" y="28"/>
                </a:lnTo>
                <a:lnTo>
                  <a:pt x="61" y="29"/>
                </a:lnTo>
                <a:lnTo>
                  <a:pt x="61" y="29"/>
                </a:lnTo>
                <a:lnTo>
                  <a:pt x="61" y="29"/>
                </a:lnTo>
                <a:lnTo>
                  <a:pt x="62" y="29"/>
                </a:lnTo>
                <a:lnTo>
                  <a:pt x="62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7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3" y="26"/>
                </a:lnTo>
                <a:lnTo>
                  <a:pt x="62" y="25"/>
                </a:lnTo>
                <a:lnTo>
                  <a:pt x="62" y="25"/>
                </a:lnTo>
                <a:lnTo>
                  <a:pt x="61" y="25"/>
                </a:lnTo>
                <a:lnTo>
                  <a:pt x="61" y="25"/>
                </a:lnTo>
                <a:lnTo>
                  <a:pt x="61" y="25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3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5" y="23"/>
                </a:lnTo>
                <a:lnTo>
                  <a:pt x="66" y="23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8" y="22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9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6" y="15"/>
                </a:lnTo>
                <a:lnTo>
                  <a:pt x="66" y="15"/>
                </a:lnTo>
                <a:lnTo>
                  <a:pt x="65" y="16"/>
                </a:lnTo>
                <a:lnTo>
                  <a:pt x="65" y="16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4" y="17"/>
                </a:lnTo>
                <a:lnTo>
                  <a:pt x="64" y="17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1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9" y="16"/>
                </a:lnTo>
                <a:lnTo>
                  <a:pt x="58" y="16"/>
                </a:lnTo>
                <a:lnTo>
                  <a:pt x="58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8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6" y="14"/>
                </a:lnTo>
                <a:lnTo>
                  <a:pt x="55" y="14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3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4" y="9"/>
                </a:lnTo>
                <a:lnTo>
                  <a:pt x="55" y="8"/>
                </a:lnTo>
                <a:lnTo>
                  <a:pt x="55" y="8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lnTo>
                  <a:pt x="44" y="3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17" name="Freeform 2757">
            <a:extLst>
              <a:ext uri="{FF2B5EF4-FFF2-40B4-BE49-F238E27FC236}">
                <a16:creationId xmlns:a16="http://schemas.microsoft.com/office/drawing/2014/main" id="{42E89E86-5DB2-47E8-84E1-DAF325282B0C}"/>
              </a:ext>
            </a:extLst>
          </xdr:cNvPr>
          <xdr:cNvSpPr>
            <a:spLocks/>
          </xdr:cNvSpPr>
        </xdr:nvSpPr>
        <xdr:spPr bwMode="auto">
          <a:xfrm>
            <a:off x="765" y="854"/>
            <a:ext cx="68" cy="37"/>
          </a:xfrm>
          <a:custGeom>
            <a:avLst/>
            <a:gdLst>
              <a:gd name="T0" fmla="*/ 43 w 68"/>
              <a:gd name="T1" fmla="*/ 1 h 37"/>
              <a:gd name="T2" fmla="*/ 42 w 68"/>
              <a:gd name="T3" fmla="*/ 1 h 37"/>
              <a:gd name="T4" fmla="*/ 40 w 68"/>
              <a:gd name="T5" fmla="*/ 0 h 37"/>
              <a:gd name="T6" fmla="*/ 37 w 68"/>
              <a:gd name="T7" fmla="*/ 2 h 37"/>
              <a:gd name="T8" fmla="*/ 40 w 68"/>
              <a:gd name="T9" fmla="*/ 3 h 37"/>
              <a:gd name="T10" fmla="*/ 39 w 68"/>
              <a:gd name="T11" fmla="*/ 4 h 37"/>
              <a:gd name="T12" fmla="*/ 38 w 68"/>
              <a:gd name="T13" fmla="*/ 4 h 37"/>
              <a:gd name="T14" fmla="*/ 34 w 68"/>
              <a:gd name="T15" fmla="*/ 4 h 37"/>
              <a:gd name="T16" fmla="*/ 28 w 68"/>
              <a:gd name="T17" fmla="*/ 4 h 37"/>
              <a:gd name="T18" fmla="*/ 26 w 68"/>
              <a:gd name="T19" fmla="*/ 4 h 37"/>
              <a:gd name="T20" fmla="*/ 24 w 68"/>
              <a:gd name="T21" fmla="*/ 5 h 37"/>
              <a:gd name="T22" fmla="*/ 22 w 68"/>
              <a:gd name="T23" fmla="*/ 6 h 37"/>
              <a:gd name="T24" fmla="*/ 19 w 68"/>
              <a:gd name="T25" fmla="*/ 7 h 37"/>
              <a:gd name="T26" fmla="*/ 16 w 68"/>
              <a:gd name="T27" fmla="*/ 6 h 37"/>
              <a:gd name="T28" fmla="*/ 15 w 68"/>
              <a:gd name="T29" fmla="*/ 8 h 37"/>
              <a:gd name="T30" fmla="*/ 16 w 68"/>
              <a:gd name="T31" fmla="*/ 9 h 37"/>
              <a:gd name="T32" fmla="*/ 13 w 68"/>
              <a:gd name="T33" fmla="*/ 12 h 37"/>
              <a:gd name="T34" fmla="*/ 11 w 68"/>
              <a:gd name="T35" fmla="*/ 14 h 37"/>
              <a:gd name="T36" fmla="*/ 8 w 68"/>
              <a:gd name="T37" fmla="*/ 18 h 37"/>
              <a:gd name="T38" fmla="*/ 6 w 68"/>
              <a:gd name="T39" fmla="*/ 20 h 37"/>
              <a:gd name="T40" fmla="*/ 2 w 68"/>
              <a:gd name="T41" fmla="*/ 25 h 37"/>
              <a:gd name="T42" fmla="*/ 2 w 68"/>
              <a:gd name="T43" fmla="*/ 29 h 37"/>
              <a:gd name="T44" fmla="*/ 2 w 68"/>
              <a:gd name="T45" fmla="*/ 31 h 37"/>
              <a:gd name="T46" fmla="*/ 5 w 68"/>
              <a:gd name="T47" fmla="*/ 29 h 37"/>
              <a:gd name="T48" fmla="*/ 10 w 68"/>
              <a:gd name="T49" fmla="*/ 25 h 37"/>
              <a:gd name="T50" fmla="*/ 14 w 68"/>
              <a:gd name="T51" fmla="*/ 28 h 37"/>
              <a:gd name="T52" fmla="*/ 14 w 68"/>
              <a:gd name="T53" fmla="*/ 32 h 37"/>
              <a:gd name="T54" fmla="*/ 16 w 68"/>
              <a:gd name="T55" fmla="*/ 34 h 37"/>
              <a:gd name="T56" fmla="*/ 22 w 68"/>
              <a:gd name="T57" fmla="*/ 35 h 37"/>
              <a:gd name="T58" fmla="*/ 26 w 68"/>
              <a:gd name="T59" fmla="*/ 34 h 37"/>
              <a:gd name="T60" fmla="*/ 29 w 68"/>
              <a:gd name="T61" fmla="*/ 35 h 37"/>
              <a:gd name="T62" fmla="*/ 31 w 68"/>
              <a:gd name="T63" fmla="*/ 32 h 37"/>
              <a:gd name="T64" fmla="*/ 33 w 68"/>
              <a:gd name="T65" fmla="*/ 29 h 37"/>
              <a:gd name="T66" fmla="*/ 35 w 68"/>
              <a:gd name="T67" fmla="*/ 27 h 37"/>
              <a:gd name="T68" fmla="*/ 37 w 68"/>
              <a:gd name="T69" fmla="*/ 25 h 37"/>
              <a:gd name="T70" fmla="*/ 39 w 68"/>
              <a:gd name="T71" fmla="*/ 29 h 37"/>
              <a:gd name="T72" fmla="*/ 41 w 68"/>
              <a:gd name="T73" fmla="*/ 31 h 37"/>
              <a:gd name="T74" fmla="*/ 43 w 68"/>
              <a:gd name="T75" fmla="*/ 32 h 37"/>
              <a:gd name="T76" fmla="*/ 44 w 68"/>
              <a:gd name="T77" fmla="*/ 35 h 37"/>
              <a:gd name="T78" fmla="*/ 47 w 68"/>
              <a:gd name="T79" fmla="*/ 36 h 37"/>
              <a:gd name="T80" fmla="*/ 46 w 68"/>
              <a:gd name="T81" fmla="*/ 33 h 37"/>
              <a:gd name="T82" fmla="*/ 48 w 68"/>
              <a:gd name="T83" fmla="*/ 30 h 37"/>
              <a:gd name="T84" fmla="*/ 50 w 68"/>
              <a:gd name="T85" fmla="*/ 27 h 37"/>
              <a:gd name="T86" fmla="*/ 50 w 68"/>
              <a:gd name="T87" fmla="*/ 24 h 37"/>
              <a:gd name="T88" fmla="*/ 52 w 68"/>
              <a:gd name="T89" fmla="*/ 24 h 37"/>
              <a:gd name="T90" fmla="*/ 56 w 68"/>
              <a:gd name="T91" fmla="*/ 28 h 37"/>
              <a:gd name="T92" fmla="*/ 59 w 68"/>
              <a:gd name="T93" fmla="*/ 27 h 37"/>
              <a:gd name="T94" fmla="*/ 61 w 68"/>
              <a:gd name="T95" fmla="*/ 29 h 37"/>
              <a:gd name="T96" fmla="*/ 62 w 68"/>
              <a:gd name="T97" fmla="*/ 27 h 37"/>
              <a:gd name="T98" fmla="*/ 61 w 68"/>
              <a:gd name="T99" fmla="*/ 25 h 37"/>
              <a:gd name="T100" fmla="*/ 62 w 68"/>
              <a:gd name="T101" fmla="*/ 22 h 37"/>
              <a:gd name="T102" fmla="*/ 65 w 68"/>
              <a:gd name="T103" fmla="*/ 23 h 37"/>
              <a:gd name="T104" fmla="*/ 68 w 68"/>
              <a:gd name="T105" fmla="*/ 22 h 37"/>
              <a:gd name="T106" fmla="*/ 66 w 68"/>
              <a:gd name="T107" fmla="*/ 20 h 37"/>
              <a:gd name="T108" fmla="*/ 67 w 68"/>
              <a:gd name="T109" fmla="*/ 16 h 37"/>
              <a:gd name="T110" fmla="*/ 64 w 68"/>
              <a:gd name="T111" fmla="*/ 16 h 37"/>
              <a:gd name="T112" fmla="*/ 61 w 68"/>
              <a:gd name="T113" fmla="*/ 17 h 37"/>
              <a:gd name="T114" fmla="*/ 58 w 68"/>
              <a:gd name="T115" fmla="*/ 16 h 37"/>
              <a:gd name="T116" fmla="*/ 56 w 68"/>
              <a:gd name="T117" fmla="*/ 14 h 37"/>
              <a:gd name="T118" fmla="*/ 53 w 68"/>
              <a:gd name="T119" fmla="*/ 13 h 37"/>
              <a:gd name="T120" fmla="*/ 55 w 68"/>
              <a:gd name="T121" fmla="*/ 8 h 37"/>
              <a:gd name="T122" fmla="*/ 54 w 68"/>
              <a:gd name="T123" fmla="*/ 6 h 37"/>
              <a:gd name="T124" fmla="*/ 45 w 68"/>
              <a:gd name="T125" fmla="*/ 3 h 3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8" h="37">
                <a:moveTo>
                  <a:pt x="44" y="3"/>
                </a:move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3" y="2"/>
                </a:lnTo>
                <a:lnTo>
                  <a:pt x="43" y="2"/>
                </a:lnTo>
                <a:lnTo>
                  <a:pt x="43" y="1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1" y="2"/>
                </a:lnTo>
                <a:lnTo>
                  <a:pt x="42" y="2"/>
                </a:lnTo>
                <a:lnTo>
                  <a:pt x="41" y="2"/>
                </a:lnTo>
                <a:lnTo>
                  <a:pt x="42" y="1"/>
                </a:lnTo>
                <a:lnTo>
                  <a:pt x="42" y="1"/>
                </a:lnTo>
                <a:lnTo>
                  <a:pt x="41" y="1"/>
                </a:lnTo>
                <a:lnTo>
                  <a:pt x="41" y="1"/>
                </a:lnTo>
                <a:lnTo>
                  <a:pt x="40" y="0"/>
                </a:lnTo>
                <a:lnTo>
                  <a:pt x="40" y="0"/>
                </a:lnTo>
                <a:lnTo>
                  <a:pt x="40" y="1"/>
                </a:lnTo>
                <a:lnTo>
                  <a:pt x="40" y="1"/>
                </a:lnTo>
                <a:lnTo>
                  <a:pt x="40" y="1"/>
                </a:lnTo>
                <a:lnTo>
                  <a:pt x="40" y="0"/>
                </a:lnTo>
                <a:lnTo>
                  <a:pt x="39" y="0"/>
                </a:lnTo>
                <a:lnTo>
                  <a:pt x="39" y="0"/>
                </a:lnTo>
                <a:lnTo>
                  <a:pt x="39" y="0"/>
                </a:lnTo>
                <a:lnTo>
                  <a:pt x="39" y="1"/>
                </a:lnTo>
                <a:lnTo>
                  <a:pt x="38" y="1"/>
                </a:lnTo>
                <a:lnTo>
                  <a:pt x="37" y="1"/>
                </a:lnTo>
                <a:lnTo>
                  <a:pt x="37" y="2"/>
                </a:lnTo>
                <a:lnTo>
                  <a:pt x="37" y="2"/>
                </a:lnTo>
                <a:lnTo>
                  <a:pt x="37" y="2"/>
                </a:lnTo>
                <a:lnTo>
                  <a:pt x="37" y="3"/>
                </a:lnTo>
                <a:lnTo>
                  <a:pt x="38" y="3"/>
                </a:lnTo>
                <a:lnTo>
                  <a:pt x="38" y="3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39" y="3"/>
                </a:lnTo>
                <a:lnTo>
                  <a:pt x="40" y="4"/>
                </a:lnTo>
                <a:lnTo>
                  <a:pt x="39" y="4"/>
                </a:lnTo>
                <a:lnTo>
                  <a:pt x="39" y="4"/>
                </a:lnTo>
                <a:lnTo>
                  <a:pt x="39" y="4"/>
                </a:lnTo>
                <a:lnTo>
                  <a:pt x="39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4"/>
                </a:lnTo>
                <a:lnTo>
                  <a:pt x="34" y="4"/>
                </a:lnTo>
                <a:lnTo>
                  <a:pt x="34" y="4"/>
                </a:lnTo>
                <a:lnTo>
                  <a:pt x="34" y="4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29" y="5"/>
                </a:lnTo>
                <a:lnTo>
                  <a:pt x="29" y="4"/>
                </a:lnTo>
                <a:lnTo>
                  <a:pt x="29" y="4"/>
                </a:lnTo>
                <a:lnTo>
                  <a:pt x="28" y="4"/>
                </a:lnTo>
                <a:lnTo>
                  <a:pt x="27" y="5"/>
                </a:lnTo>
                <a:lnTo>
                  <a:pt x="26" y="5"/>
                </a:lnTo>
                <a:lnTo>
                  <a:pt x="26" y="5"/>
                </a:lnTo>
                <a:lnTo>
                  <a:pt x="25" y="5"/>
                </a:lnTo>
                <a:lnTo>
                  <a:pt x="25" y="4"/>
                </a:lnTo>
                <a:lnTo>
                  <a:pt x="26" y="4"/>
                </a:lnTo>
                <a:lnTo>
                  <a:pt x="26" y="4"/>
                </a:lnTo>
                <a:lnTo>
                  <a:pt x="26" y="4"/>
                </a:lnTo>
                <a:lnTo>
                  <a:pt x="25" y="4"/>
                </a:lnTo>
                <a:lnTo>
                  <a:pt x="25" y="4"/>
                </a:lnTo>
                <a:lnTo>
                  <a:pt x="24" y="4"/>
                </a:lnTo>
                <a:lnTo>
                  <a:pt x="24" y="4"/>
                </a:lnTo>
                <a:lnTo>
                  <a:pt x="23" y="5"/>
                </a:lnTo>
                <a:lnTo>
                  <a:pt x="23" y="5"/>
                </a:lnTo>
                <a:lnTo>
                  <a:pt x="24" y="5"/>
                </a:lnTo>
                <a:lnTo>
                  <a:pt x="24" y="5"/>
                </a:lnTo>
                <a:lnTo>
                  <a:pt x="23" y="5"/>
                </a:lnTo>
                <a:lnTo>
                  <a:pt x="23" y="5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3" y="6"/>
                </a:lnTo>
                <a:lnTo>
                  <a:pt x="22" y="6"/>
                </a:lnTo>
                <a:lnTo>
                  <a:pt x="22" y="6"/>
                </a:lnTo>
                <a:lnTo>
                  <a:pt x="23" y="6"/>
                </a:lnTo>
                <a:lnTo>
                  <a:pt x="23" y="6"/>
                </a:lnTo>
                <a:lnTo>
                  <a:pt x="22" y="7"/>
                </a:lnTo>
                <a:lnTo>
                  <a:pt x="22" y="7"/>
                </a:lnTo>
                <a:lnTo>
                  <a:pt x="21" y="7"/>
                </a:lnTo>
                <a:lnTo>
                  <a:pt x="20" y="7"/>
                </a:lnTo>
                <a:lnTo>
                  <a:pt x="19" y="7"/>
                </a:lnTo>
                <a:lnTo>
                  <a:pt x="19" y="7"/>
                </a:lnTo>
                <a:lnTo>
                  <a:pt x="18" y="7"/>
                </a:lnTo>
                <a:lnTo>
                  <a:pt x="19" y="6"/>
                </a:lnTo>
                <a:lnTo>
                  <a:pt x="19" y="6"/>
                </a:lnTo>
                <a:lnTo>
                  <a:pt x="18" y="6"/>
                </a:lnTo>
                <a:lnTo>
                  <a:pt x="18" y="6"/>
                </a:lnTo>
                <a:lnTo>
                  <a:pt x="17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6"/>
                </a:lnTo>
                <a:lnTo>
                  <a:pt x="16" y="7"/>
                </a:lnTo>
                <a:lnTo>
                  <a:pt x="15" y="7"/>
                </a:lnTo>
                <a:lnTo>
                  <a:pt x="15" y="7"/>
                </a:lnTo>
                <a:lnTo>
                  <a:pt x="15" y="7"/>
                </a:lnTo>
                <a:lnTo>
                  <a:pt x="15" y="8"/>
                </a:lnTo>
                <a:lnTo>
                  <a:pt x="15" y="8"/>
                </a:lnTo>
                <a:lnTo>
                  <a:pt x="14" y="8"/>
                </a:lnTo>
                <a:lnTo>
                  <a:pt x="14" y="8"/>
                </a:lnTo>
                <a:lnTo>
                  <a:pt x="15" y="8"/>
                </a:lnTo>
                <a:lnTo>
                  <a:pt x="16" y="8"/>
                </a:lnTo>
                <a:lnTo>
                  <a:pt x="17" y="8"/>
                </a:lnTo>
                <a:lnTo>
                  <a:pt x="17" y="8"/>
                </a:lnTo>
                <a:lnTo>
                  <a:pt x="17" y="9"/>
                </a:lnTo>
                <a:lnTo>
                  <a:pt x="16" y="9"/>
                </a:lnTo>
                <a:lnTo>
                  <a:pt x="16" y="9"/>
                </a:lnTo>
                <a:lnTo>
                  <a:pt x="16" y="9"/>
                </a:lnTo>
                <a:lnTo>
                  <a:pt x="15" y="10"/>
                </a:lnTo>
                <a:lnTo>
                  <a:pt x="15" y="10"/>
                </a:lnTo>
                <a:lnTo>
                  <a:pt x="15" y="10"/>
                </a:lnTo>
                <a:lnTo>
                  <a:pt x="15" y="11"/>
                </a:lnTo>
                <a:lnTo>
                  <a:pt x="14" y="11"/>
                </a:lnTo>
                <a:lnTo>
                  <a:pt x="13" y="12"/>
                </a:lnTo>
                <a:lnTo>
                  <a:pt x="13" y="12"/>
                </a:lnTo>
                <a:lnTo>
                  <a:pt x="14" y="12"/>
                </a:lnTo>
                <a:lnTo>
                  <a:pt x="13" y="12"/>
                </a:lnTo>
                <a:lnTo>
                  <a:pt x="12" y="13"/>
                </a:lnTo>
                <a:lnTo>
                  <a:pt x="12" y="13"/>
                </a:lnTo>
                <a:lnTo>
                  <a:pt x="11" y="13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1" y="14"/>
                </a:lnTo>
                <a:lnTo>
                  <a:pt x="10" y="15"/>
                </a:lnTo>
                <a:lnTo>
                  <a:pt x="9" y="15"/>
                </a:lnTo>
                <a:lnTo>
                  <a:pt x="8" y="16"/>
                </a:lnTo>
                <a:lnTo>
                  <a:pt x="7" y="16"/>
                </a:lnTo>
                <a:lnTo>
                  <a:pt x="8" y="17"/>
                </a:lnTo>
                <a:lnTo>
                  <a:pt x="8" y="18"/>
                </a:lnTo>
                <a:lnTo>
                  <a:pt x="8" y="18"/>
                </a:lnTo>
                <a:lnTo>
                  <a:pt x="7" y="19"/>
                </a:lnTo>
                <a:lnTo>
                  <a:pt x="7" y="19"/>
                </a:lnTo>
                <a:lnTo>
                  <a:pt x="8" y="19"/>
                </a:lnTo>
                <a:lnTo>
                  <a:pt x="8" y="19"/>
                </a:lnTo>
                <a:lnTo>
                  <a:pt x="7" y="19"/>
                </a:lnTo>
                <a:lnTo>
                  <a:pt x="7" y="20"/>
                </a:lnTo>
                <a:lnTo>
                  <a:pt x="6" y="20"/>
                </a:lnTo>
                <a:lnTo>
                  <a:pt x="6" y="20"/>
                </a:lnTo>
                <a:lnTo>
                  <a:pt x="5" y="21"/>
                </a:lnTo>
                <a:lnTo>
                  <a:pt x="3" y="23"/>
                </a:lnTo>
                <a:lnTo>
                  <a:pt x="3" y="23"/>
                </a:lnTo>
                <a:lnTo>
                  <a:pt x="3" y="23"/>
                </a:lnTo>
                <a:lnTo>
                  <a:pt x="3" y="24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2" y="25"/>
                </a:lnTo>
                <a:lnTo>
                  <a:pt x="3" y="26"/>
                </a:lnTo>
                <a:lnTo>
                  <a:pt x="3" y="27"/>
                </a:lnTo>
                <a:lnTo>
                  <a:pt x="3" y="28"/>
                </a:lnTo>
                <a:lnTo>
                  <a:pt x="3" y="29"/>
                </a:lnTo>
                <a:lnTo>
                  <a:pt x="3" y="29"/>
                </a:lnTo>
                <a:lnTo>
                  <a:pt x="2" y="29"/>
                </a:lnTo>
                <a:lnTo>
                  <a:pt x="2" y="29"/>
                </a:lnTo>
                <a:lnTo>
                  <a:pt x="1" y="29"/>
                </a:lnTo>
                <a:lnTo>
                  <a:pt x="0" y="29"/>
                </a:lnTo>
                <a:lnTo>
                  <a:pt x="0" y="30"/>
                </a:lnTo>
                <a:lnTo>
                  <a:pt x="1" y="30"/>
                </a:lnTo>
                <a:lnTo>
                  <a:pt x="0" y="31"/>
                </a:lnTo>
                <a:lnTo>
                  <a:pt x="1" y="31"/>
                </a:lnTo>
                <a:lnTo>
                  <a:pt x="2" y="31"/>
                </a:lnTo>
                <a:lnTo>
                  <a:pt x="2" y="31"/>
                </a:lnTo>
                <a:lnTo>
                  <a:pt x="3" y="31"/>
                </a:lnTo>
                <a:lnTo>
                  <a:pt x="3" y="31"/>
                </a:lnTo>
                <a:lnTo>
                  <a:pt x="4" y="30"/>
                </a:lnTo>
                <a:lnTo>
                  <a:pt x="4" y="30"/>
                </a:lnTo>
                <a:lnTo>
                  <a:pt x="6" y="29"/>
                </a:lnTo>
                <a:lnTo>
                  <a:pt x="5" y="28"/>
                </a:lnTo>
                <a:lnTo>
                  <a:pt x="5" y="29"/>
                </a:lnTo>
                <a:lnTo>
                  <a:pt x="5" y="28"/>
                </a:lnTo>
                <a:lnTo>
                  <a:pt x="5" y="28"/>
                </a:lnTo>
                <a:lnTo>
                  <a:pt x="4" y="27"/>
                </a:lnTo>
                <a:lnTo>
                  <a:pt x="5" y="27"/>
                </a:lnTo>
                <a:lnTo>
                  <a:pt x="6" y="26"/>
                </a:lnTo>
                <a:lnTo>
                  <a:pt x="7" y="26"/>
                </a:lnTo>
                <a:lnTo>
                  <a:pt x="8" y="25"/>
                </a:lnTo>
                <a:lnTo>
                  <a:pt x="10" y="25"/>
                </a:lnTo>
                <a:lnTo>
                  <a:pt x="12" y="25"/>
                </a:lnTo>
                <a:lnTo>
                  <a:pt x="13" y="25"/>
                </a:lnTo>
                <a:lnTo>
                  <a:pt x="13" y="26"/>
                </a:lnTo>
                <a:lnTo>
                  <a:pt x="13" y="26"/>
                </a:lnTo>
                <a:lnTo>
                  <a:pt x="12" y="27"/>
                </a:lnTo>
                <a:lnTo>
                  <a:pt x="12" y="27"/>
                </a:lnTo>
                <a:lnTo>
                  <a:pt x="13" y="28"/>
                </a:lnTo>
                <a:lnTo>
                  <a:pt x="14" y="28"/>
                </a:lnTo>
                <a:lnTo>
                  <a:pt x="13" y="29"/>
                </a:lnTo>
                <a:lnTo>
                  <a:pt x="13" y="30"/>
                </a:lnTo>
                <a:lnTo>
                  <a:pt x="13" y="30"/>
                </a:lnTo>
                <a:lnTo>
                  <a:pt x="13" y="31"/>
                </a:lnTo>
                <a:lnTo>
                  <a:pt x="14" y="31"/>
                </a:lnTo>
                <a:lnTo>
                  <a:pt x="14" y="31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4" y="32"/>
                </a:lnTo>
                <a:lnTo>
                  <a:pt x="15" y="32"/>
                </a:lnTo>
                <a:lnTo>
                  <a:pt x="15" y="32"/>
                </a:lnTo>
                <a:lnTo>
                  <a:pt x="16" y="33"/>
                </a:lnTo>
                <a:lnTo>
                  <a:pt x="16" y="34"/>
                </a:lnTo>
                <a:lnTo>
                  <a:pt x="16" y="34"/>
                </a:lnTo>
                <a:lnTo>
                  <a:pt x="16" y="34"/>
                </a:lnTo>
                <a:lnTo>
                  <a:pt x="16" y="35"/>
                </a:lnTo>
                <a:lnTo>
                  <a:pt x="17" y="36"/>
                </a:lnTo>
                <a:lnTo>
                  <a:pt x="19" y="36"/>
                </a:lnTo>
                <a:lnTo>
                  <a:pt x="19" y="35"/>
                </a:lnTo>
                <a:lnTo>
                  <a:pt x="19" y="35"/>
                </a:lnTo>
                <a:lnTo>
                  <a:pt x="20" y="35"/>
                </a:lnTo>
                <a:lnTo>
                  <a:pt x="22" y="35"/>
                </a:lnTo>
                <a:lnTo>
                  <a:pt x="23" y="34"/>
                </a:lnTo>
                <a:lnTo>
                  <a:pt x="23" y="34"/>
                </a:lnTo>
                <a:lnTo>
                  <a:pt x="24" y="34"/>
                </a:lnTo>
                <a:lnTo>
                  <a:pt x="24" y="33"/>
                </a:lnTo>
                <a:lnTo>
                  <a:pt x="24" y="33"/>
                </a:lnTo>
                <a:lnTo>
                  <a:pt x="24" y="34"/>
                </a:lnTo>
                <a:lnTo>
                  <a:pt x="25" y="34"/>
                </a:lnTo>
                <a:lnTo>
                  <a:pt x="26" y="34"/>
                </a:lnTo>
                <a:lnTo>
                  <a:pt x="26" y="34"/>
                </a:lnTo>
                <a:lnTo>
                  <a:pt x="26" y="35"/>
                </a:lnTo>
                <a:lnTo>
                  <a:pt x="27" y="35"/>
                </a:lnTo>
                <a:lnTo>
                  <a:pt x="27" y="34"/>
                </a:lnTo>
                <a:lnTo>
                  <a:pt x="28" y="35"/>
                </a:lnTo>
                <a:lnTo>
                  <a:pt x="28" y="35"/>
                </a:lnTo>
                <a:lnTo>
                  <a:pt x="29" y="35"/>
                </a:lnTo>
                <a:lnTo>
                  <a:pt x="29" y="35"/>
                </a:lnTo>
                <a:lnTo>
                  <a:pt x="29" y="34"/>
                </a:lnTo>
                <a:lnTo>
                  <a:pt x="29" y="34"/>
                </a:lnTo>
                <a:lnTo>
                  <a:pt x="29" y="34"/>
                </a:lnTo>
                <a:lnTo>
                  <a:pt x="29" y="33"/>
                </a:lnTo>
                <a:lnTo>
                  <a:pt x="31" y="33"/>
                </a:lnTo>
                <a:lnTo>
                  <a:pt x="31" y="33"/>
                </a:lnTo>
                <a:lnTo>
                  <a:pt x="31" y="33"/>
                </a:lnTo>
                <a:lnTo>
                  <a:pt x="31" y="32"/>
                </a:lnTo>
                <a:lnTo>
                  <a:pt x="31" y="32"/>
                </a:lnTo>
                <a:lnTo>
                  <a:pt x="31" y="32"/>
                </a:lnTo>
                <a:lnTo>
                  <a:pt x="32" y="31"/>
                </a:lnTo>
                <a:lnTo>
                  <a:pt x="32" y="31"/>
                </a:lnTo>
                <a:lnTo>
                  <a:pt x="33" y="31"/>
                </a:lnTo>
                <a:lnTo>
                  <a:pt x="33" y="30"/>
                </a:lnTo>
                <a:lnTo>
                  <a:pt x="33" y="30"/>
                </a:lnTo>
                <a:lnTo>
                  <a:pt x="33" y="29"/>
                </a:lnTo>
                <a:lnTo>
                  <a:pt x="32" y="29"/>
                </a:lnTo>
                <a:lnTo>
                  <a:pt x="32" y="28"/>
                </a:lnTo>
                <a:lnTo>
                  <a:pt x="33" y="28"/>
                </a:lnTo>
                <a:lnTo>
                  <a:pt x="33" y="28"/>
                </a:lnTo>
                <a:lnTo>
                  <a:pt x="34" y="28"/>
                </a:lnTo>
                <a:lnTo>
                  <a:pt x="34" y="27"/>
                </a:lnTo>
                <a:lnTo>
                  <a:pt x="35" y="27"/>
                </a:lnTo>
                <a:lnTo>
                  <a:pt x="35" y="27"/>
                </a:lnTo>
                <a:lnTo>
                  <a:pt x="35" y="27"/>
                </a:lnTo>
                <a:lnTo>
                  <a:pt x="35" y="26"/>
                </a:lnTo>
                <a:lnTo>
                  <a:pt x="35" y="26"/>
                </a:lnTo>
                <a:lnTo>
                  <a:pt x="35" y="25"/>
                </a:lnTo>
                <a:lnTo>
                  <a:pt x="36" y="25"/>
                </a:lnTo>
                <a:lnTo>
                  <a:pt x="37" y="25"/>
                </a:lnTo>
                <a:lnTo>
                  <a:pt x="37" y="25"/>
                </a:lnTo>
                <a:lnTo>
                  <a:pt x="37" y="25"/>
                </a:lnTo>
                <a:lnTo>
                  <a:pt x="38" y="26"/>
                </a:lnTo>
                <a:lnTo>
                  <a:pt x="38" y="27"/>
                </a:lnTo>
                <a:lnTo>
                  <a:pt x="37" y="27"/>
                </a:lnTo>
                <a:lnTo>
                  <a:pt x="37" y="28"/>
                </a:lnTo>
                <a:lnTo>
                  <a:pt x="37" y="28"/>
                </a:lnTo>
                <a:lnTo>
                  <a:pt x="37" y="29"/>
                </a:lnTo>
                <a:lnTo>
                  <a:pt x="38" y="29"/>
                </a:lnTo>
                <a:lnTo>
                  <a:pt x="39" y="29"/>
                </a:lnTo>
                <a:lnTo>
                  <a:pt x="39" y="30"/>
                </a:lnTo>
                <a:lnTo>
                  <a:pt x="39" y="30"/>
                </a:lnTo>
                <a:lnTo>
                  <a:pt x="39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0" y="31"/>
                </a:lnTo>
                <a:lnTo>
                  <a:pt x="41" y="31"/>
                </a:lnTo>
                <a:lnTo>
                  <a:pt x="41" y="31"/>
                </a:lnTo>
                <a:lnTo>
                  <a:pt x="42" y="31"/>
                </a:lnTo>
                <a:lnTo>
                  <a:pt x="42" y="31"/>
                </a:lnTo>
                <a:lnTo>
                  <a:pt x="42" y="32"/>
                </a:lnTo>
                <a:lnTo>
                  <a:pt x="43" y="31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2"/>
                </a:lnTo>
                <a:lnTo>
                  <a:pt x="43" y="33"/>
                </a:lnTo>
                <a:lnTo>
                  <a:pt x="43" y="33"/>
                </a:lnTo>
                <a:lnTo>
                  <a:pt x="42" y="33"/>
                </a:lnTo>
                <a:lnTo>
                  <a:pt x="43" y="33"/>
                </a:lnTo>
                <a:lnTo>
                  <a:pt x="44" y="34"/>
                </a:lnTo>
                <a:lnTo>
                  <a:pt x="44" y="35"/>
                </a:lnTo>
                <a:lnTo>
                  <a:pt x="44" y="35"/>
                </a:lnTo>
                <a:lnTo>
                  <a:pt x="45" y="36"/>
                </a:lnTo>
                <a:lnTo>
                  <a:pt x="44" y="36"/>
                </a:lnTo>
                <a:lnTo>
                  <a:pt x="45" y="36"/>
                </a:lnTo>
                <a:lnTo>
                  <a:pt x="45" y="36"/>
                </a:lnTo>
                <a:lnTo>
                  <a:pt x="45" y="36"/>
                </a:lnTo>
                <a:lnTo>
                  <a:pt x="46" y="37"/>
                </a:lnTo>
                <a:lnTo>
                  <a:pt x="46" y="37"/>
                </a:lnTo>
                <a:lnTo>
                  <a:pt x="47" y="36"/>
                </a:lnTo>
                <a:lnTo>
                  <a:pt x="47" y="35"/>
                </a:lnTo>
                <a:lnTo>
                  <a:pt x="47" y="35"/>
                </a:lnTo>
                <a:lnTo>
                  <a:pt x="46" y="35"/>
                </a:lnTo>
                <a:lnTo>
                  <a:pt x="46" y="34"/>
                </a:lnTo>
                <a:lnTo>
                  <a:pt x="46" y="34"/>
                </a:lnTo>
                <a:lnTo>
                  <a:pt x="46" y="34"/>
                </a:lnTo>
                <a:lnTo>
                  <a:pt x="45" y="34"/>
                </a:lnTo>
                <a:lnTo>
                  <a:pt x="46" y="33"/>
                </a:lnTo>
                <a:lnTo>
                  <a:pt x="46" y="33"/>
                </a:lnTo>
                <a:lnTo>
                  <a:pt x="46" y="32"/>
                </a:lnTo>
                <a:lnTo>
                  <a:pt x="47" y="32"/>
                </a:lnTo>
                <a:lnTo>
                  <a:pt x="47" y="32"/>
                </a:lnTo>
                <a:lnTo>
                  <a:pt x="47" y="31"/>
                </a:lnTo>
                <a:lnTo>
                  <a:pt x="47" y="31"/>
                </a:lnTo>
                <a:lnTo>
                  <a:pt x="48" y="30"/>
                </a:lnTo>
                <a:lnTo>
                  <a:pt x="48" y="30"/>
                </a:lnTo>
                <a:lnTo>
                  <a:pt x="48" y="29"/>
                </a:lnTo>
                <a:lnTo>
                  <a:pt x="49" y="29"/>
                </a:lnTo>
                <a:lnTo>
                  <a:pt x="49" y="28"/>
                </a:lnTo>
                <a:lnTo>
                  <a:pt x="50" y="28"/>
                </a:lnTo>
                <a:lnTo>
                  <a:pt x="50" y="28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7"/>
                </a:lnTo>
                <a:lnTo>
                  <a:pt x="50" y="25"/>
                </a:lnTo>
                <a:lnTo>
                  <a:pt x="49" y="25"/>
                </a:lnTo>
                <a:lnTo>
                  <a:pt x="49" y="25"/>
                </a:lnTo>
                <a:lnTo>
                  <a:pt x="50" y="25"/>
                </a:lnTo>
                <a:lnTo>
                  <a:pt x="50" y="24"/>
                </a:lnTo>
                <a:lnTo>
                  <a:pt x="50" y="24"/>
                </a:lnTo>
                <a:lnTo>
                  <a:pt x="50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1" y="24"/>
                </a:lnTo>
                <a:lnTo>
                  <a:pt x="52" y="25"/>
                </a:lnTo>
                <a:lnTo>
                  <a:pt x="52" y="25"/>
                </a:lnTo>
                <a:lnTo>
                  <a:pt x="52" y="24"/>
                </a:lnTo>
                <a:lnTo>
                  <a:pt x="52" y="24"/>
                </a:lnTo>
                <a:lnTo>
                  <a:pt x="52" y="25"/>
                </a:lnTo>
                <a:lnTo>
                  <a:pt x="52" y="26"/>
                </a:lnTo>
                <a:lnTo>
                  <a:pt x="52" y="26"/>
                </a:lnTo>
                <a:lnTo>
                  <a:pt x="53" y="27"/>
                </a:lnTo>
                <a:lnTo>
                  <a:pt x="53" y="28"/>
                </a:lnTo>
                <a:lnTo>
                  <a:pt x="54" y="28"/>
                </a:lnTo>
                <a:lnTo>
                  <a:pt x="55" y="28"/>
                </a:lnTo>
                <a:lnTo>
                  <a:pt x="56" y="28"/>
                </a:lnTo>
                <a:lnTo>
                  <a:pt x="56" y="28"/>
                </a:lnTo>
                <a:lnTo>
                  <a:pt x="56" y="28"/>
                </a:lnTo>
                <a:lnTo>
                  <a:pt x="56" y="27"/>
                </a:lnTo>
                <a:lnTo>
                  <a:pt x="56" y="27"/>
                </a:lnTo>
                <a:lnTo>
                  <a:pt x="57" y="27"/>
                </a:lnTo>
                <a:lnTo>
                  <a:pt x="58" y="27"/>
                </a:lnTo>
                <a:lnTo>
                  <a:pt x="59" y="26"/>
                </a:lnTo>
                <a:lnTo>
                  <a:pt x="59" y="27"/>
                </a:lnTo>
                <a:lnTo>
                  <a:pt x="60" y="26"/>
                </a:lnTo>
                <a:lnTo>
                  <a:pt x="60" y="27"/>
                </a:lnTo>
                <a:lnTo>
                  <a:pt x="60" y="27"/>
                </a:lnTo>
                <a:lnTo>
                  <a:pt x="60" y="28"/>
                </a:lnTo>
                <a:lnTo>
                  <a:pt x="60" y="28"/>
                </a:lnTo>
                <a:lnTo>
                  <a:pt x="61" y="29"/>
                </a:lnTo>
                <a:lnTo>
                  <a:pt x="61" y="29"/>
                </a:lnTo>
                <a:lnTo>
                  <a:pt x="61" y="29"/>
                </a:lnTo>
                <a:lnTo>
                  <a:pt x="62" y="29"/>
                </a:lnTo>
                <a:lnTo>
                  <a:pt x="62" y="29"/>
                </a:lnTo>
                <a:lnTo>
                  <a:pt x="62" y="29"/>
                </a:lnTo>
                <a:lnTo>
                  <a:pt x="63" y="29"/>
                </a:lnTo>
                <a:lnTo>
                  <a:pt x="63" y="28"/>
                </a:lnTo>
                <a:lnTo>
                  <a:pt x="62" y="28"/>
                </a:lnTo>
                <a:lnTo>
                  <a:pt x="62" y="27"/>
                </a:lnTo>
                <a:lnTo>
                  <a:pt x="62" y="27"/>
                </a:lnTo>
                <a:lnTo>
                  <a:pt x="62" y="27"/>
                </a:lnTo>
                <a:lnTo>
                  <a:pt x="62" y="26"/>
                </a:lnTo>
                <a:lnTo>
                  <a:pt x="63" y="26"/>
                </a:lnTo>
                <a:lnTo>
                  <a:pt x="63" y="26"/>
                </a:lnTo>
                <a:lnTo>
                  <a:pt x="62" y="25"/>
                </a:lnTo>
                <a:lnTo>
                  <a:pt x="62" y="25"/>
                </a:lnTo>
                <a:lnTo>
                  <a:pt x="61" y="25"/>
                </a:lnTo>
                <a:lnTo>
                  <a:pt x="61" y="25"/>
                </a:lnTo>
                <a:lnTo>
                  <a:pt x="61" y="25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1" y="23"/>
                </a:lnTo>
                <a:lnTo>
                  <a:pt x="62" y="23"/>
                </a:lnTo>
                <a:lnTo>
                  <a:pt x="62" y="23"/>
                </a:lnTo>
                <a:lnTo>
                  <a:pt x="62" y="22"/>
                </a:lnTo>
                <a:lnTo>
                  <a:pt x="62" y="22"/>
                </a:lnTo>
                <a:lnTo>
                  <a:pt x="63" y="22"/>
                </a:lnTo>
                <a:lnTo>
                  <a:pt x="63" y="22"/>
                </a:lnTo>
                <a:lnTo>
                  <a:pt x="64" y="21"/>
                </a:lnTo>
                <a:lnTo>
                  <a:pt x="64" y="22"/>
                </a:lnTo>
                <a:lnTo>
                  <a:pt x="64" y="23"/>
                </a:lnTo>
                <a:lnTo>
                  <a:pt x="65" y="23"/>
                </a:lnTo>
                <a:lnTo>
                  <a:pt x="65" y="23"/>
                </a:lnTo>
                <a:lnTo>
                  <a:pt x="66" y="23"/>
                </a:lnTo>
                <a:lnTo>
                  <a:pt x="66" y="23"/>
                </a:lnTo>
                <a:lnTo>
                  <a:pt x="66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7" y="23"/>
                </a:lnTo>
                <a:lnTo>
                  <a:pt x="68" y="22"/>
                </a:lnTo>
                <a:lnTo>
                  <a:pt x="68" y="22"/>
                </a:lnTo>
                <a:lnTo>
                  <a:pt x="67" y="22"/>
                </a:lnTo>
                <a:lnTo>
                  <a:pt x="67" y="21"/>
                </a:lnTo>
                <a:lnTo>
                  <a:pt x="66" y="21"/>
                </a:lnTo>
                <a:lnTo>
                  <a:pt x="66" y="21"/>
                </a:lnTo>
                <a:lnTo>
                  <a:pt x="66" y="21"/>
                </a:lnTo>
                <a:lnTo>
                  <a:pt x="67" y="20"/>
                </a:lnTo>
                <a:lnTo>
                  <a:pt x="66" y="20"/>
                </a:lnTo>
                <a:lnTo>
                  <a:pt x="67" y="19"/>
                </a:lnTo>
                <a:lnTo>
                  <a:pt x="67" y="19"/>
                </a:lnTo>
                <a:lnTo>
                  <a:pt x="67" y="19"/>
                </a:lnTo>
                <a:lnTo>
                  <a:pt x="67" y="18"/>
                </a:lnTo>
                <a:lnTo>
                  <a:pt x="67" y="17"/>
                </a:lnTo>
                <a:lnTo>
                  <a:pt x="67" y="17"/>
                </a:lnTo>
                <a:lnTo>
                  <a:pt x="68" y="16"/>
                </a:lnTo>
                <a:lnTo>
                  <a:pt x="67" y="16"/>
                </a:lnTo>
                <a:lnTo>
                  <a:pt x="67" y="15"/>
                </a:lnTo>
                <a:lnTo>
                  <a:pt x="66" y="15"/>
                </a:lnTo>
                <a:lnTo>
                  <a:pt x="66" y="15"/>
                </a:lnTo>
                <a:lnTo>
                  <a:pt x="66" y="15"/>
                </a:lnTo>
                <a:lnTo>
                  <a:pt x="65" y="16"/>
                </a:lnTo>
                <a:lnTo>
                  <a:pt x="65" y="16"/>
                </a:lnTo>
                <a:lnTo>
                  <a:pt x="65" y="16"/>
                </a:lnTo>
                <a:lnTo>
                  <a:pt x="64" y="16"/>
                </a:lnTo>
                <a:lnTo>
                  <a:pt x="64" y="17"/>
                </a:lnTo>
                <a:lnTo>
                  <a:pt x="64" y="17"/>
                </a:lnTo>
                <a:lnTo>
                  <a:pt x="64" y="17"/>
                </a:lnTo>
                <a:lnTo>
                  <a:pt x="63" y="17"/>
                </a:lnTo>
                <a:lnTo>
                  <a:pt x="63" y="17"/>
                </a:lnTo>
                <a:lnTo>
                  <a:pt x="62" y="18"/>
                </a:lnTo>
                <a:lnTo>
                  <a:pt x="62" y="17"/>
                </a:lnTo>
                <a:lnTo>
                  <a:pt x="61" y="17"/>
                </a:lnTo>
                <a:lnTo>
                  <a:pt x="61" y="17"/>
                </a:lnTo>
                <a:lnTo>
                  <a:pt x="61" y="17"/>
                </a:lnTo>
                <a:lnTo>
                  <a:pt x="60" y="17"/>
                </a:lnTo>
                <a:lnTo>
                  <a:pt x="60" y="16"/>
                </a:lnTo>
                <a:lnTo>
                  <a:pt x="59" y="16"/>
                </a:lnTo>
                <a:lnTo>
                  <a:pt x="59" y="16"/>
                </a:lnTo>
                <a:lnTo>
                  <a:pt x="58" y="16"/>
                </a:lnTo>
                <a:lnTo>
                  <a:pt x="58" y="16"/>
                </a:lnTo>
                <a:lnTo>
                  <a:pt x="58" y="16"/>
                </a:lnTo>
                <a:lnTo>
                  <a:pt x="59" y="15"/>
                </a:lnTo>
                <a:lnTo>
                  <a:pt x="58" y="15"/>
                </a:lnTo>
                <a:lnTo>
                  <a:pt x="58" y="15"/>
                </a:lnTo>
                <a:lnTo>
                  <a:pt x="58" y="15"/>
                </a:lnTo>
                <a:lnTo>
                  <a:pt x="57" y="14"/>
                </a:lnTo>
                <a:lnTo>
                  <a:pt x="56" y="14"/>
                </a:lnTo>
                <a:lnTo>
                  <a:pt x="56" y="14"/>
                </a:lnTo>
                <a:lnTo>
                  <a:pt x="55" y="14"/>
                </a:lnTo>
                <a:lnTo>
                  <a:pt x="55" y="14"/>
                </a:lnTo>
                <a:lnTo>
                  <a:pt x="54" y="14"/>
                </a:lnTo>
                <a:lnTo>
                  <a:pt x="54" y="14"/>
                </a:lnTo>
                <a:lnTo>
                  <a:pt x="53" y="14"/>
                </a:lnTo>
                <a:lnTo>
                  <a:pt x="52" y="14"/>
                </a:lnTo>
                <a:lnTo>
                  <a:pt x="53" y="13"/>
                </a:lnTo>
                <a:lnTo>
                  <a:pt x="53" y="13"/>
                </a:lnTo>
                <a:lnTo>
                  <a:pt x="53" y="13"/>
                </a:lnTo>
                <a:lnTo>
                  <a:pt x="53" y="12"/>
                </a:lnTo>
                <a:lnTo>
                  <a:pt x="53" y="11"/>
                </a:lnTo>
                <a:lnTo>
                  <a:pt x="53" y="11"/>
                </a:lnTo>
                <a:lnTo>
                  <a:pt x="53" y="10"/>
                </a:lnTo>
                <a:lnTo>
                  <a:pt x="54" y="9"/>
                </a:lnTo>
                <a:lnTo>
                  <a:pt x="54" y="9"/>
                </a:lnTo>
                <a:lnTo>
                  <a:pt x="55" y="8"/>
                </a:lnTo>
                <a:lnTo>
                  <a:pt x="55" y="8"/>
                </a:lnTo>
                <a:lnTo>
                  <a:pt x="55" y="8"/>
                </a:lnTo>
                <a:lnTo>
                  <a:pt x="56" y="8"/>
                </a:lnTo>
                <a:lnTo>
                  <a:pt x="55" y="7"/>
                </a:lnTo>
                <a:lnTo>
                  <a:pt x="55" y="6"/>
                </a:lnTo>
                <a:lnTo>
                  <a:pt x="54" y="6"/>
                </a:lnTo>
                <a:lnTo>
                  <a:pt x="54" y="6"/>
                </a:lnTo>
                <a:lnTo>
                  <a:pt x="54" y="6"/>
                </a:lnTo>
                <a:lnTo>
                  <a:pt x="54" y="5"/>
                </a:lnTo>
                <a:lnTo>
                  <a:pt x="50" y="3"/>
                </a:lnTo>
                <a:lnTo>
                  <a:pt x="48" y="3"/>
                </a:lnTo>
                <a:lnTo>
                  <a:pt x="48" y="3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5" y="3"/>
                </a:lnTo>
                <a:lnTo>
                  <a:pt x="44" y="3"/>
                </a:lnTo>
                <a:lnTo>
                  <a:pt x="44" y="3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11</xdr:col>
      <xdr:colOff>200025</xdr:colOff>
      <xdr:row>40</xdr:row>
      <xdr:rowOff>0</xdr:rowOff>
    </xdr:from>
    <xdr:to>
      <xdr:col>11</xdr:col>
      <xdr:colOff>257175</xdr:colOff>
      <xdr:row>40</xdr:row>
      <xdr:rowOff>0</xdr:rowOff>
    </xdr:to>
    <xdr:grpSp>
      <xdr:nvGrpSpPr>
        <xdr:cNvPr id="69321" name="Group 2761">
          <a:extLst>
            <a:ext uri="{FF2B5EF4-FFF2-40B4-BE49-F238E27FC236}">
              <a16:creationId xmlns:a16="http://schemas.microsoft.com/office/drawing/2014/main" id="{CAB49426-E9F0-4D3A-850B-2CD7B31E8D80}"/>
            </a:ext>
          </a:extLst>
        </xdr:cNvPr>
        <xdr:cNvGrpSpPr>
          <a:grpSpLocks/>
        </xdr:cNvGrpSpPr>
      </xdr:nvGrpSpPr>
      <xdr:grpSpPr bwMode="auto">
        <a:xfrm>
          <a:off x="6273613" y="6409765"/>
          <a:ext cx="57150" cy="0"/>
          <a:chOff x="698" y="949"/>
          <a:chExt cx="6" cy="4"/>
        </a:xfrm>
      </xdr:grpSpPr>
      <xdr:sp macro="" textlink="">
        <xdr:nvSpPr>
          <xdr:cNvPr id="69319" name="Freeform 2759">
            <a:extLst>
              <a:ext uri="{FF2B5EF4-FFF2-40B4-BE49-F238E27FC236}">
                <a16:creationId xmlns:a16="http://schemas.microsoft.com/office/drawing/2014/main" id="{5AC25B93-CF1A-4A71-B518-7B78414AE830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20" name="Freeform 2760">
            <a:extLst>
              <a:ext uri="{FF2B5EF4-FFF2-40B4-BE49-F238E27FC236}">
                <a16:creationId xmlns:a16="http://schemas.microsoft.com/office/drawing/2014/main" id="{C5F01F40-64A6-47BD-A0CB-677AFDA09E09}"/>
              </a:ext>
            </a:extLst>
          </xdr:cNvPr>
          <xdr:cNvSpPr>
            <a:spLocks/>
          </xdr:cNvSpPr>
        </xdr:nvSpPr>
        <xdr:spPr bwMode="auto">
          <a:xfrm>
            <a:off x="698" y="949"/>
            <a:ext cx="6" cy="4"/>
          </a:xfrm>
          <a:custGeom>
            <a:avLst/>
            <a:gdLst>
              <a:gd name="T0" fmla="*/ 1 w 6"/>
              <a:gd name="T1" fmla="*/ 1 h 4"/>
              <a:gd name="T2" fmla="*/ 1 w 6"/>
              <a:gd name="T3" fmla="*/ 1 h 4"/>
              <a:gd name="T4" fmla="*/ 1 w 6"/>
              <a:gd name="T5" fmla="*/ 0 h 4"/>
              <a:gd name="T6" fmla="*/ 2 w 6"/>
              <a:gd name="T7" fmla="*/ 0 h 4"/>
              <a:gd name="T8" fmla="*/ 2 w 6"/>
              <a:gd name="T9" fmla="*/ 0 h 4"/>
              <a:gd name="T10" fmla="*/ 2 w 6"/>
              <a:gd name="T11" fmla="*/ 0 h 4"/>
              <a:gd name="T12" fmla="*/ 3 w 6"/>
              <a:gd name="T13" fmla="*/ 0 h 4"/>
              <a:gd name="T14" fmla="*/ 4 w 6"/>
              <a:gd name="T15" fmla="*/ 0 h 4"/>
              <a:gd name="T16" fmla="*/ 4 w 6"/>
              <a:gd name="T17" fmla="*/ 1 h 4"/>
              <a:gd name="T18" fmla="*/ 4 w 6"/>
              <a:gd name="T19" fmla="*/ 0 h 4"/>
              <a:gd name="T20" fmla="*/ 5 w 6"/>
              <a:gd name="T21" fmla="*/ 1 h 4"/>
              <a:gd name="T22" fmla="*/ 5 w 6"/>
              <a:gd name="T23" fmla="*/ 1 h 4"/>
              <a:gd name="T24" fmla="*/ 5 w 6"/>
              <a:gd name="T25" fmla="*/ 1 h 4"/>
              <a:gd name="T26" fmla="*/ 6 w 6"/>
              <a:gd name="T27" fmla="*/ 1 h 4"/>
              <a:gd name="T28" fmla="*/ 5 w 6"/>
              <a:gd name="T29" fmla="*/ 2 h 4"/>
              <a:gd name="T30" fmla="*/ 5 w 6"/>
              <a:gd name="T31" fmla="*/ 3 h 4"/>
              <a:gd name="T32" fmla="*/ 5 w 6"/>
              <a:gd name="T33" fmla="*/ 3 h 4"/>
              <a:gd name="T34" fmla="*/ 4 w 6"/>
              <a:gd name="T35" fmla="*/ 3 h 4"/>
              <a:gd name="T36" fmla="*/ 4 w 6"/>
              <a:gd name="T37" fmla="*/ 3 h 4"/>
              <a:gd name="T38" fmla="*/ 3 w 6"/>
              <a:gd name="T39" fmla="*/ 3 h 4"/>
              <a:gd name="T40" fmla="*/ 3 w 6"/>
              <a:gd name="T41" fmla="*/ 4 h 4"/>
              <a:gd name="T42" fmla="*/ 3 w 6"/>
              <a:gd name="T43" fmla="*/ 4 h 4"/>
              <a:gd name="T44" fmla="*/ 3 w 6"/>
              <a:gd name="T45" fmla="*/ 4 h 4"/>
              <a:gd name="T46" fmla="*/ 2 w 6"/>
              <a:gd name="T47" fmla="*/ 4 h 4"/>
              <a:gd name="T48" fmla="*/ 1 w 6"/>
              <a:gd name="T49" fmla="*/ 4 h 4"/>
              <a:gd name="T50" fmla="*/ 1 w 6"/>
              <a:gd name="T51" fmla="*/ 4 h 4"/>
              <a:gd name="T52" fmla="*/ 0 w 6"/>
              <a:gd name="T53" fmla="*/ 3 h 4"/>
              <a:gd name="T54" fmla="*/ 1 w 6"/>
              <a:gd name="T55" fmla="*/ 3 h 4"/>
              <a:gd name="T56" fmla="*/ 1 w 6"/>
              <a:gd name="T57" fmla="*/ 3 h 4"/>
              <a:gd name="T58" fmla="*/ 1 w 6"/>
              <a:gd name="T59" fmla="*/ 2 h 4"/>
              <a:gd name="T60" fmla="*/ 0 w 6"/>
              <a:gd name="T61" fmla="*/ 2 h 4"/>
              <a:gd name="T62" fmla="*/ 1 w 6"/>
              <a:gd name="T63" fmla="*/ 2 h 4"/>
              <a:gd name="T64" fmla="*/ 1 w 6"/>
              <a:gd name="T65" fmla="*/ 2 h 4"/>
              <a:gd name="T66" fmla="*/ 1 w 6"/>
              <a:gd name="T67" fmla="*/ 1 h 4"/>
              <a:gd name="T68" fmla="*/ 1 w 6"/>
              <a:gd name="T69" fmla="*/ 1 h 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</a:cxnLst>
            <a:rect l="0" t="0" r="r" b="b"/>
            <a:pathLst>
              <a:path w="6" h="4">
                <a:moveTo>
                  <a:pt x="1" y="1"/>
                </a:moveTo>
                <a:lnTo>
                  <a:pt x="1" y="1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4" y="0"/>
                </a:lnTo>
                <a:lnTo>
                  <a:pt x="4" y="1"/>
                </a:lnTo>
                <a:lnTo>
                  <a:pt x="4" y="0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3" y="4"/>
                </a:lnTo>
                <a:lnTo>
                  <a:pt x="3" y="4"/>
                </a:lnTo>
                <a:lnTo>
                  <a:pt x="3" y="4"/>
                </a:lnTo>
                <a:lnTo>
                  <a:pt x="2" y="4"/>
                </a:lnTo>
                <a:lnTo>
                  <a:pt x="1" y="4"/>
                </a:lnTo>
                <a:lnTo>
                  <a:pt x="1" y="4"/>
                </a:lnTo>
                <a:lnTo>
                  <a:pt x="0" y="3"/>
                </a:lnTo>
                <a:lnTo>
                  <a:pt x="1" y="3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1" y="2"/>
                </a:lnTo>
                <a:lnTo>
                  <a:pt x="1" y="2"/>
                </a:lnTo>
                <a:lnTo>
                  <a:pt x="1" y="1"/>
                </a:lnTo>
                <a:lnTo>
                  <a:pt x="1" y="1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8</xdr:col>
      <xdr:colOff>323850</xdr:colOff>
      <xdr:row>40</xdr:row>
      <xdr:rowOff>0</xdr:rowOff>
    </xdr:from>
    <xdr:to>
      <xdr:col>9</xdr:col>
      <xdr:colOff>361950</xdr:colOff>
      <xdr:row>40</xdr:row>
      <xdr:rowOff>0</xdr:rowOff>
    </xdr:to>
    <xdr:grpSp>
      <xdr:nvGrpSpPr>
        <xdr:cNvPr id="69336" name="Group 2776">
          <a:extLst>
            <a:ext uri="{FF2B5EF4-FFF2-40B4-BE49-F238E27FC236}">
              <a16:creationId xmlns:a16="http://schemas.microsoft.com/office/drawing/2014/main" id="{FC160A3F-E0BB-4911-980D-09296D748747}"/>
            </a:ext>
          </a:extLst>
        </xdr:cNvPr>
        <xdr:cNvGrpSpPr>
          <a:grpSpLocks/>
        </xdr:cNvGrpSpPr>
      </xdr:nvGrpSpPr>
      <xdr:grpSpPr bwMode="auto">
        <a:xfrm>
          <a:off x="4582085" y="6409765"/>
          <a:ext cx="643218" cy="0"/>
          <a:chOff x="519" y="715"/>
          <a:chExt cx="68" cy="72"/>
        </a:xfrm>
      </xdr:grpSpPr>
      <xdr:sp macro="" textlink="">
        <xdr:nvSpPr>
          <xdr:cNvPr id="69322" name="Freeform 2762">
            <a:extLst>
              <a:ext uri="{FF2B5EF4-FFF2-40B4-BE49-F238E27FC236}">
                <a16:creationId xmlns:a16="http://schemas.microsoft.com/office/drawing/2014/main" id="{3806AF11-C6E1-4244-B39D-0B368415A995}"/>
              </a:ext>
            </a:extLst>
          </xdr:cNvPr>
          <xdr:cNvSpPr>
            <a:spLocks noEditPoints="1"/>
          </xdr:cNvSpPr>
        </xdr:nvSpPr>
        <xdr:spPr bwMode="auto">
          <a:xfrm>
            <a:off x="519" y="715"/>
            <a:ext cx="68" cy="72"/>
          </a:xfrm>
          <a:custGeom>
            <a:avLst/>
            <a:gdLst>
              <a:gd name="T0" fmla="*/ 67 w 68"/>
              <a:gd name="T1" fmla="*/ 36 h 72"/>
              <a:gd name="T2" fmla="*/ 63 w 68"/>
              <a:gd name="T3" fmla="*/ 27 h 72"/>
              <a:gd name="T4" fmla="*/ 62 w 68"/>
              <a:gd name="T5" fmla="*/ 24 h 72"/>
              <a:gd name="T6" fmla="*/ 53 w 68"/>
              <a:gd name="T7" fmla="*/ 18 h 72"/>
              <a:gd name="T8" fmla="*/ 47 w 68"/>
              <a:gd name="T9" fmla="*/ 22 h 72"/>
              <a:gd name="T10" fmla="*/ 39 w 68"/>
              <a:gd name="T11" fmla="*/ 16 h 72"/>
              <a:gd name="T12" fmla="*/ 47 w 68"/>
              <a:gd name="T13" fmla="*/ 9 h 72"/>
              <a:gd name="T14" fmla="*/ 52 w 68"/>
              <a:gd name="T15" fmla="*/ 2 h 72"/>
              <a:gd name="T16" fmla="*/ 46 w 68"/>
              <a:gd name="T17" fmla="*/ 2 h 72"/>
              <a:gd name="T18" fmla="*/ 46 w 68"/>
              <a:gd name="T19" fmla="*/ 5 h 72"/>
              <a:gd name="T20" fmla="*/ 43 w 68"/>
              <a:gd name="T21" fmla="*/ 4 h 72"/>
              <a:gd name="T22" fmla="*/ 40 w 68"/>
              <a:gd name="T23" fmla="*/ 3 h 72"/>
              <a:gd name="T24" fmla="*/ 37 w 68"/>
              <a:gd name="T25" fmla="*/ 4 h 72"/>
              <a:gd name="T26" fmla="*/ 32 w 68"/>
              <a:gd name="T27" fmla="*/ 8 h 72"/>
              <a:gd name="T28" fmla="*/ 32 w 68"/>
              <a:gd name="T29" fmla="*/ 11 h 72"/>
              <a:gd name="T30" fmla="*/ 30 w 68"/>
              <a:gd name="T31" fmla="*/ 14 h 72"/>
              <a:gd name="T32" fmla="*/ 37 w 68"/>
              <a:gd name="T33" fmla="*/ 14 h 72"/>
              <a:gd name="T34" fmla="*/ 29 w 68"/>
              <a:gd name="T35" fmla="*/ 19 h 72"/>
              <a:gd name="T36" fmla="*/ 30 w 68"/>
              <a:gd name="T37" fmla="*/ 22 h 72"/>
              <a:gd name="T38" fmla="*/ 21 w 68"/>
              <a:gd name="T39" fmla="*/ 20 h 72"/>
              <a:gd name="T40" fmla="*/ 12 w 68"/>
              <a:gd name="T41" fmla="*/ 21 h 72"/>
              <a:gd name="T42" fmla="*/ 7 w 68"/>
              <a:gd name="T43" fmla="*/ 21 h 72"/>
              <a:gd name="T44" fmla="*/ 10 w 68"/>
              <a:gd name="T45" fmla="*/ 22 h 72"/>
              <a:gd name="T46" fmla="*/ 11 w 68"/>
              <a:gd name="T47" fmla="*/ 25 h 72"/>
              <a:gd name="T48" fmla="*/ 12 w 68"/>
              <a:gd name="T49" fmla="*/ 28 h 72"/>
              <a:gd name="T50" fmla="*/ 10 w 68"/>
              <a:gd name="T51" fmla="*/ 31 h 72"/>
              <a:gd name="T52" fmla="*/ 8 w 68"/>
              <a:gd name="T53" fmla="*/ 35 h 72"/>
              <a:gd name="T54" fmla="*/ 10 w 68"/>
              <a:gd name="T55" fmla="*/ 37 h 72"/>
              <a:gd name="T56" fmla="*/ 12 w 68"/>
              <a:gd name="T57" fmla="*/ 38 h 72"/>
              <a:gd name="T58" fmla="*/ 15 w 68"/>
              <a:gd name="T59" fmla="*/ 39 h 72"/>
              <a:gd name="T60" fmla="*/ 25 w 68"/>
              <a:gd name="T61" fmla="*/ 41 h 72"/>
              <a:gd name="T62" fmla="*/ 18 w 68"/>
              <a:gd name="T63" fmla="*/ 44 h 72"/>
              <a:gd name="T64" fmla="*/ 14 w 68"/>
              <a:gd name="T65" fmla="*/ 49 h 72"/>
              <a:gd name="T66" fmla="*/ 16 w 68"/>
              <a:gd name="T67" fmla="*/ 51 h 72"/>
              <a:gd name="T68" fmla="*/ 26 w 68"/>
              <a:gd name="T69" fmla="*/ 50 h 72"/>
              <a:gd name="T70" fmla="*/ 14 w 68"/>
              <a:gd name="T71" fmla="*/ 53 h 72"/>
              <a:gd name="T72" fmla="*/ 12 w 68"/>
              <a:gd name="T73" fmla="*/ 57 h 72"/>
              <a:gd name="T74" fmla="*/ 3 w 68"/>
              <a:gd name="T75" fmla="*/ 58 h 72"/>
              <a:gd name="T76" fmla="*/ 6 w 68"/>
              <a:gd name="T77" fmla="*/ 60 h 72"/>
              <a:gd name="T78" fmla="*/ 10 w 68"/>
              <a:gd name="T79" fmla="*/ 60 h 72"/>
              <a:gd name="T80" fmla="*/ 4 w 68"/>
              <a:gd name="T81" fmla="*/ 66 h 72"/>
              <a:gd name="T82" fmla="*/ 12 w 68"/>
              <a:gd name="T83" fmla="*/ 65 h 72"/>
              <a:gd name="T84" fmla="*/ 9 w 68"/>
              <a:gd name="T85" fmla="*/ 68 h 72"/>
              <a:gd name="T86" fmla="*/ 16 w 68"/>
              <a:gd name="T87" fmla="*/ 67 h 72"/>
              <a:gd name="T88" fmla="*/ 14 w 68"/>
              <a:gd name="T89" fmla="*/ 70 h 72"/>
              <a:gd name="T90" fmla="*/ 14 w 68"/>
              <a:gd name="T91" fmla="*/ 72 h 72"/>
              <a:gd name="T92" fmla="*/ 18 w 68"/>
              <a:gd name="T93" fmla="*/ 72 h 72"/>
              <a:gd name="T94" fmla="*/ 25 w 68"/>
              <a:gd name="T95" fmla="*/ 70 h 72"/>
              <a:gd name="T96" fmla="*/ 31 w 68"/>
              <a:gd name="T97" fmla="*/ 68 h 72"/>
              <a:gd name="T98" fmla="*/ 33 w 68"/>
              <a:gd name="T99" fmla="*/ 64 h 72"/>
              <a:gd name="T100" fmla="*/ 41 w 68"/>
              <a:gd name="T101" fmla="*/ 63 h 72"/>
              <a:gd name="T102" fmla="*/ 51 w 68"/>
              <a:gd name="T103" fmla="*/ 59 h 72"/>
              <a:gd name="T104" fmla="*/ 55 w 68"/>
              <a:gd name="T105" fmla="*/ 60 h 72"/>
              <a:gd name="T106" fmla="*/ 61 w 68"/>
              <a:gd name="T107" fmla="*/ 59 h 72"/>
              <a:gd name="T108" fmla="*/ 63 w 68"/>
              <a:gd name="T109" fmla="*/ 55 h 72"/>
              <a:gd name="T110" fmla="*/ 12 w 68"/>
              <a:gd name="T111" fmla="*/ 69 h 72"/>
              <a:gd name="T112" fmla="*/ 31 w 68"/>
              <a:gd name="T113" fmla="*/ 7 h 72"/>
              <a:gd name="T114" fmla="*/ 8 w 68"/>
              <a:gd name="T115" fmla="*/ 26 h 72"/>
              <a:gd name="T116" fmla="*/ 15 w 68"/>
              <a:gd name="T117" fmla="*/ 42 h 72"/>
              <a:gd name="T118" fmla="*/ 13 w 68"/>
              <a:gd name="T119" fmla="*/ 41 h 72"/>
              <a:gd name="T120" fmla="*/ 6 w 68"/>
              <a:gd name="T121" fmla="*/ 32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68" h="72">
                <a:moveTo>
                  <a:pt x="68" y="44"/>
                </a:moveTo>
                <a:lnTo>
                  <a:pt x="68" y="44"/>
                </a:lnTo>
                <a:lnTo>
                  <a:pt x="68" y="44"/>
                </a:lnTo>
                <a:lnTo>
                  <a:pt x="68" y="44"/>
                </a:lnTo>
                <a:lnTo>
                  <a:pt x="68" y="43"/>
                </a:lnTo>
                <a:lnTo>
                  <a:pt x="68" y="42"/>
                </a:lnTo>
                <a:lnTo>
                  <a:pt x="67" y="41"/>
                </a:lnTo>
                <a:lnTo>
                  <a:pt x="67" y="40"/>
                </a:lnTo>
                <a:lnTo>
                  <a:pt x="67" y="40"/>
                </a:lnTo>
                <a:lnTo>
                  <a:pt x="67" y="39"/>
                </a:lnTo>
                <a:lnTo>
                  <a:pt x="67" y="39"/>
                </a:lnTo>
                <a:lnTo>
                  <a:pt x="67" y="38"/>
                </a:lnTo>
                <a:lnTo>
                  <a:pt x="66" y="38"/>
                </a:lnTo>
                <a:lnTo>
                  <a:pt x="65" y="37"/>
                </a:lnTo>
                <a:lnTo>
                  <a:pt x="66" y="37"/>
                </a:lnTo>
                <a:lnTo>
                  <a:pt x="66" y="37"/>
                </a:lnTo>
                <a:lnTo>
                  <a:pt x="67" y="37"/>
                </a:lnTo>
                <a:lnTo>
                  <a:pt x="67" y="37"/>
                </a:lnTo>
                <a:lnTo>
                  <a:pt x="67" y="37"/>
                </a:lnTo>
                <a:lnTo>
                  <a:pt x="68" y="37"/>
                </a:lnTo>
                <a:lnTo>
                  <a:pt x="67" y="37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7" y="36"/>
                </a:lnTo>
                <a:lnTo>
                  <a:pt x="66" y="35"/>
                </a:lnTo>
                <a:lnTo>
                  <a:pt x="67" y="35"/>
                </a:lnTo>
                <a:lnTo>
                  <a:pt x="67" y="34"/>
                </a:lnTo>
                <a:lnTo>
                  <a:pt x="67" y="34"/>
                </a:lnTo>
                <a:lnTo>
                  <a:pt x="67" y="33"/>
                </a:lnTo>
                <a:lnTo>
                  <a:pt x="67" y="33"/>
                </a:lnTo>
                <a:lnTo>
                  <a:pt x="66" y="33"/>
                </a:lnTo>
                <a:lnTo>
                  <a:pt x="66" y="32"/>
                </a:lnTo>
                <a:lnTo>
                  <a:pt x="66" y="32"/>
                </a:lnTo>
                <a:lnTo>
                  <a:pt x="65" y="32"/>
                </a:lnTo>
                <a:lnTo>
                  <a:pt x="65" y="31"/>
                </a:lnTo>
                <a:lnTo>
                  <a:pt x="65" y="31"/>
                </a:lnTo>
                <a:lnTo>
                  <a:pt x="65" y="30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5" y="29"/>
                </a:lnTo>
                <a:lnTo>
                  <a:pt x="65" y="28"/>
                </a:lnTo>
                <a:lnTo>
                  <a:pt x="63" y="28"/>
                </a:lnTo>
                <a:lnTo>
                  <a:pt x="63" y="27"/>
                </a:lnTo>
                <a:lnTo>
                  <a:pt x="63" y="26"/>
                </a:lnTo>
                <a:lnTo>
                  <a:pt x="63" y="26"/>
                </a:lnTo>
                <a:lnTo>
                  <a:pt x="63" y="26"/>
                </a:lnTo>
                <a:lnTo>
                  <a:pt x="63" y="25"/>
                </a:lnTo>
                <a:lnTo>
                  <a:pt x="63" y="25"/>
                </a:lnTo>
                <a:lnTo>
                  <a:pt x="64" y="25"/>
                </a:lnTo>
                <a:lnTo>
                  <a:pt x="66" y="26"/>
                </a:lnTo>
                <a:lnTo>
                  <a:pt x="66" y="26"/>
                </a:lnTo>
                <a:lnTo>
                  <a:pt x="67" y="25"/>
                </a:lnTo>
                <a:lnTo>
                  <a:pt x="67" y="25"/>
                </a:lnTo>
                <a:lnTo>
                  <a:pt x="66" y="25"/>
                </a:lnTo>
                <a:lnTo>
                  <a:pt x="66" y="25"/>
                </a:lnTo>
                <a:lnTo>
                  <a:pt x="65" y="24"/>
                </a:lnTo>
                <a:lnTo>
                  <a:pt x="65" y="24"/>
                </a:lnTo>
                <a:lnTo>
                  <a:pt x="65" y="24"/>
                </a:lnTo>
                <a:lnTo>
                  <a:pt x="64" y="24"/>
                </a:lnTo>
                <a:lnTo>
                  <a:pt x="64" y="24"/>
                </a:lnTo>
                <a:lnTo>
                  <a:pt x="64" y="24"/>
                </a:lnTo>
                <a:lnTo>
                  <a:pt x="64" y="24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2" y="24"/>
                </a:lnTo>
                <a:lnTo>
                  <a:pt x="62" y="24"/>
                </a:lnTo>
                <a:lnTo>
                  <a:pt x="61" y="24"/>
                </a:lnTo>
                <a:lnTo>
                  <a:pt x="61" y="24"/>
                </a:lnTo>
                <a:lnTo>
                  <a:pt x="60" y="24"/>
                </a:lnTo>
                <a:lnTo>
                  <a:pt x="59" y="25"/>
                </a:lnTo>
                <a:lnTo>
                  <a:pt x="59" y="24"/>
                </a:lnTo>
                <a:lnTo>
                  <a:pt x="59" y="23"/>
                </a:lnTo>
                <a:lnTo>
                  <a:pt x="59" y="23"/>
                </a:lnTo>
                <a:lnTo>
                  <a:pt x="59" y="23"/>
                </a:lnTo>
                <a:lnTo>
                  <a:pt x="59" y="22"/>
                </a:lnTo>
                <a:lnTo>
                  <a:pt x="58" y="22"/>
                </a:lnTo>
                <a:lnTo>
                  <a:pt x="57" y="22"/>
                </a:lnTo>
                <a:lnTo>
                  <a:pt x="57" y="21"/>
                </a:lnTo>
                <a:lnTo>
                  <a:pt x="56" y="21"/>
                </a:lnTo>
                <a:lnTo>
                  <a:pt x="56" y="21"/>
                </a:lnTo>
                <a:lnTo>
                  <a:pt x="56" y="20"/>
                </a:lnTo>
                <a:lnTo>
                  <a:pt x="56" y="20"/>
                </a:lnTo>
                <a:lnTo>
                  <a:pt x="55" y="19"/>
                </a:lnTo>
                <a:lnTo>
                  <a:pt x="55" y="19"/>
                </a:lnTo>
                <a:lnTo>
                  <a:pt x="55" y="19"/>
                </a:lnTo>
                <a:lnTo>
                  <a:pt x="54" y="18"/>
                </a:lnTo>
                <a:lnTo>
                  <a:pt x="53" y="18"/>
                </a:lnTo>
                <a:lnTo>
                  <a:pt x="53" y="18"/>
                </a:lnTo>
                <a:lnTo>
                  <a:pt x="52" y="19"/>
                </a:lnTo>
                <a:lnTo>
                  <a:pt x="51" y="19"/>
                </a:lnTo>
                <a:lnTo>
                  <a:pt x="51" y="20"/>
                </a:lnTo>
                <a:lnTo>
                  <a:pt x="50" y="20"/>
                </a:lnTo>
                <a:lnTo>
                  <a:pt x="51" y="20"/>
                </a:lnTo>
                <a:lnTo>
                  <a:pt x="51" y="20"/>
                </a:lnTo>
                <a:lnTo>
                  <a:pt x="51" y="21"/>
                </a:lnTo>
                <a:lnTo>
                  <a:pt x="51" y="21"/>
                </a:lnTo>
                <a:lnTo>
                  <a:pt x="51" y="21"/>
                </a:lnTo>
                <a:lnTo>
                  <a:pt x="51" y="21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50" y="22"/>
                </a:lnTo>
                <a:lnTo>
                  <a:pt x="49" y="23"/>
                </a:lnTo>
                <a:lnTo>
                  <a:pt x="49" y="23"/>
                </a:lnTo>
                <a:lnTo>
                  <a:pt x="48" y="23"/>
                </a:lnTo>
                <a:lnTo>
                  <a:pt x="48" y="23"/>
                </a:lnTo>
                <a:lnTo>
                  <a:pt x="47" y="23"/>
                </a:lnTo>
                <a:lnTo>
                  <a:pt x="48" y="23"/>
                </a:lnTo>
                <a:lnTo>
                  <a:pt x="48" y="22"/>
                </a:lnTo>
                <a:lnTo>
                  <a:pt x="48" y="22"/>
                </a:lnTo>
                <a:lnTo>
                  <a:pt x="47" y="22"/>
                </a:lnTo>
                <a:lnTo>
                  <a:pt x="46" y="23"/>
                </a:lnTo>
                <a:lnTo>
                  <a:pt x="46" y="23"/>
                </a:lnTo>
                <a:lnTo>
                  <a:pt x="45" y="23"/>
                </a:lnTo>
                <a:lnTo>
                  <a:pt x="45" y="23"/>
                </a:lnTo>
                <a:lnTo>
                  <a:pt x="44" y="23"/>
                </a:lnTo>
                <a:lnTo>
                  <a:pt x="44" y="22"/>
                </a:lnTo>
                <a:lnTo>
                  <a:pt x="44" y="22"/>
                </a:lnTo>
                <a:lnTo>
                  <a:pt x="43" y="22"/>
                </a:lnTo>
                <a:lnTo>
                  <a:pt x="43" y="22"/>
                </a:lnTo>
                <a:lnTo>
                  <a:pt x="41" y="21"/>
                </a:lnTo>
                <a:lnTo>
                  <a:pt x="40" y="21"/>
                </a:lnTo>
                <a:lnTo>
                  <a:pt x="40" y="20"/>
                </a:lnTo>
                <a:lnTo>
                  <a:pt x="40" y="20"/>
                </a:lnTo>
                <a:lnTo>
                  <a:pt x="39" y="20"/>
                </a:lnTo>
                <a:lnTo>
                  <a:pt x="39" y="19"/>
                </a:lnTo>
                <a:lnTo>
                  <a:pt x="38" y="19"/>
                </a:lnTo>
                <a:lnTo>
                  <a:pt x="37" y="17"/>
                </a:lnTo>
                <a:lnTo>
                  <a:pt x="37" y="17"/>
                </a:lnTo>
                <a:lnTo>
                  <a:pt x="36" y="17"/>
                </a:lnTo>
                <a:lnTo>
                  <a:pt x="38" y="16"/>
                </a:lnTo>
                <a:lnTo>
                  <a:pt x="38" y="16"/>
                </a:lnTo>
                <a:lnTo>
                  <a:pt x="39" y="15"/>
                </a:lnTo>
                <a:lnTo>
                  <a:pt x="39" y="16"/>
                </a:lnTo>
                <a:lnTo>
                  <a:pt x="41" y="16"/>
                </a:lnTo>
                <a:lnTo>
                  <a:pt x="41" y="15"/>
                </a:lnTo>
                <a:lnTo>
                  <a:pt x="42" y="15"/>
                </a:lnTo>
                <a:lnTo>
                  <a:pt x="43" y="14"/>
                </a:lnTo>
                <a:lnTo>
                  <a:pt x="43" y="14"/>
                </a:lnTo>
                <a:lnTo>
                  <a:pt x="42" y="14"/>
                </a:lnTo>
                <a:lnTo>
                  <a:pt x="42" y="14"/>
                </a:lnTo>
                <a:lnTo>
                  <a:pt x="41" y="14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3"/>
                </a:lnTo>
                <a:lnTo>
                  <a:pt x="40" y="12"/>
                </a:lnTo>
                <a:lnTo>
                  <a:pt x="41" y="12"/>
                </a:lnTo>
                <a:lnTo>
                  <a:pt x="42" y="12"/>
                </a:lnTo>
                <a:lnTo>
                  <a:pt x="42" y="13"/>
                </a:lnTo>
                <a:lnTo>
                  <a:pt x="44" y="12"/>
                </a:lnTo>
                <a:lnTo>
                  <a:pt x="45" y="12"/>
                </a:lnTo>
                <a:lnTo>
                  <a:pt x="46" y="12"/>
                </a:lnTo>
                <a:lnTo>
                  <a:pt x="46" y="10"/>
                </a:lnTo>
                <a:lnTo>
                  <a:pt x="46" y="10"/>
                </a:lnTo>
                <a:lnTo>
                  <a:pt x="47" y="9"/>
                </a:lnTo>
                <a:lnTo>
                  <a:pt x="47" y="9"/>
                </a:lnTo>
                <a:lnTo>
                  <a:pt x="47" y="8"/>
                </a:lnTo>
                <a:lnTo>
                  <a:pt x="47" y="8"/>
                </a:lnTo>
                <a:lnTo>
                  <a:pt x="48" y="8"/>
                </a:lnTo>
                <a:lnTo>
                  <a:pt x="47" y="8"/>
                </a:lnTo>
                <a:lnTo>
                  <a:pt x="48" y="7"/>
                </a:lnTo>
                <a:lnTo>
                  <a:pt x="47" y="7"/>
                </a:lnTo>
                <a:lnTo>
                  <a:pt x="48" y="6"/>
                </a:lnTo>
                <a:lnTo>
                  <a:pt x="49" y="6"/>
                </a:lnTo>
                <a:lnTo>
                  <a:pt x="49" y="6"/>
                </a:lnTo>
                <a:lnTo>
                  <a:pt x="50" y="6"/>
                </a:lnTo>
                <a:lnTo>
                  <a:pt x="50" y="6"/>
                </a:lnTo>
                <a:lnTo>
                  <a:pt x="50" y="6"/>
                </a:lnTo>
                <a:lnTo>
                  <a:pt x="51" y="5"/>
                </a:lnTo>
                <a:lnTo>
                  <a:pt x="53" y="3"/>
                </a:lnTo>
                <a:lnTo>
                  <a:pt x="54" y="3"/>
                </a:lnTo>
                <a:lnTo>
                  <a:pt x="55" y="3"/>
                </a:lnTo>
                <a:lnTo>
                  <a:pt x="55" y="3"/>
                </a:lnTo>
                <a:lnTo>
                  <a:pt x="54" y="2"/>
                </a:lnTo>
                <a:lnTo>
                  <a:pt x="53" y="2"/>
                </a:lnTo>
                <a:lnTo>
                  <a:pt x="53" y="2"/>
                </a:lnTo>
                <a:lnTo>
                  <a:pt x="52" y="2"/>
                </a:lnTo>
                <a:lnTo>
                  <a:pt x="52" y="2"/>
                </a:lnTo>
                <a:lnTo>
                  <a:pt x="51" y="2"/>
                </a:lnTo>
                <a:lnTo>
                  <a:pt x="51" y="1"/>
                </a:lnTo>
                <a:lnTo>
                  <a:pt x="51" y="1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8" y="0"/>
                </a:lnTo>
                <a:lnTo>
                  <a:pt x="48" y="0"/>
                </a:lnTo>
                <a:lnTo>
                  <a:pt x="49" y="1"/>
                </a:lnTo>
                <a:lnTo>
                  <a:pt x="48" y="1"/>
                </a:lnTo>
                <a:lnTo>
                  <a:pt x="49" y="1"/>
                </a:lnTo>
                <a:lnTo>
                  <a:pt x="50" y="2"/>
                </a:lnTo>
                <a:lnTo>
                  <a:pt x="50" y="2"/>
                </a:lnTo>
                <a:lnTo>
                  <a:pt x="48" y="2"/>
                </a:lnTo>
                <a:lnTo>
                  <a:pt x="48" y="2"/>
                </a:lnTo>
                <a:lnTo>
                  <a:pt x="49" y="2"/>
                </a:lnTo>
                <a:lnTo>
                  <a:pt x="48" y="1"/>
                </a:lnTo>
                <a:lnTo>
                  <a:pt x="48" y="2"/>
                </a:lnTo>
                <a:lnTo>
                  <a:pt x="47" y="2"/>
                </a:lnTo>
                <a:lnTo>
                  <a:pt x="46" y="2"/>
                </a:lnTo>
                <a:lnTo>
                  <a:pt x="46" y="2"/>
                </a:lnTo>
                <a:lnTo>
                  <a:pt x="46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5" y="3"/>
                </a:lnTo>
                <a:lnTo>
                  <a:pt x="45" y="3"/>
                </a:lnTo>
                <a:lnTo>
                  <a:pt x="46" y="4"/>
                </a:lnTo>
                <a:lnTo>
                  <a:pt x="47" y="5"/>
                </a:lnTo>
                <a:lnTo>
                  <a:pt x="47" y="5"/>
                </a:lnTo>
                <a:lnTo>
                  <a:pt x="46" y="5"/>
                </a:lnTo>
                <a:lnTo>
                  <a:pt x="47" y="6"/>
                </a:lnTo>
                <a:lnTo>
                  <a:pt x="46" y="6"/>
                </a:lnTo>
                <a:lnTo>
                  <a:pt x="46" y="7"/>
                </a:lnTo>
                <a:lnTo>
                  <a:pt x="45" y="7"/>
                </a:lnTo>
                <a:lnTo>
                  <a:pt x="44" y="8"/>
                </a:lnTo>
                <a:lnTo>
                  <a:pt x="44" y="8"/>
                </a:lnTo>
                <a:lnTo>
                  <a:pt x="44" y="7"/>
                </a:lnTo>
                <a:lnTo>
                  <a:pt x="45" y="6"/>
                </a:lnTo>
                <a:lnTo>
                  <a:pt x="45" y="6"/>
                </a:lnTo>
                <a:lnTo>
                  <a:pt x="45" y="6"/>
                </a:lnTo>
                <a:lnTo>
                  <a:pt x="44" y="6"/>
                </a:lnTo>
                <a:lnTo>
                  <a:pt x="44" y="6"/>
                </a:lnTo>
                <a:lnTo>
                  <a:pt x="45" y="6"/>
                </a:lnTo>
                <a:lnTo>
                  <a:pt x="45" y="6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6" y="5"/>
                </a:lnTo>
                <a:lnTo>
                  <a:pt x="45" y="4"/>
                </a:lnTo>
                <a:lnTo>
                  <a:pt x="45" y="4"/>
                </a:lnTo>
                <a:lnTo>
                  <a:pt x="44" y="4"/>
                </a:lnTo>
                <a:lnTo>
                  <a:pt x="44" y="3"/>
                </a:lnTo>
                <a:lnTo>
                  <a:pt x="44" y="3"/>
                </a:lnTo>
                <a:lnTo>
                  <a:pt x="44" y="3"/>
                </a:lnTo>
                <a:lnTo>
                  <a:pt x="44" y="3"/>
                </a:lnTo>
                <a:lnTo>
                  <a:pt x="44" y="2"/>
                </a:lnTo>
                <a:lnTo>
                  <a:pt x="43" y="2"/>
                </a:lnTo>
                <a:lnTo>
                  <a:pt x="43" y="3"/>
                </a:lnTo>
                <a:lnTo>
                  <a:pt x="42" y="2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3" y="3"/>
                </a:lnTo>
                <a:lnTo>
                  <a:pt x="43" y="4"/>
                </a:lnTo>
                <a:lnTo>
                  <a:pt x="43" y="4"/>
                </a:lnTo>
                <a:lnTo>
                  <a:pt x="43" y="4"/>
                </a:lnTo>
                <a:lnTo>
                  <a:pt x="43" y="3"/>
                </a:lnTo>
                <a:lnTo>
                  <a:pt x="43" y="3"/>
                </a:lnTo>
                <a:lnTo>
                  <a:pt x="43" y="3"/>
                </a:lnTo>
                <a:lnTo>
                  <a:pt x="43" y="3"/>
                </a:lnTo>
                <a:lnTo>
                  <a:pt x="43" y="4"/>
                </a:lnTo>
                <a:lnTo>
                  <a:pt x="43" y="4"/>
                </a:lnTo>
                <a:lnTo>
                  <a:pt x="44" y="4"/>
                </a:lnTo>
                <a:lnTo>
                  <a:pt x="44" y="4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3" y="5"/>
                </a:lnTo>
                <a:lnTo>
                  <a:pt x="43" y="4"/>
                </a:lnTo>
                <a:lnTo>
                  <a:pt x="42" y="4"/>
                </a:lnTo>
                <a:lnTo>
                  <a:pt x="41" y="4"/>
                </a:lnTo>
                <a:lnTo>
                  <a:pt x="41" y="3"/>
                </a:lnTo>
                <a:lnTo>
                  <a:pt x="42" y="3"/>
                </a:lnTo>
                <a:lnTo>
                  <a:pt x="42" y="3"/>
                </a:lnTo>
                <a:lnTo>
                  <a:pt x="42" y="2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1" y="5"/>
                </a:lnTo>
                <a:lnTo>
                  <a:pt x="41" y="5"/>
                </a:lnTo>
                <a:lnTo>
                  <a:pt x="40" y="5"/>
                </a:lnTo>
                <a:lnTo>
                  <a:pt x="41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40" y="4"/>
                </a:lnTo>
                <a:lnTo>
                  <a:pt x="39" y="4"/>
                </a:lnTo>
                <a:lnTo>
                  <a:pt x="40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8" y="3"/>
                </a:lnTo>
                <a:lnTo>
                  <a:pt x="38" y="3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7" y="5"/>
                </a:lnTo>
                <a:lnTo>
                  <a:pt x="37" y="5"/>
                </a:lnTo>
                <a:lnTo>
                  <a:pt x="36" y="5"/>
                </a:lnTo>
                <a:lnTo>
                  <a:pt x="37" y="4"/>
                </a:lnTo>
                <a:lnTo>
                  <a:pt x="37" y="4"/>
                </a:lnTo>
                <a:lnTo>
                  <a:pt x="37" y="4"/>
                </a:lnTo>
                <a:lnTo>
                  <a:pt x="36" y="5"/>
                </a:lnTo>
                <a:lnTo>
                  <a:pt x="35" y="4"/>
                </a:lnTo>
                <a:lnTo>
                  <a:pt x="34" y="4"/>
                </a:lnTo>
                <a:lnTo>
                  <a:pt x="34" y="5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4" y="6"/>
                </a:lnTo>
                <a:lnTo>
                  <a:pt x="33" y="6"/>
                </a:lnTo>
                <a:lnTo>
                  <a:pt x="33" y="6"/>
                </a:lnTo>
                <a:lnTo>
                  <a:pt x="33" y="7"/>
                </a:lnTo>
                <a:lnTo>
                  <a:pt x="32" y="7"/>
                </a:lnTo>
                <a:lnTo>
                  <a:pt x="33" y="8"/>
                </a:lnTo>
                <a:lnTo>
                  <a:pt x="33" y="8"/>
                </a:lnTo>
                <a:lnTo>
                  <a:pt x="33" y="8"/>
                </a:lnTo>
                <a:lnTo>
                  <a:pt x="32" y="8"/>
                </a:lnTo>
                <a:lnTo>
                  <a:pt x="32" y="9"/>
                </a:lnTo>
                <a:lnTo>
                  <a:pt x="33" y="9"/>
                </a:lnTo>
                <a:lnTo>
                  <a:pt x="33" y="9"/>
                </a:lnTo>
                <a:lnTo>
                  <a:pt x="33" y="9"/>
                </a:lnTo>
                <a:lnTo>
                  <a:pt x="34" y="9"/>
                </a:lnTo>
                <a:lnTo>
                  <a:pt x="34" y="9"/>
                </a:lnTo>
                <a:lnTo>
                  <a:pt x="34" y="9"/>
                </a:lnTo>
                <a:lnTo>
                  <a:pt x="34" y="9"/>
                </a:lnTo>
                <a:lnTo>
                  <a:pt x="33" y="9"/>
                </a:lnTo>
                <a:lnTo>
                  <a:pt x="33" y="9"/>
                </a:lnTo>
                <a:lnTo>
                  <a:pt x="33" y="10"/>
                </a:lnTo>
                <a:lnTo>
                  <a:pt x="34" y="10"/>
                </a:lnTo>
                <a:lnTo>
                  <a:pt x="34" y="10"/>
                </a:lnTo>
                <a:lnTo>
                  <a:pt x="34" y="10"/>
                </a:lnTo>
                <a:lnTo>
                  <a:pt x="33" y="10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1" y="10"/>
                </a:lnTo>
                <a:lnTo>
                  <a:pt x="32" y="11"/>
                </a:lnTo>
                <a:lnTo>
                  <a:pt x="32" y="11"/>
                </a:lnTo>
                <a:lnTo>
                  <a:pt x="32" y="11"/>
                </a:lnTo>
                <a:lnTo>
                  <a:pt x="33" y="11"/>
                </a:lnTo>
                <a:lnTo>
                  <a:pt x="33" y="12"/>
                </a:lnTo>
                <a:lnTo>
                  <a:pt x="32" y="12"/>
                </a:lnTo>
                <a:lnTo>
                  <a:pt x="32" y="11"/>
                </a:lnTo>
                <a:lnTo>
                  <a:pt x="31" y="11"/>
                </a:lnTo>
                <a:lnTo>
                  <a:pt x="32" y="11"/>
                </a:lnTo>
                <a:lnTo>
                  <a:pt x="32" y="12"/>
                </a:lnTo>
                <a:lnTo>
                  <a:pt x="31" y="12"/>
                </a:lnTo>
                <a:lnTo>
                  <a:pt x="31" y="11"/>
                </a:lnTo>
                <a:lnTo>
                  <a:pt x="30" y="11"/>
                </a:lnTo>
                <a:lnTo>
                  <a:pt x="29" y="11"/>
                </a:lnTo>
                <a:lnTo>
                  <a:pt x="28" y="12"/>
                </a:lnTo>
                <a:lnTo>
                  <a:pt x="28" y="12"/>
                </a:lnTo>
                <a:lnTo>
                  <a:pt x="28" y="12"/>
                </a:lnTo>
                <a:lnTo>
                  <a:pt x="27" y="13"/>
                </a:lnTo>
                <a:lnTo>
                  <a:pt x="27" y="13"/>
                </a:lnTo>
                <a:lnTo>
                  <a:pt x="27" y="13"/>
                </a:lnTo>
                <a:lnTo>
                  <a:pt x="27" y="13"/>
                </a:lnTo>
                <a:lnTo>
                  <a:pt x="29" y="14"/>
                </a:lnTo>
                <a:lnTo>
                  <a:pt x="29" y="14"/>
                </a:lnTo>
                <a:lnTo>
                  <a:pt x="29" y="14"/>
                </a:lnTo>
                <a:lnTo>
                  <a:pt x="30" y="14"/>
                </a:lnTo>
                <a:lnTo>
                  <a:pt x="32" y="14"/>
                </a:lnTo>
                <a:lnTo>
                  <a:pt x="32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3" y="14"/>
                </a:lnTo>
                <a:lnTo>
                  <a:pt x="33" y="14"/>
                </a:lnTo>
                <a:lnTo>
                  <a:pt x="32" y="15"/>
                </a:lnTo>
                <a:lnTo>
                  <a:pt x="32" y="15"/>
                </a:lnTo>
                <a:lnTo>
                  <a:pt x="32" y="15"/>
                </a:lnTo>
                <a:lnTo>
                  <a:pt x="32" y="15"/>
                </a:lnTo>
                <a:lnTo>
                  <a:pt x="33" y="15"/>
                </a:lnTo>
                <a:lnTo>
                  <a:pt x="33" y="14"/>
                </a:lnTo>
                <a:lnTo>
                  <a:pt x="34" y="14"/>
                </a:lnTo>
                <a:lnTo>
                  <a:pt x="34" y="14"/>
                </a:lnTo>
                <a:lnTo>
                  <a:pt x="35" y="14"/>
                </a:lnTo>
                <a:lnTo>
                  <a:pt x="34" y="14"/>
                </a:lnTo>
                <a:lnTo>
                  <a:pt x="34" y="14"/>
                </a:lnTo>
                <a:lnTo>
                  <a:pt x="35" y="14"/>
                </a:lnTo>
                <a:lnTo>
                  <a:pt x="36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7" y="14"/>
                </a:lnTo>
                <a:lnTo>
                  <a:pt x="36" y="14"/>
                </a:lnTo>
                <a:lnTo>
                  <a:pt x="36" y="15"/>
                </a:lnTo>
                <a:lnTo>
                  <a:pt x="36" y="15"/>
                </a:lnTo>
                <a:lnTo>
                  <a:pt x="36" y="15"/>
                </a:lnTo>
                <a:lnTo>
                  <a:pt x="35" y="16"/>
                </a:lnTo>
                <a:lnTo>
                  <a:pt x="35" y="16"/>
                </a:lnTo>
                <a:lnTo>
                  <a:pt x="35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2" y="17"/>
                </a:lnTo>
                <a:lnTo>
                  <a:pt x="31" y="18"/>
                </a:lnTo>
                <a:lnTo>
                  <a:pt x="30" y="18"/>
                </a:lnTo>
                <a:lnTo>
                  <a:pt x="30" y="18"/>
                </a:lnTo>
                <a:lnTo>
                  <a:pt x="29" y="18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19"/>
                </a:lnTo>
                <a:lnTo>
                  <a:pt x="29" y="20"/>
                </a:lnTo>
                <a:lnTo>
                  <a:pt x="30" y="19"/>
                </a:lnTo>
                <a:lnTo>
                  <a:pt x="31" y="19"/>
                </a:lnTo>
                <a:lnTo>
                  <a:pt x="31" y="20"/>
                </a:lnTo>
                <a:lnTo>
                  <a:pt x="31" y="20"/>
                </a:lnTo>
                <a:lnTo>
                  <a:pt x="31" y="20"/>
                </a:lnTo>
                <a:lnTo>
                  <a:pt x="30" y="19"/>
                </a:lnTo>
                <a:lnTo>
                  <a:pt x="30" y="20"/>
                </a:lnTo>
                <a:lnTo>
                  <a:pt x="30" y="20"/>
                </a:lnTo>
                <a:lnTo>
                  <a:pt x="31" y="20"/>
                </a:lnTo>
                <a:lnTo>
                  <a:pt x="32" y="20"/>
                </a:lnTo>
                <a:lnTo>
                  <a:pt x="32" y="20"/>
                </a:lnTo>
                <a:lnTo>
                  <a:pt x="30" y="20"/>
                </a:lnTo>
                <a:lnTo>
                  <a:pt x="30" y="20"/>
                </a:lnTo>
                <a:lnTo>
                  <a:pt x="30" y="21"/>
                </a:lnTo>
                <a:lnTo>
                  <a:pt x="30" y="21"/>
                </a:lnTo>
                <a:lnTo>
                  <a:pt x="31" y="21"/>
                </a:lnTo>
                <a:lnTo>
                  <a:pt x="31" y="21"/>
                </a:lnTo>
                <a:lnTo>
                  <a:pt x="31" y="22"/>
                </a:lnTo>
                <a:lnTo>
                  <a:pt x="30" y="22"/>
                </a:lnTo>
                <a:lnTo>
                  <a:pt x="30" y="22"/>
                </a:lnTo>
                <a:lnTo>
                  <a:pt x="30" y="21"/>
                </a:lnTo>
                <a:lnTo>
                  <a:pt x="29" y="21"/>
                </a:lnTo>
                <a:lnTo>
                  <a:pt x="29" y="21"/>
                </a:lnTo>
                <a:lnTo>
                  <a:pt x="29" y="20"/>
                </a:lnTo>
                <a:lnTo>
                  <a:pt x="28" y="21"/>
                </a:lnTo>
                <a:lnTo>
                  <a:pt x="27" y="20"/>
                </a:lnTo>
                <a:lnTo>
                  <a:pt x="27" y="21"/>
                </a:lnTo>
                <a:lnTo>
                  <a:pt x="26" y="21"/>
                </a:lnTo>
                <a:lnTo>
                  <a:pt x="25" y="20"/>
                </a:lnTo>
                <a:lnTo>
                  <a:pt x="23" y="20"/>
                </a:lnTo>
                <a:lnTo>
                  <a:pt x="23" y="20"/>
                </a:lnTo>
                <a:lnTo>
                  <a:pt x="23" y="21"/>
                </a:lnTo>
                <a:lnTo>
                  <a:pt x="22" y="21"/>
                </a:lnTo>
                <a:lnTo>
                  <a:pt x="22" y="22"/>
                </a:lnTo>
                <a:lnTo>
                  <a:pt x="22" y="22"/>
                </a:lnTo>
                <a:lnTo>
                  <a:pt x="22" y="22"/>
                </a:lnTo>
                <a:lnTo>
                  <a:pt x="22" y="22"/>
                </a:lnTo>
                <a:lnTo>
                  <a:pt x="21" y="22"/>
                </a:lnTo>
                <a:lnTo>
                  <a:pt x="21" y="21"/>
                </a:lnTo>
                <a:lnTo>
                  <a:pt x="21" y="21"/>
                </a:lnTo>
                <a:lnTo>
                  <a:pt x="21" y="21"/>
                </a:lnTo>
                <a:lnTo>
                  <a:pt x="21" y="21"/>
                </a:lnTo>
                <a:lnTo>
                  <a:pt x="21" y="20"/>
                </a:lnTo>
                <a:lnTo>
                  <a:pt x="21" y="20"/>
                </a:lnTo>
                <a:lnTo>
                  <a:pt x="20" y="20"/>
                </a:lnTo>
                <a:lnTo>
                  <a:pt x="20" y="20"/>
                </a:lnTo>
                <a:lnTo>
                  <a:pt x="20" y="20"/>
                </a:lnTo>
                <a:lnTo>
                  <a:pt x="19" y="20"/>
                </a:lnTo>
                <a:lnTo>
                  <a:pt x="18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4" y="20"/>
                </a:lnTo>
                <a:lnTo>
                  <a:pt x="14" y="20"/>
                </a:lnTo>
                <a:lnTo>
                  <a:pt x="13" y="19"/>
                </a:lnTo>
                <a:lnTo>
                  <a:pt x="12" y="19"/>
                </a:lnTo>
                <a:lnTo>
                  <a:pt x="11" y="20"/>
                </a:lnTo>
                <a:lnTo>
                  <a:pt x="11" y="20"/>
                </a:lnTo>
                <a:lnTo>
                  <a:pt x="11" y="20"/>
                </a:lnTo>
                <a:lnTo>
                  <a:pt x="12" y="20"/>
                </a:lnTo>
                <a:lnTo>
                  <a:pt x="12" y="20"/>
                </a:lnTo>
                <a:lnTo>
                  <a:pt x="12" y="20"/>
                </a:lnTo>
                <a:lnTo>
                  <a:pt x="13" y="21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1" y="21"/>
                </a:lnTo>
                <a:lnTo>
                  <a:pt x="10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10" y="21"/>
                </a:lnTo>
                <a:lnTo>
                  <a:pt x="9" y="20"/>
                </a:lnTo>
                <a:lnTo>
                  <a:pt x="9" y="20"/>
                </a:lnTo>
                <a:lnTo>
                  <a:pt x="9" y="20"/>
                </a:lnTo>
                <a:lnTo>
                  <a:pt x="8" y="21"/>
                </a:lnTo>
                <a:lnTo>
                  <a:pt x="8" y="21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2"/>
                </a:lnTo>
                <a:lnTo>
                  <a:pt x="8" y="22"/>
                </a:lnTo>
                <a:lnTo>
                  <a:pt x="7" y="23"/>
                </a:lnTo>
                <a:lnTo>
                  <a:pt x="7" y="24"/>
                </a:lnTo>
                <a:lnTo>
                  <a:pt x="8" y="24"/>
                </a:lnTo>
                <a:lnTo>
                  <a:pt x="8" y="24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9" y="22"/>
                </a:lnTo>
                <a:lnTo>
                  <a:pt x="9" y="22"/>
                </a:lnTo>
                <a:lnTo>
                  <a:pt x="9" y="22"/>
                </a:lnTo>
                <a:lnTo>
                  <a:pt x="9" y="21"/>
                </a:lnTo>
                <a:lnTo>
                  <a:pt x="9" y="21"/>
                </a:lnTo>
                <a:lnTo>
                  <a:pt x="10" y="22"/>
                </a:lnTo>
                <a:lnTo>
                  <a:pt x="10" y="22"/>
                </a:lnTo>
                <a:lnTo>
                  <a:pt x="10" y="22"/>
                </a:lnTo>
                <a:lnTo>
                  <a:pt x="9" y="22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10" y="23"/>
                </a:lnTo>
                <a:lnTo>
                  <a:pt x="9" y="24"/>
                </a:lnTo>
                <a:lnTo>
                  <a:pt x="10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3"/>
                </a:lnTo>
                <a:lnTo>
                  <a:pt x="11" y="23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1" y="24"/>
                </a:lnTo>
                <a:lnTo>
                  <a:pt x="10" y="25"/>
                </a:lnTo>
                <a:lnTo>
                  <a:pt x="11" y="25"/>
                </a:lnTo>
                <a:lnTo>
                  <a:pt x="11" y="25"/>
                </a:lnTo>
                <a:lnTo>
                  <a:pt x="11" y="25"/>
                </a:lnTo>
                <a:lnTo>
                  <a:pt x="11" y="26"/>
                </a:lnTo>
                <a:lnTo>
                  <a:pt x="11" y="26"/>
                </a:lnTo>
                <a:lnTo>
                  <a:pt x="11" y="26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2" y="26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2" y="27"/>
                </a:lnTo>
                <a:lnTo>
                  <a:pt x="12" y="26"/>
                </a:lnTo>
                <a:lnTo>
                  <a:pt x="11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10" y="28"/>
                </a:lnTo>
                <a:lnTo>
                  <a:pt x="11" y="28"/>
                </a:lnTo>
                <a:lnTo>
                  <a:pt x="12" y="28"/>
                </a:lnTo>
                <a:lnTo>
                  <a:pt x="13" y="27"/>
                </a:lnTo>
                <a:lnTo>
                  <a:pt x="13" y="27"/>
                </a:lnTo>
                <a:lnTo>
                  <a:pt x="14" y="27"/>
                </a:lnTo>
                <a:lnTo>
                  <a:pt x="15" y="27"/>
                </a:lnTo>
                <a:lnTo>
                  <a:pt x="15" y="27"/>
                </a:lnTo>
                <a:lnTo>
                  <a:pt x="15" y="28"/>
                </a:lnTo>
                <a:lnTo>
                  <a:pt x="15" y="28"/>
                </a:lnTo>
                <a:lnTo>
                  <a:pt x="16" y="28"/>
                </a:lnTo>
                <a:lnTo>
                  <a:pt x="15" y="28"/>
                </a:lnTo>
                <a:lnTo>
                  <a:pt x="15" y="28"/>
                </a:lnTo>
                <a:lnTo>
                  <a:pt x="15" y="29"/>
                </a:lnTo>
                <a:lnTo>
                  <a:pt x="15" y="29"/>
                </a:lnTo>
                <a:lnTo>
                  <a:pt x="15" y="29"/>
                </a:lnTo>
                <a:lnTo>
                  <a:pt x="16" y="29"/>
                </a:lnTo>
                <a:lnTo>
                  <a:pt x="15" y="29"/>
                </a:lnTo>
                <a:lnTo>
                  <a:pt x="14" y="29"/>
                </a:lnTo>
                <a:lnTo>
                  <a:pt x="14" y="29"/>
                </a:lnTo>
                <a:lnTo>
                  <a:pt x="14" y="29"/>
                </a:lnTo>
                <a:lnTo>
                  <a:pt x="12" y="30"/>
                </a:lnTo>
                <a:lnTo>
                  <a:pt x="12" y="29"/>
                </a:lnTo>
                <a:lnTo>
                  <a:pt x="10" y="30"/>
                </a:lnTo>
                <a:lnTo>
                  <a:pt x="10" y="31"/>
                </a:lnTo>
                <a:lnTo>
                  <a:pt x="10" y="31"/>
                </a:lnTo>
                <a:lnTo>
                  <a:pt x="10" y="31"/>
                </a:lnTo>
                <a:lnTo>
                  <a:pt x="10" y="32"/>
                </a:lnTo>
                <a:lnTo>
                  <a:pt x="11" y="32"/>
                </a:lnTo>
                <a:lnTo>
                  <a:pt x="11" y="33"/>
                </a:lnTo>
                <a:lnTo>
                  <a:pt x="10" y="33"/>
                </a:lnTo>
                <a:lnTo>
                  <a:pt x="9" y="33"/>
                </a:lnTo>
                <a:lnTo>
                  <a:pt x="8" y="33"/>
                </a:lnTo>
                <a:lnTo>
                  <a:pt x="8" y="33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7" y="33"/>
                </a:lnTo>
                <a:lnTo>
                  <a:pt x="7" y="34"/>
                </a:lnTo>
                <a:lnTo>
                  <a:pt x="6" y="34"/>
                </a:lnTo>
                <a:lnTo>
                  <a:pt x="6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4"/>
                </a:lnTo>
                <a:lnTo>
                  <a:pt x="7" y="35"/>
                </a:lnTo>
                <a:lnTo>
                  <a:pt x="7" y="35"/>
                </a:lnTo>
                <a:lnTo>
                  <a:pt x="8" y="35"/>
                </a:lnTo>
                <a:lnTo>
                  <a:pt x="8" y="35"/>
                </a:lnTo>
                <a:lnTo>
                  <a:pt x="8" y="35"/>
                </a:lnTo>
                <a:lnTo>
                  <a:pt x="8" y="36"/>
                </a:lnTo>
                <a:lnTo>
                  <a:pt x="7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7" y="36"/>
                </a:lnTo>
                <a:lnTo>
                  <a:pt x="8" y="36"/>
                </a:lnTo>
                <a:lnTo>
                  <a:pt x="8" y="36"/>
                </a:lnTo>
                <a:lnTo>
                  <a:pt x="8" y="36"/>
                </a:lnTo>
                <a:lnTo>
                  <a:pt x="8" y="36"/>
                </a:lnTo>
                <a:lnTo>
                  <a:pt x="9" y="37"/>
                </a:lnTo>
                <a:lnTo>
                  <a:pt x="9" y="37"/>
                </a:lnTo>
                <a:lnTo>
                  <a:pt x="9" y="37"/>
                </a:lnTo>
                <a:lnTo>
                  <a:pt x="9" y="37"/>
                </a:lnTo>
                <a:lnTo>
                  <a:pt x="10" y="37"/>
                </a:lnTo>
                <a:lnTo>
                  <a:pt x="10" y="37"/>
                </a:lnTo>
                <a:lnTo>
                  <a:pt x="10" y="37"/>
                </a:lnTo>
                <a:lnTo>
                  <a:pt x="10" y="36"/>
                </a:lnTo>
                <a:lnTo>
                  <a:pt x="10" y="36"/>
                </a:lnTo>
                <a:lnTo>
                  <a:pt x="11" y="36"/>
                </a:lnTo>
                <a:lnTo>
                  <a:pt x="11" y="36"/>
                </a:lnTo>
                <a:lnTo>
                  <a:pt x="11" y="36"/>
                </a:lnTo>
                <a:lnTo>
                  <a:pt x="11" y="36"/>
                </a:lnTo>
                <a:lnTo>
                  <a:pt x="11" y="37"/>
                </a:lnTo>
                <a:lnTo>
                  <a:pt x="11" y="36"/>
                </a:lnTo>
                <a:lnTo>
                  <a:pt x="11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6"/>
                </a:lnTo>
                <a:lnTo>
                  <a:pt x="12" y="37"/>
                </a:lnTo>
                <a:lnTo>
                  <a:pt x="12" y="36"/>
                </a:lnTo>
                <a:lnTo>
                  <a:pt x="12" y="37"/>
                </a:lnTo>
                <a:lnTo>
                  <a:pt x="11" y="37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1" y="38"/>
                </a:lnTo>
                <a:lnTo>
                  <a:pt x="12" y="38"/>
                </a:lnTo>
                <a:lnTo>
                  <a:pt x="12" y="38"/>
                </a:lnTo>
                <a:lnTo>
                  <a:pt x="12" y="38"/>
                </a:lnTo>
                <a:lnTo>
                  <a:pt x="13" y="38"/>
                </a:lnTo>
                <a:lnTo>
                  <a:pt x="13" y="38"/>
                </a:lnTo>
                <a:lnTo>
                  <a:pt x="13" y="38"/>
                </a:lnTo>
                <a:lnTo>
                  <a:pt x="14" y="37"/>
                </a:lnTo>
                <a:lnTo>
                  <a:pt x="14" y="37"/>
                </a:lnTo>
                <a:lnTo>
                  <a:pt x="15" y="37"/>
                </a:lnTo>
                <a:lnTo>
                  <a:pt x="14" y="37"/>
                </a:lnTo>
                <a:lnTo>
                  <a:pt x="14" y="38"/>
                </a:lnTo>
                <a:lnTo>
                  <a:pt x="14" y="38"/>
                </a:lnTo>
                <a:lnTo>
                  <a:pt x="15" y="38"/>
                </a:lnTo>
                <a:lnTo>
                  <a:pt x="15" y="37"/>
                </a:lnTo>
                <a:lnTo>
                  <a:pt x="15" y="37"/>
                </a:lnTo>
                <a:lnTo>
                  <a:pt x="15" y="37"/>
                </a:lnTo>
                <a:lnTo>
                  <a:pt x="15" y="38"/>
                </a:lnTo>
                <a:lnTo>
                  <a:pt x="15" y="38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5" y="39"/>
                </a:lnTo>
                <a:lnTo>
                  <a:pt x="16" y="39"/>
                </a:lnTo>
                <a:lnTo>
                  <a:pt x="16" y="39"/>
                </a:lnTo>
                <a:lnTo>
                  <a:pt x="16" y="39"/>
                </a:lnTo>
                <a:lnTo>
                  <a:pt x="16" y="39"/>
                </a:lnTo>
                <a:lnTo>
                  <a:pt x="17" y="40"/>
                </a:lnTo>
                <a:lnTo>
                  <a:pt x="21" y="39"/>
                </a:lnTo>
                <a:lnTo>
                  <a:pt x="23" y="39"/>
                </a:lnTo>
                <a:lnTo>
                  <a:pt x="24" y="39"/>
                </a:lnTo>
                <a:lnTo>
                  <a:pt x="24" y="39"/>
                </a:lnTo>
                <a:lnTo>
                  <a:pt x="25" y="39"/>
                </a:lnTo>
                <a:lnTo>
                  <a:pt x="25" y="39"/>
                </a:lnTo>
                <a:lnTo>
                  <a:pt x="25" y="39"/>
                </a:lnTo>
                <a:lnTo>
                  <a:pt x="24" y="39"/>
                </a:lnTo>
                <a:lnTo>
                  <a:pt x="24" y="39"/>
                </a:lnTo>
                <a:lnTo>
                  <a:pt x="24" y="39"/>
                </a:lnTo>
                <a:lnTo>
                  <a:pt x="24" y="40"/>
                </a:lnTo>
                <a:lnTo>
                  <a:pt x="25" y="40"/>
                </a:lnTo>
                <a:lnTo>
                  <a:pt x="25" y="40"/>
                </a:lnTo>
                <a:lnTo>
                  <a:pt x="25" y="40"/>
                </a:lnTo>
                <a:lnTo>
                  <a:pt x="25" y="41"/>
                </a:lnTo>
                <a:lnTo>
                  <a:pt x="25" y="41"/>
                </a:lnTo>
                <a:lnTo>
                  <a:pt x="25" y="41"/>
                </a:lnTo>
                <a:lnTo>
                  <a:pt x="25" y="41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4" y="41"/>
                </a:lnTo>
                <a:lnTo>
                  <a:pt x="24" y="41"/>
                </a:lnTo>
                <a:lnTo>
                  <a:pt x="23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19" y="42"/>
                </a:lnTo>
                <a:lnTo>
                  <a:pt x="19" y="43"/>
                </a:lnTo>
                <a:lnTo>
                  <a:pt x="18" y="44"/>
                </a:lnTo>
                <a:lnTo>
                  <a:pt x="18" y="44"/>
                </a:lnTo>
                <a:lnTo>
                  <a:pt x="18" y="44"/>
                </a:lnTo>
                <a:lnTo>
                  <a:pt x="17" y="45"/>
                </a:lnTo>
                <a:lnTo>
                  <a:pt x="17" y="45"/>
                </a:lnTo>
                <a:lnTo>
                  <a:pt x="18" y="45"/>
                </a:lnTo>
                <a:lnTo>
                  <a:pt x="18" y="45"/>
                </a:lnTo>
                <a:lnTo>
                  <a:pt x="19" y="45"/>
                </a:lnTo>
                <a:lnTo>
                  <a:pt x="18" y="46"/>
                </a:lnTo>
                <a:lnTo>
                  <a:pt x="18" y="46"/>
                </a:lnTo>
                <a:lnTo>
                  <a:pt x="17" y="46"/>
                </a:lnTo>
                <a:lnTo>
                  <a:pt x="18" y="46"/>
                </a:lnTo>
                <a:lnTo>
                  <a:pt x="17" y="47"/>
                </a:lnTo>
                <a:lnTo>
                  <a:pt x="18" y="47"/>
                </a:lnTo>
                <a:lnTo>
                  <a:pt x="17" y="47"/>
                </a:lnTo>
                <a:lnTo>
                  <a:pt x="17" y="48"/>
                </a:lnTo>
                <a:lnTo>
                  <a:pt x="17" y="48"/>
                </a:lnTo>
                <a:lnTo>
                  <a:pt x="17" y="48"/>
                </a:lnTo>
                <a:lnTo>
                  <a:pt x="16" y="48"/>
                </a:lnTo>
                <a:lnTo>
                  <a:pt x="16" y="49"/>
                </a:lnTo>
                <a:lnTo>
                  <a:pt x="16" y="48"/>
                </a:lnTo>
                <a:lnTo>
                  <a:pt x="15" y="48"/>
                </a:lnTo>
                <a:lnTo>
                  <a:pt x="15" y="49"/>
                </a:lnTo>
                <a:lnTo>
                  <a:pt x="14" y="49"/>
                </a:lnTo>
                <a:lnTo>
                  <a:pt x="15" y="49"/>
                </a:lnTo>
                <a:lnTo>
                  <a:pt x="14" y="49"/>
                </a:lnTo>
                <a:lnTo>
                  <a:pt x="14" y="50"/>
                </a:lnTo>
                <a:lnTo>
                  <a:pt x="14" y="50"/>
                </a:lnTo>
                <a:lnTo>
                  <a:pt x="13" y="50"/>
                </a:lnTo>
                <a:lnTo>
                  <a:pt x="12" y="51"/>
                </a:lnTo>
                <a:lnTo>
                  <a:pt x="12" y="51"/>
                </a:lnTo>
                <a:lnTo>
                  <a:pt x="10" y="52"/>
                </a:lnTo>
                <a:lnTo>
                  <a:pt x="10" y="52"/>
                </a:lnTo>
                <a:lnTo>
                  <a:pt x="10" y="52"/>
                </a:lnTo>
                <a:lnTo>
                  <a:pt x="11" y="52"/>
                </a:lnTo>
                <a:lnTo>
                  <a:pt x="11" y="52"/>
                </a:lnTo>
                <a:lnTo>
                  <a:pt x="13" y="52"/>
                </a:lnTo>
                <a:lnTo>
                  <a:pt x="13" y="51"/>
                </a:lnTo>
                <a:lnTo>
                  <a:pt x="13" y="52"/>
                </a:lnTo>
                <a:lnTo>
                  <a:pt x="14" y="51"/>
                </a:lnTo>
                <a:lnTo>
                  <a:pt x="13" y="51"/>
                </a:lnTo>
                <a:lnTo>
                  <a:pt x="14" y="51"/>
                </a:lnTo>
                <a:lnTo>
                  <a:pt x="15" y="51"/>
                </a:lnTo>
                <a:lnTo>
                  <a:pt x="15" y="51"/>
                </a:lnTo>
                <a:lnTo>
                  <a:pt x="16" y="50"/>
                </a:lnTo>
                <a:lnTo>
                  <a:pt x="15" y="50"/>
                </a:lnTo>
                <a:lnTo>
                  <a:pt x="16" y="50"/>
                </a:lnTo>
                <a:lnTo>
                  <a:pt x="16" y="50"/>
                </a:lnTo>
                <a:lnTo>
                  <a:pt x="16" y="51"/>
                </a:lnTo>
                <a:lnTo>
                  <a:pt x="18" y="51"/>
                </a:lnTo>
                <a:lnTo>
                  <a:pt x="20" y="51"/>
                </a:lnTo>
                <a:lnTo>
                  <a:pt x="19" y="51"/>
                </a:lnTo>
                <a:lnTo>
                  <a:pt x="19" y="51"/>
                </a:lnTo>
                <a:lnTo>
                  <a:pt x="19" y="51"/>
                </a:lnTo>
                <a:lnTo>
                  <a:pt x="20" y="51"/>
                </a:lnTo>
                <a:lnTo>
                  <a:pt x="20" y="51"/>
                </a:lnTo>
                <a:lnTo>
                  <a:pt x="21" y="51"/>
                </a:lnTo>
                <a:lnTo>
                  <a:pt x="22" y="51"/>
                </a:lnTo>
                <a:lnTo>
                  <a:pt x="23" y="49"/>
                </a:lnTo>
                <a:lnTo>
                  <a:pt x="23" y="48"/>
                </a:lnTo>
                <a:lnTo>
                  <a:pt x="24" y="48"/>
                </a:lnTo>
                <a:lnTo>
                  <a:pt x="25" y="48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5" y="49"/>
                </a:lnTo>
                <a:lnTo>
                  <a:pt x="26" y="49"/>
                </a:lnTo>
                <a:lnTo>
                  <a:pt x="28" y="50"/>
                </a:lnTo>
                <a:lnTo>
                  <a:pt x="27" y="50"/>
                </a:lnTo>
                <a:lnTo>
                  <a:pt x="27" y="50"/>
                </a:lnTo>
                <a:lnTo>
                  <a:pt x="26" y="50"/>
                </a:lnTo>
                <a:lnTo>
                  <a:pt x="25" y="50"/>
                </a:lnTo>
                <a:lnTo>
                  <a:pt x="24" y="51"/>
                </a:lnTo>
                <a:lnTo>
                  <a:pt x="24" y="51"/>
                </a:lnTo>
                <a:lnTo>
                  <a:pt x="24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3" y="51"/>
                </a:lnTo>
                <a:lnTo>
                  <a:pt x="21" y="51"/>
                </a:lnTo>
                <a:lnTo>
                  <a:pt x="20" y="52"/>
                </a:lnTo>
                <a:lnTo>
                  <a:pt x="19" y="52"/>
                </a:lnTo>
                <a:lnTo>
                  <a:pt x="18" y="51"/>
                </a:lnTo>
                <a:lnTo>
                  <a:pt x="17" y="52"/>
                </a:lnTo>
                <a:lnTo>
                  <a:pt x="17" y="52"/>
                </a:lnTo>
                <a:lnTo>
                  <a:pt x="15" y="52"/>
                </a:lnTo>
                <a:lnTo>
                  <a:pt x="14" y="52"/>
                </a:lnTo>
                <a:lnTo>
                  <a:pt x="14" y="52"/>
                </a:lnTo>
                <a:lnTo>
                  <a:pt x="14" y="52"/>
                </a:lnTo>
                <a:lnTo>
                  <a:pt x="14" y="52"/>
                </a:lnTo>
                <a:lnTo>
                  <a:pt x="14" y="53"/>
                </a:lnTo>
                <a:lnTo>
                  <a:pt x="14" y="53"/>
                </a:lnTo>
                <a:lnTo>
                  <a:pt x="14" y="53"/>
                </a:lnTo>
                <a:lnTo>
                  <a:pt x="14" y="53"/>
                </a:lnTo>
                <a:lnTo>
                  <a:pt x="14" y="54"/>
                </a:lnTo>
                <a:lnTo>
                  <a:pt x="14" y="53"/>
                </a:lnTo>
                <a:lnTo>
                  <a:pt x="13" y="53"/>
                </a:lnTo>
                <a:lnTo>
                  <a:pt x="13" y="54"/>
                </a:lnTo>
                <a:lnTo>
                  <a:pt x="13" y="54"/>
                </a:lnTo>
                <a:lnTo>
                  <a:pt x="11" y="54"/>
                </a:lnTo>
                <a:lnTo>
                  <a:pt x="10" y="54"/>
                </a:lnTo>
                <a:lnTo>
                  <a:pt x="10" y="55"/>
                </a:lnTo>
                <a:lnTo>
                  <a:pt x="10" y="55"/>
                </a:lnTo>
                <a:lnTo>
                  <a:pt x="11" y="55"/>
                </a:lnTo>
                <a:lnTo>
                  <a:pt x="11" y="56"/>
                </a:lnTo>
                <a:lnTo>
                  <a:pt x="11" y="57"/>
                </a:lnTo>
                <a:lnTo>
                  <a:pt x="11" y="57"/>
                </a:lnTo>
                <a:lnTo>
                  <a:pt x="11" y="57"/>
                </a:lnTo>
                <a:lnTo>
                  <a:pt x="11" y="57"/>
                </a:lnTo>
                <a:lnTo>
                  <a:pt x="12" y="57"/>
                </a:lnTo>
                <a:lnTo>
                  <a:pt x="13" y="57"/>
                </a:lnTo>
                <a:lnTo>
                  <a:pt x="13" y="58"/>
                </a:lnTo>
                <a:lnTo>
                  <a:pt x="12" y="58"/>
                </a:lnTo>
                <a:lnTo>
                  <a:pt x="12" y="58"/>
                </a:lnTo>
                <a:lnTo>
                  <a:pt x="12" y="58"/>
                </a:lnTo>
                <a:lnTo>
                  <a:pt x="12" y="57"/>
                </a:lnTo>
                <a:lnTo>
                  <a:pt x="11" y="58"/>
                </a:lnTo>
                <a:lnTo>
                  <a:pt x="10" y="58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9" y="56"/>
                </a:lnTo>
                <a:lnTo>
                  <a:pt x="9" y="57"/>
                </a:lnTo>
                <a:lnTo>
                  <a:pt x="8" y="56"/>
                </a:lnTo>
                <a:lnTo>
                  <a:pt x="8" y="57"/>
                </a:lnTo>
                <a:lnTo>
                  <a:pt x="9" y="57"/>
                </a:lnTo>
                <a:lnTo>
                  <a:pt x="9" y="57"/>
                </a:lnTo>
                <a:lnTo>
                  <a:pt x="8" y="57"/>
                </a:lnTo>
                <a:lnTo>
                  <a:pt x="8" y="58"/>
                </a:lnTo>
                <a:lnTo>
                  <a:pt x="6" y="58"/>
                </a:lnTo>
                <a:lnTo>
                  <a:pt x="7" y="57"/>
                </a:lnTo>
                <a:lnTo>
                  <a:pt x="6" y="57"/>
                </a:lnTo>
                <a:lnTo>
                  <a:pt x="6" y="57"/>
                </a:lnTo>
                <a:lnTo>
                  <a:pt x="6" y="57"/>
                </a:lnTo>
                <a:lnTo>
                  <a:pt x="5" y="57"/>
                </a:lnTo>
                <a:lnTo>
                  <a:pt x="5" y="57"/>
                </a:lnTo>
                <a:lnTo>
                  <a:pt x="4" y="58"/>
                </a:lnTo>
                <a:lnTo>
                  <a:pt x="4" y="58"/>
                </a:lnTo>
                <a:lnTo>
                  <a:pt x="3" y="58"/>
                </a:lnTo>
                <a:lnTo>
                  <a:pt x="4" y="58"/>
                </a:lnTo>
                <a:lnTo>
                  <a:pt x="3" y="59"/>
                </a:lnTo>
                <a:lnTo>
                  <a:pt x="3" y="59"/>
                </a:lnTo>
                <a:lnTo>
                  <a:pt x="3" y="59"/>
                </a:lnTo>
                <a:lnTo>
                  <a:pt x="3" y="58"/>
                </a:lnTo>
                <a:lnTo>
                  <a:pt x="2" y="59"/>
                </a:lnTo>
                <a:lnTo>
                  <a:pt x="2" y="59"/>
                </a:lnTo>
                <a:lnTo>
                  <a:pt x="2" y="59"/>
                </a:lnTo>
                <a:lnTo>
                  <a:pt x="2" y="59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4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5" y="60"/>
                </a:lnTo>
                <a:lnTo>
                  <a:pt x="6" y="60"/>
                </a:lnTo>
                <a:lnTo>
                  <a:pt x="6" y="60"/>
                </a:lnTo>
                <a:lnTo>
                  <a:pt x="9" y="60"/>
                </a:lnTo>
                <a:lnTo>
                  <a:pt x="9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59"/>
                </a:lnTo>
                <a:lnTo>
                  <a:pt x="11" y="59"/>
                </a:lnTo>
                <a:lnTo>
                  <a:pt x="11" y="59"/>
                </a:lnTo>
                <a:lnTo>
                  <a:pt x="11" y="60"/>
                </a:lnTo>
                <a:lnTo>
                  <a:pt x="12" y="60"/>
                </a:lnTo>
                <a:lnTo>
                  <a:pt x="12" y="60"/>
                </a:lnTo>
                <a:lnTo>
                  <a:pt x="12" y="60"/>
                </a:lnTo>
                <a:lnTo>
                  <a:pt x="11" y="60"/>
                </a:lnTo>
                <a:lnTo>
                  <a:pt x="11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10" y="61"/>
                </a:lnTo>
                <a:lnTo>
                  <a:pt x="10" y="61"/>
                </a:lnTo>
                <a:lnTo>
                  <a:pt x="10" y="61"/>
                </a:lnTo>
                <a:lnTo>
                  <a:pt x="10" y="61"/>
                </a:lnTo>
                <a:lnTo>
                  <a:pt x="10" y="60"/>
                </a:lnTo>
                <a:lnTo>
                  <a:pt x="9" y="61"/>
                </a:lnTo>
                <a:lnTo>
                  <a:pt x="9" y="61"/>
                </a:lnTo>
                <a:lnTo>
                  <a:pt x="8" y="62"/>
                </a:lnTo>
                <a:lnTo>
                  <a:pt x="7" y="62"/>
                </a:lnTo>
                <a:lnTo>
                  <a:pt x="7" y="62"/>
                </a:lnTo>
                <a:lnTo>
                  <a:pt x="6" y="62"/>
                </a:lnTo>
                <a:lnTo>
                  <a:pt x="6" y="62"/>
                </a:lnTo>
                <a:lnTo>
                  <a:pt x="5" y="62"/>
                </a:lnTo>
                <a:lnTo>
                  <a:pt x="5" y="63"/>
                </a:lnTo>
                <a:lnTo>
                  <a:pt x="4" y="63"/>
                </a:lnTo>
                <a:lnTo>
                  <a:pt x="5" y="63"/>
                </a:lnTo>
                <a:lnTo>
                  <a:pt x="5" y="63"/>
                </a:lnTo>
                <a:lnTo>
                  <a:pt x="5" y="64"/>
                </a:lnTo>
                <a:lnTo>
                  <a:pt x="5" y="64"/>
                </a:lnTo>
                <a:lnTo>
                  <a:pt x="5" y="64"/>
                </a:lnTo>
                <a:lnTo>
                  <a:pt x="4" y="64"/>
                </a:lnTo>
                <a:lnTo>
                  <a:pt x="3" y="64"/>
                </a:lnTo>
                <a:lnTo>
                  <a:pt x="3" y="64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5" y="66"/>
                </a:lnTo>
                <a:lnTo>
                  <a:pt x="5" y="65"/>
                </a:lnTo>
                <a:lnTo>
                  <a:pt x="5" y="65"/>
                </a:lnTo>
                <a:lnTo>
                  <a:pt x="6" y="65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6" y="66"/>
                </a:lnTo>
                <a:lnTo>
                  <a:pt x="7" y="67"/>
                </a:lnTo>
                <a:lnTo>
                  <a:pt x="7" y="67"/>
                </a:lnTo>
                <a:lnTo>
                  <a:pt x="7" y="67"/>
                </a:lnTo>
                <a:lnTo>
                  <a:pt x="8" y="67"/>
                </a:lnTo>
                <a:lnTo>
                  <a:pt x="8" y="67"/>
                </a:lnTo>
                <a:lnTo>
                  <a:pt x="8" y="66"/>
                </a:lnTo>
                <a:lnTo>
                  <a:pt x="9" y="66"/>
                </a:lnTo>
                <a:lnTo>
                  <a:pt x="9" y="66"/>
                </a:lnTo>
                <a:lnTo>
                  <a:pt x="10" y="66"/>
                </a:lnTo>
                <a:lnTo>
                  <a:pt x="10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1" y="66"/>
                </a:lnTo>
                <a:lnTo>
                  <a:pt x="12" y="65"/>
                </a:lnTo>
                <a:lnTo>
                  <a:pt x="12" y="66"/>
                </a:lnTo>
                <a:lnTo>
                  <a:pt x="13" y="65"/>
                </a:lnTo>
                <a:lnTo>
                  <a:pt x="13" y="65"/>
                </a:lnTo>
                <a:lnTo>
                  <a:pt x="15" y="64"/>
                </a:lnTo>
                <a:lnTo>
                  <a:pt x="14" y="65"/>
                </a:lnTo>
                <a:lnTo>
                  <a:pt x="13" y="65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2" y="66"/>
                </a:lnTo>
                <a:lnTo>
                  <a:pt x="11" y="67"/>
                </a:lnTo>
                <a:lnTo>
                  <a:pt x="11" y="66"/>
                </a:lnTo>
                <a:lnTo>
                  <a:pt x="11" y="67"/>
                </a:lnTo>
                <a:lnTo>
                  <a:pt x="11" y="67"/>
                </a:lnTo>
                <a:lnTo>
                  <a:pt x="11" y="67"/>
                </a:lnTo>
                <a:lnTo>
                  <a:pt x="10" y="67"/>
                </a:lnTo>
                <a:lnTo>
                  <a:pt x="10" y="67"/>
                </a:lnTo>
                <a:lnTo>
                  <a:pt x="9" y="67"/>
                </a:lnTo>
                <a:lnTo>
                  <a:pt x="9" y="67"/>
                </a:lnTo>
                <a:lnTo>
                  <a:pt x="9" y="68"/>
                </a:lnTo>
                <a:lnTo>
                  <a:pt x="10" y="67"/>
                </a:lnTo>
                <a:lnTo>
                  <a:pt x="9" y="68"/>
                </a:lnTo>
                <a:lnTo>
                  <a:pt x="9" y="68"/>
                </a:lnTo>
                <a:lnTo>
                  <a:pt x="8" y="68"/>
                </a:lnTo>
                <a:lnTo>
                  <a:pt x="8" y="69"/>
                </a:lnTo>
                <a:lnTo>
                  <a:pt x="8" y="69"/>
                </a:lnTo>
                <a:lnTo>
                  <a:pt x="7" y="69"/>
                </a:lnTo>
                <a:lnTo>
                  <a:pt x="7" y="69"/>
                </a:lnTo>
                <a:lnTo>
                  <a:pt x="7" y="69"/>
                </a:lnTo>
                <a:lnTo>
                  <a:pt x="7" y="70"/>
                </a:lnTo>
                <a:lnTo>
                  <a:pt x="8" y="69"/>
                </a:lnTo>
                <a:lnTo>
                  <a:pt x="8" y="69"/>
                </a:lnTo>
                <a:lnTo>
                  <a:pt x="8" y="70"/>
                </a:lnTo>
                <a:lnTo>
                  <a:pt x="9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1" y="69"/>
                </a:lnTo>
                <a:lnTo>
                  <a:pt x="12" y="69"/>
                </a:lnTo>
                <a:lnTo>
                  <a:pt x="13" y="68"/>
                </a:lnTo>
                <a:lnTo>
                  <a:pt x="14" y="68"/>
                </a:lnTo>
                <a:lnTo>
                  <a:pt x="15" y="68"/>
                </a:lnTo>
                <a:lnTo>
                  <a:pt x="15" y="68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6" y="67"/>
                </a:lnTo>
                <a:lnTo>
                  <a:pt x="17" y="67"/>
                </a:lnTo>
                <a:lnTo>
                  <a:pt x="17" y="67"/>
                </a:lnTo>
                <a:lnTo>
                  <a:pt x="17" y="67"/>
                </a:lnTo>
                <a:lnTo>
                  <a:pt x="17" y="67"/>
                </a:lnTo>
                <a:lnTo>
                  <a:pt x="17" y="68"/>
                </a:lnTo>
                <a:lnTo>
                  <a:pt x="17" y="68"/>
                </a:lnTo>
                <a:lnTo>
                  <a:pt x="17" y="68"/>
                </a:lnTo>
                <a:lnTo>
                  <a:pt x="15" y="69"/>
                </a:lnTo>
                <a:lnTo>
                  <a:pt x="14" y="69"/>
                </a:lnTo>
                <a:lnTo>
                  <a:pt x="13" y="70"/>
                </a:lnTo>
                <a:lnTo>
                  <a:pt x="12" y="70"/>
                </a:lnTo>
                <a:lnTo>
                  <a:pt x="12" y="70"/>
                </a:lnTo>
                <a:lnTo>
                  <a:pt x="11" y="70"/>
                </a:lnTo>
                <a:lnTo>
                  <a:pt x="11" y="71"/>
                </a:lnTo>
                <a:lnTo>
                  <a:pt x="12" y="71"/>
                </a:lnTo>
                <a:lnTo>
                  <a:pt x="13" y="70"/>
                </a:lnTo>
                <a:lnTo>
                  <a:pt x="13" y="70"/>
                </a:lnTo>
                <a:lnTo>
                  <a:pt x="13" y="70"/>
                </a:lnTo>
                <a:lnTo>
                  <a:pt x="14" y="70"/>
                </a:lnTo>
                <a:lnTo>
                  <a:pt x="14" y="70"/>
                </a:lnTo>
                <a:lnTo>
                  <a:pt x="15" y="69"/>
                </a:lnTo>
                <a:lnTo>
                  <a:pt x="16" y="69"/>
                </a:lnTo>
                <a:lnTo>
                  <a:pt x="16" y="69"/>
                </a:lnTo>
                <a:lnTo>
                  <a:pt x="15" y="69"/>
                </a:lnTo>
                <a:lnTo>
                  <a:pt x="15" y="70"/>
                </a:lnTo>
                <a:lnTo>
                  <a:pt x="14" y="70"/>
                </a:lnTo>
                <a:lnTo>
                  <a:pt x="14" y="70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2" y="71"/>
                </a:lnTo>
                <a:lnTo>
                  <a:pt x="12" y="71"/>
                </a:lnTo>
                <a:lnTo>
                  <a:pt x="11" y="72"/>
                </a:lnTo>
                <a:lnTo>
                  <a:pt x="11" y="72"/>
                </a:lnTo>
                <a:lnTo>
                  <a:pt x="12" y="72"/>
                </a:lnTo>
                <a:lnTo>
                  <a:pt x="12" y="72"/>
                </a:lnTo>
                <a:lnTo>
                  <a:pt x="12" y="72"/>
                </a:lnTo>
                <a:lnTo>
                  <a:pt x="12" y="72"/>
                </a:lnTo>
                <a:lnTo>
                  <a:pt x="13" y="72"/>
                </a:lnTo>
                <a:lnTo>
                  <a:pt x="12" y="72"/>
                </a:lnTo>
                <a:lnTo>
                  <a:pt x="13" y="72"/>
                </a:lnTo>
                <a:lnTo>
                  <a:pt x="14" y="72"/>
                </a:lnTo>
                <a:lnTo>
                  <a:pt x="13" y="72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1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7" y="71"/>
                </a:lnTo>
                <a:lnTo>
                  <a:pt x="17" y="71"/>
                </a:lnTo>
                <a:lnTo>
                  <a:pt x="17" y="70"/>
                </a:lnTo>
                <a:lnTo>
                  <a:pt x="17" y="70"/>
                </a:lnTo>
                <a:lnTo>
                  <a:pt x="18" y="71"/>
                </a:lnTo>
                <a:lnTo>
                  <a:pt x="18" y="71"/>
                </a:lnTo>
                <a:lnTo>
                  <a:pt x="18" y="71"/>
                </a:lnTo>
                <a:lnTo>
                  <a:pt x="18" y="71"/>
                </a:lnTo>
                <a:lnTo>
                  <a:pt x="18" y="72"/>
                </a:lnTo>
                <a:lnTo>
                  <a:pt x="18" y="72"/>
                </a:lnTo>
                <a:lnTo>
                  <a:pt x="18" y="72"/>
                </a:lnTo>
                <a:lnTo>
                  <a:pt x="19" y="72"/>
                </a:lnTo>
                <a:lnTo>
                  <a:pt x="20" y="71"/>
                </a:lnTo>
                <a:lnTo>
                  <a:pt x="19" y="71"/>
                </a:lnTo>
                <a:lnTo>
                  <a:pt x="20" y="71"/>
                </a:lnTo>
                <a:lnTo>
                  <a:pt x="20" y="72"/>
                </a:lnTo>
                <a:lnTo>
                  <a:pt x="20" y="71"/>
                </a:lnTo>
                <a:lnTo>
                  <a:pt x="20" y="72"/>
                </a:lnTo>
                <a:lnTo>
                  <a:pt x="21" y="72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1" y="71"/>
                </a:lnTo>
                <a:lnTo>
                  <a:pt x="22" y="71"/>
                </a:lnTo>
                <a:lnTo>
                  <a:pt x="22" y="70"/>
                </a:lnTo>
                <a:lnTo>
                  <a:pt x="22" y="70"/>
                </a:lnTo>
                <a:lnTo>
                  <a:pt x="22" y="70"/>
                </a:lnTo>
                <a:lnTo>
                  <a:pt x="23" y="70"/>
                </a:lnTo>
                <a:lnTo>
                  <a:pt x="24" y="70"/>
                </a:lnTo>
                <a:lnTo>
                  <a:pt x="25" y="70"/>
                </a:lnTo>
                <a:lnTo>
                  <a:pt x="25" y="71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6" y="70"/>
                </a:lnTo>
                <a:lnTo>
                  <a:pt x="26" y="70"/>
                </a:lnTo>
                <a:lnTo>
                  <a:pt x="27" y="70"/>
                </a:lnTo>
                <a:lnTo>
                  <a:pt x="27" y="70"/>
                </a:lnTo>
                <a:lnTo>
                  <a:pt x="27" y="70"/>
                </a:lnTo>
                <a:lnTo>
                  <a:pt x="28" y="70"/>
                </a:lnTo>
                <a:lnTo>
                  <a:pt x="28" y="70"/>
                </a:lnTo>
                <a:lnTo>
                  <a:pt x="28" y="70"/>
                </a:lnTo>
                <a:lnTo>
                  <a:pt x="29" y="70"/>
                </a:lnTo>
                <a:lnTo>
                  <a:pt x="29" y="70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30" y="69"/>
                </a:lnTo>
                <a:lnTo>
                  <a:pt x="31" y="69"/>
                </a:lnTo>
                <a:lnTo>
                  <a:pt x="31" y="69"/>
                </a:lnTo>
                <a:lnTo>
                  <a:pt x="31" y="69"/>
                </a:lnTo>
                <a:lnTo>
                  <a:pt x="31" y="69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1" y="68"/>
                </a:lnTo>
                <a:lnTo>
                  <a:pt x="32" y="68"/>
                </a:lnTo>
                <a:lnTo>
                  <a:pt x="32" y="68"/>
                </a:lnTo>
                <a:lnTo>
                  <a:pt x="32" y="68"/>
                </a:lnTo>
                <a:lnTo>
                  <a:pt x="32" y="68"/>
                </a:lnTo>
                <a:lnTo>
                  <a:pt x="33" y="68"/>
                </a:lnTo>
                <a:lnTo>
                  <a:pt x="33" y="67"/>
                </a:lnTo>
                <a:lnTo>
                  <a:pt x="34" y="67"/>
                </a:lnTo>
                <a:lnTo>
                  <a:pt x="34" y="67"/>
                </a:lnTo>
                <a:lnTo>
                  <a:pt x="34" y="67"/>
                </a:lnTo>
                <a:lnTo>
                  <a:pt x="34" y="66"/>
                </a:lnTo>
                <a:lnTo>
                  <a:pt x="34" y="66"/>
                </a:lnTo>
                <a:lnTo>
                  <a:pt x="34" y="66"/>
                </a:lnTo>
                <a:lnTo>
                  <a:pt x="35" y="66"/>
                </a:lnTo>
                <a:lnTo>
                  <a:pt x="34" y="66"/>
                </a:lnTo>
                <a:lnTo>
                  <a:pt x="34" y="66"/>
                </a:lnTo>
                <a:lnTo>
                  <a:pt x="34" y="65"/>
                </a:lnTo>
                <a:lnTo>
                  <a:pt x="34" y="65"/>
                </a:lnTo>
                <a:lnTo>
                  <a:pt x="34" y="65"/>
                </a:lnTo>
                <a:lnTo>
                  <a:pt x="33" y="64"/>
                </a:lnTo>
                <a:lnTo>
                  <a:pt x="33" y="64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5" y="64"/>
                </a:lnTo>
                <a:lnTo>
                  <a:pt x="36" y="64"/>
                </a:lnTo>
                <a:lnTo>
                  <a:pt x="36" y="65"/>
                </a:lnTo>
                <a:lnTo>
                  <a:pt x="35" y="65"/>
                </a:lnTo>
                <a:lnTo>
                  <a:pt x="35" y="65"/>
                </a:lnTo>
                <a:lnTo>
                  <a:pt x="35" y="65"/>
                </a:lnTo>
                <a:lnTo>
                  <a:pt x="35" y="66"/>
                </a:lnTo>
                <a:lnTo>
                  <a:pt x="35" y="66"/>
                </a:lnTo>
                <a:lnTo>
                  <a:pt x="36" y="66"/>
                </a:lnTo>
                <a:lnTo>
                  <a:pt x="36" y="66"/>
                </a:lnTo>
                <a:lnTo>
                  <a:pt x="37" y="66"/>
                </a:lnTo>
                <a:lnTo>
                  <a:pt x="38" y="65"/>
                </a:lnTo>
                <a:lnTo>
                  <a:pt x="38" y="65"/>
                </a:lnTo>
                <a:lnTo>
                  <a:pt x="39" y="65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0" y="64"/>
                </a:lnTo>
                <a:lnTo>
                  <a:pt x="41" y="63"/>
                </a:lnTo>
                <a:lnTo>
                  <a:pt x="41" y="63"/>
                </a:lnTo>
                <a:lnTo>
                  <a:pt x="42" y="63"/>
                </a:lnTo>
                <a:lnTo>
                  <a:pt x="42" y="63"/>
                </a:lnTo>
                <a:lnTo>
                  <a:pt x="43" y="63"/>
                </a:lnTo>
                <a:lnTo>
                  <a:pt x="43" y="63"/>
                </a:lnTo>
                <a:lnTo>
                  <a:pt x="43" y="63"/>
                </a:lnTo>
                <a:lnTo>
                  <a:pt x="44" y="63"/>
                </a:lnTo>
                <a:lnTo>
                  <a:pt x="45" y="62"/>
                </a:lnTo>
                <a:lnTo>
                  <a:pt x="45" y="62"/>
                </a:lnTo>
                <a:lnTo>
                  <a:pt x="45" y="61"/>
                </a:lnTo>
                <a:lnTo>
                  <a:pt x="45" y="61"/>
                </a:lnTo>
                <a:lnTo>
                  <a:pt x="44" y="61"/>
                </a:lnTo>
                <a:lnTo>
                  <a:pt x="45" y="60"/>
                </a:lnTo>
                <a:lnTo>
                  <a:pt x="45" y="61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8" y="60"/>
                </a:lnTo>
                <a:lnTo>
                  <a:pt x="48" y="60"/>
                </a:lnTo>
                <a:lnTo>
                  <a:pt x="49" y="60"/>
                </a:lnTo>
                <a:lnTo>
                  <a:pt x="49" y="60"/>
                </a:lnTo>
                <a:lnTo>
                  <a:pt x="51" y="60"/>
                </a:lnTo>
                <a:lnTo>
                  <a:pt x="51" y="59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60"/>
                </a:lnTo>
                <a:lnTo>
                  <a:pt x="53" y="60"/>
                </a:lnTo>
                <a:lnTo>
                  <a:pt x="54" y="59"/>
                </a:lnTo>
                <a:lnTo>
                  <a:pt x="54" y="59"/>
                </a:lnTo>
                <a:lnTo>
                  <a:pt x="54" y="59"/>
                </a:lnTo>
                <a:lnTo>
                  <a:pt x="54" y="58"/>
                </a:lnTo>
                <a:lnTo>
                  <a:pt x="54" y="58"/>
                </a:lnTo>
                <a:lnTo>
                  <a:pt x="54" y="57"/>
                </a:lnTo>
                <a:lnTo>
                  <a:pt x="54" y="57"/>
                </a:lnTo>
                <a:lnTo>
                  <a:pt x="54" y="57"/>
                </a:lnTo>
                <a:lnTo>
                  <a:pt x="54" y="58"/>
                </a:lnTo>
                <a:lnTo>
                  <a:pt x="54" y="58"/>
                </a:lnTo>
                <a:lnTo>
                  <a:pt x="55" y="58"/>
                </a:lnTo>
                <a:lnTo>
                  <a:pt x="55" y="59"/>
                </a:lnTo>
                <a:lnTo>
                  <a:pt x="55" y="59"/>
                </a:lnTo>
                <a:lnTo>
                  <a:pt x="55" y="59"/>
                </a:lnTo>
                <a:lnTo>
                  <a:pt x="54" y="60"/>
                </a:lnTo>
                <a:lnTo>
                  <a:pt x="54" y="60"/>
                </a:lnTo>
                <a:lnTo>
                  <a:pt x="55" y="60"/>
                </a:lnTo>
                <a:lnTo>
                  <a:pt x="55" y="60"/>
                </a:lnTo>
                <a:lnTo>
                  <a:pt x="55" y="59"/>
                </a:lnTo>
                <a:lnTo>
                  <a:pt x="56" y="59"/>
                </a:lnTo>
                <a:lnTo>
                  <a:pt x="56" y="59"/>
                </a:lnTo>
                <a:lnTo>
                  <a:pt x="56" y="59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6" y="58"/>
                </a:lnTo>
                <a:lnTo>
                  <a:pt x="57" y="58"/>
                </a:lnTo>
                <a:lnTo>
                  <a:pt x="57" y="58"/>
                </a:lnTo>
                <a:lnTo>
                  <a:pt x="57" y="57"/>
                </a:lnTo>
                <a:lnTo>
                  <a:pt x="57" y="58"/>
                </a:lnTo>
                <a:lnTo>
                  <a:pt x="57" y="58"/>
                </a:lnTo>
                <a:lnTo>
                  <a:pt x="56" y="58"/>
                </a:lnTo>
                <a:lnTo>
                  <a:pt x="57" y="58"/>
                </a:lnTo>
                <a:lnTo>
                  <a:pt x="58" y="58"/>
                </a:lnTo>
                <a:lnTo>
                  <a:pt x="59" y="58"/>
                </a:lnTo>
                <a:lnTo>
                  <a:pt x="60" y="59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2" y="58"/>
                </a:lnTo>
                <a:lnTo>
                  <a:pt x="61" y="59"/>
                </a:lnTo>
                <a:lnTo>
                  <a:pt x="62" y="59"/>
                </a:lnTo>
                <a:lnTo>
                  <a:pt x="63" y="58"/>
                </a:lnTo>
                <a:lnTo>
                  <a:pt x="63" y="58"/>
                </a:lnTo>
                <a:lnTo>
                  <a:pt x="62" y="59"/>
                </a:lnTo>
                <a:lnTo>
                  <a:pt x="63" y="59"/>
                </a:lnTo>
                <a:lnTo>
                  <a:pt x="63" y="58"/>
                </a:lnTo>
                <a:lnTo>
                  <a:pt x="63" y="58"/>
                </a:lnTo>
                <a:lnTo>
                  <a:pt x="64" y="58"/>
                </a:lnTo>
                <a:lnTo>
                  <a:pt x="63" y="57"/>
                </a:lnTo>
                <a:lnTo>
                  <a:pt x="63" y="57"/>
                </a:lnTo>
                <a:lnTo>
                  <a:pt x="63" y="56"/>
                </a:lnTo>
                <a:lnTo>
                  <a:pt x="63" y="57"/>
                </a:lnTo>
                <a:lnTo>
                  <a:pt x="62" y="57"/>
                </a:lnTo>
                <a:lnTo>
                  <a:pt x="62" y="56"/>
                </a:lnTo>
                <a:lnTo>
                  <a:pt x="62" y="56"/>
                </a:lnTo>
                <a:lnTo>
                  <a:pt x="62" y="56"/>
                </a:lnTo>
                <a:lnTo>
                  <a:pt x="62" y="56"/>
                </a:lnTo>
                <a:lnTo>
                  <a:pt x="63" y="56"/>
                </a:lnTo>
                <a:lnTo>
                  <a:pt x="63" y="56"/>
                </a:lnTo>
                <a:lnTo>
                  <a:pt x="63" y="55"/>
                </a:lnTo>
                <a:lnTo>
                  <a:pt x="63" y="55"/>
                </a:lnTo>
                <a:lnTo>
                  <a:pt x="65" y="52"/>
                </a:lnTo>
                <a:lnTo>
                  <a:pt x="65" y="51"/>
                </a:lnTo>
                <a:lnTo>
                  <a:pt x="65" y="51"/>
                </a:lnTo>
                <a:lnTo>
                  <a:pt x="65" y="50"/>
                </a:lnTo>
                <a:lnTo>
                  <a:pt x="66" y="49"/>
                </a:lnTo>
                <a:lnTo>
                  <a:pt x="66" y="49"/>
                </a:lnTo>
                <a:lnTo>
                  <a:pt x="66" y="48"/>
                </a:lnTo>
                <a:lnTo>
                  <a:pt x="66" y="48"/>
                </a:lnTo>
                <a:lnTo>
                  <a:pt x="67" y="47"/>
                </a:lnTo>
                <a:lnTo>
                  <a:pt x="67" y="46"/>
                </a:lnTo>
                <a:lnTo>
                  <a:pt x="68" y="46"/>
                </a:lnTo>
                <a:lnTo>
                  <a:pt x="68" y="44"/>
                </a:lnTo>
                <a:lnTo>
                  <a:pt x="68" y="44"/>
                </a:lnTo>
                <a:close/>
                <a:moveTo>
                  <a:pt x="12" y="69"/>
                </a:moveTo>
                <a:lnTo>
                  <a:pt x="12" y="69"/>
                </a:lnTo>
                <a:lnTo>
                  <a:pt x="11" y="69"/>
                </a:lnTo>
                <a:lnTo>
                  <a:pt x="10" y="69"/>
                </a:lnTo>
                <a:lnTo>
                  <a:pt x="10" y="69"/>
                </a:lnTo>
                <a:lnTo>
                  <a:pt x="10" y="69"/>
                </a:lnTo>
                <a:lnTo>
                  <a:pt x="11" y="69"/>
                </a:lnTo>
                <a:lnTo>
                  <a:pt x="11" y="69"/>
                </a:lnTo>
                <a:lnTo>
                  <a:pt x="12" y="69"/>
                </a:lnTo>
                <a:lnTo>
                  <a:pt x="12" y="69"/>
                </a:lnTo>
                <a:lnTo>
                  <a:pt x="12" y="69"/>
                </a:lnTo>
                <a:close/>
                <a:moveTo>
                  <a:pt x="7" y="70"/>
                </a:moveTo>
                <a:lnTo>
                  <a:pt x="6" y="70"/>
                </a:lnTo>
                <a:lnTo>
                  <a:pt x="6" y="70"/>
                </a:lnTo>
                <a:lnTo>
                  <a:pt x="6" y="69"/>
                </a:lnTo>
                <a:lnTo>
                  <a:pt x="7" y="69"/>
                </a:lnTo>
                <a:lnTo>
                  <a:pt x="7" y="70"/>
                </a:lnTo>
                <a:close/>
                <a:moveTo>
                  <a:pt x="5" y="64"/>
                </a:moveTo>
                <a:lnTo>
                  <a:pt x="4" y="64"/>
                </a:lnTo>
                <a:lnTo>
                  <a:pt x="3" y="64"/>
                </a:lnTo>
                <a:lnTo>
                  <a:pt x="3" y="64"/>
                </a:lnTo>
                <a:lnTo>
                  <a:pt x="4" y="64"/>
                </a:lnTo>
                <a:lnTo>
                  <a:pt x="4" y="63"/>
                </a:lnTo>
                <a:lnTo>
                  <a:pt x="4" y="63"/>
                </a:lnTo>
                <a:lnTo>
                  <a:pt x="4" y="64"/>
                </a:lnTo>
                <a:lnTo>
                  <a:pt x="5" y="63"/>
                </a:lnTo>
                <a:lnTo>
                  <a:pt x="5" y="64"/>
                </a:lnTo>
                <a:close/>
                <a:moveTo>
                  <a:pt x="32" y="7"/>
                </a:moveTo>
                <a:lnTo>
                  <a:pt x="32" y="8"/>
                </a:lnTo>
                <a:lnTo>
                  <a:pt x="31" y="8"/>
                </a:lnTo>
                <a:lnTo>
                  <a:pt x="30" y="8"/>
                </a:lnTo>
                <a:lnTo>
                  <a:pt x="31" y="7"/>
                </a:lnTo>
                <a:lnTo>
                  <a:pt x="31" y="7"/>
                </a:lnTo>
                <a:lnTo>
                  <a:pt x="31" y="7"/>
                </a:lnTo>
                <a:lnTo>
                  <a:pt x="32" y="7"/>
                </a:lnTo>
                <a:lnTo>
                  <a:pt x="32" y="7"/>
                </a:lnTo>
                <a:close/>
                <a:moveTo>
                  <a:pt x="10" y="25"/>
                </a:move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8"/>
                </a:lnTo>
                <a:lnTo>
                  <a:pt x="10" y="28"/>
                </a:lnTo>
                <a:lnTo>
                  <a:pt x="9" y="28"/>
                </a:lnTo>
                <a:lnTo>
                  <a:pt x="9" y="27"/>
                </a:lnTo>
                <a:lnTo>
                  <a:pt x="9" y="27"/>
                </a:lnTo>
                <a:lnTo>
                  <a:pt x="8" y="27"/>
                </a:lnTo>
                <a:lnTo>
                  <a:pt x="8" y="27"/>
                </a:lnTo>
                <a:lnTo>
                  <a:pt x="8" y="26"/>
                </a:lnTo>
                <a:lnTo>
                  <a:pt x="8" y="26"/>
                </a:lnTo>
                <a:lnTo>
                  <a:pt x="6" y="26"/>
                </a:lnTo>
                <a:lnTo>
                  <a:pt x="6" y="26"/>
                </a:lnTo>
                <a:lnTo>
                  <a:pt x="5" y="26"/>
                </a:lnTo>
                <a:lnTo>
                  <a:pt x="5" y="26"/>
                </a:lnTo>
                <a:lnTo>
                  <a:pt x="6" y="26"/>
                </a:lnTo>
                <a:lnTo>
                  <a:pt x="6" y="25"/>
                </a:lnTo>
                <a:lnTo>
                  <a:pt x="6" y="25"/>
                </a:lnTo>
                <a:lnTo>
                  <a:pt x="6" y="25"/>
                </a:lnTo>
                <a:lnTo>
                  <a:pt x="8" y="25"/>
                </a:lnTo>
                <a:lnTo>
                  <a:pt x="8" y="25"/>
                </a:lnTo>
                <a:lnTo>
                  <a:pt x="8" y="25"/>
                </a:lnTo>
                <a:lnTo>
                  <a:pt x="8" y="25"/>
                </a:lnTo>
                <a:lnTo>
                  <a:pt x="9" y="25"/>
                </a:lnTo>
                <a:lnTo>
                  <a:pt x="9" y="25"/>
                </a:lnTo>
                <a:lnTo>
                  <a:pt x="9" y="25"/>
                </a:lnTo>
                <a:lnTo>
                  <a:pt x="10" y="25"/>
                </a:lnTo>
                <a:lnTo>
                  <a:pt x="10" y="25"/>
                </a:lnTo>
                <a:close/>
                <a:moveTo>
                  <a:pt x="16" y="42"/>
                </a:moveTo>
                <a:lnTo>
                  <a:pt x="16" y="42"/>
                </a:lnTo>
                <a:lnTo>
                  <a:pt x="15" y="43"/>
                </a:lnTo>
                <a:lnTo>
                  <a:pt x="15" y="43"/>
                </a:lnTo>
                <a:lnTo>
                  <a:pt x="15" y="42"/>
                </a:lnTo>
                <a:lnTo>
                  <a:pt x="15" y="42"/>
                </a:lnTo>
                <a:lnTo>
                  <a:pt x="16" y="42"/>
                </a:lnTo>
                <a:close/>
                <a:moveTo>
                  <a:pt x="2" y="60"/>
                </a:moveTo>
                <a:lnTo>
                  <a:pt x="1" y="60"/>
                </a:lnTo>
                <a:lnTo>
                  <a:pt x="1" y="61"/>
                </a:lnTo>
                <a:lnTo>
                  <a:pt x="0" y="61"/>
                </a:lnTo>
                <a:lnTo>
                  <a:pt x="1" y="60"/>
                </a:lnTo>
                <a:lnTo>
                  <a:pt x="1" y="60"/>
                </a:lnTo>
                <a:lnTo>
                  <a:pt x="2" y="60"/>
                </a:lnTo>
                <a:lnTo>
                  <a:pt x="2" y="60"/>
                </a:lnTo>
                <a:close/>
                <a:moveTo>
                  <a:pt x="16" y="43"/>
                </a:move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lnTo>
                  <a:pt x="16" y="43"/>
                </a:lnTo>
                <a:close/>
                <a:moveTo>
                  <a:pt x="15" y="42"/>
                </a:moveTo>
                <a:lnTo>
                  <a:pt x="14" y="42"/>
                </a:lnTo>
                <a:lnTo>
                  <a:pt x="14" y="42"/>
                </a:lnTo>
                <a:lnTo>
                  <a:pt x="13" y="41"/>
                </a:lnTo>
                <a:lnTo>
                  <a:pt x="11" y="41"/>
                </a:lnTo>
                <a:lnTo>
                  <a:pt x="12" y="41"/>
                </a:lnTo>
                <a:lnTo>
                  <a:pt x="12" y="41"/>
                </a:lnTo>
                <a:lnTo>
                  <a:pt x="13" y="41"/>
                </a:lnTo>
                <a:lnTo>
                  <a:pt x="13" y="41"/>
                </a:lnTo>
                <a:lnTo>
                  <a:pt x="13" y="41"/>
                </a:lnTo>
                <a:lnTo>
                  <a:pt x="14" y="41"/>
                </a:lnTo>
                <a:lnTo>
                  <a:pt x="14" y="42"/>
                </a:lnTo>
                <a:lnTo>
                  <a:pt x="15" y="42"/>
                </a:lnTo>
                <a:lnTo>
                  <a:pt x="15" y="42"/>
                </a:lnTo>
                <a:close/>
                <a:moveTo>
                  <a:pt x="14" y="39"/>
                </a:moveTo>
                <a:lnTo>
                  <a:pt x="14" y="39"/>
                </a:lnTo>
                <a:lnTo>
                  <a:pt x="14" y="40"/>
                </a:lnTo>
                <a:lnTo>
                  <a:pt x="13" y="40"/>
                </a:lnTo>
                <a:lnTo>
                  <a:pt x="13" y="39"/>
                </a:lnTo>
                <a:lnTo>
                  <a:pt x="13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close/>
                <a:moveTo>
                  <a:pt x="6" y="32"/>
                </a:moveTo>
                <a:lnTo>
                  <a:pt x="6" y="32"/>
                </a:lnTo>
                <a:lnTo>
                  <a:pt x="6" y="32"/>
                </a:lnTo>
                <a:lnTo>
                  <a:pt x="6" y="33"/>
                </a:lnTo>
                <a:lnTo>
                  <a:pt x="6" y="33"/>
                </a:lnTo>
                <a:lnTo>
                  <a:pt x="5" y="32"/>
                </a:lnTo>
                <a:lnTo>
                  <a:pt x="5" y="32"/>
                </a:lnTo>
                <a:lnTo>
                  <a:pt x="6" y="32"/>
                </a:lnTo>
                <a:lnTo>
                  <a:pt x="6" y="32"/>
                </a:lnTo>
                <a:close/>
                <a:moveTo>
                  <a:pt x="10" y="29"/>
                </a:moveTo>
                <a:lnTo>
                  <a:pt x="9" y="29"/>
                </a:lnTo>
                <a:lnTo>
                  <a:pt x="8" y="29"/>
                </a:lnTo>
                <a:lnTo>
                  <a:pt x="8" y="29"/>
                </a:lnTo>
                <a:lnTo>
                  <a:pt x="9" y="29"/>
                </a:lnTo>
                <a:lnTo>
                  <a:pt x="10" y="29"/>
                </a:lnTo>
                <a:lnTo>
                  <a:pt x="10" y="2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23" name="Freeform 2763">
            <a:extLst>
              <a:ext uri="{FF2B5EF4-FFF2-40B4-BE49-F238E27FC236}">
                <a16:creationId xmlns:a16="http://schemas.microsoft.com/office/drawing/2014/main" id="{6039D13B-41E4-446B-9752-E8B46794ABF5}"/>
              </a:ext>
            </a:extLst>
          </xdr:cNvPr>
          <xdr:cNvSpPr>
            <a:spLocks/>
          </xdr:cNvSpPr>
        </xdr:nvSpPr>
        <xdr:spPr bwMode="auto">
          <a:xfrm>
            <a:off x="521" y="715"/>
            <a:ext cx="66" cy="72"/>
          </a:xfrm>
          <a:custGeom>
            <a:avLst/>
            <a:gdLst>
              <a:gd name="T0" fmla="*/ 66 w 66"/>
              <a:gd name="T1" fmla="*/ 37 h 72"/>
              <a:gd name="T2" fmla="*/ 63 w 66"/>
              <a:gd name="T3" fmla="*/ 29 h 72"/>
              <a:gd name="T4" fmla="*/ 63 w 66"/>
              <a:gd name="T5" fmla="*/ 24 h 72"/>
              <a:gd name="T6" fmla="*/ 56 w 66"/>
              <a:gd name="T7" fmla="*/ 22 h 72"/>
              <a:gd name="T8" fmla="*/ 49 w 66"/>
              <a:gd name="T9" fmla="*/ 21 h 72"/>
              <a:gd name="T10" fmla="*/ 42 w 66"/>
              <a:gd name="T11" fmla="*/ 23 h 72"/>
              <a:gd name="T12" fmla="*/ 39 w 66"/>
              <a:gd name="T13" fmla="*/ 15 h 72"/>
              <a:gd name="T14" fmla="*/ 44 w 66"/>
              <a:gd name="T15" fmla="*/ 10 h 72"/>
              <a:gd name="T16" fmla="*/ 52 w 66"/>
              <a:gd name="T17" fmla="*/ 2 h 72"/>
              <a:gd name="T18" fmla="*/ 47 w 66"/>
              <a:gd name="T19" fmla="*/ 2 h 72"/>
              <a:gd name="T20" fmla="*/ 42 w 66"/>
              <a:gd name="T21" fmla="*/ 8 h 72"/>
              <a:gd name="T22" fmla="*/ 42 w 66"/>
              <a:gd name="T23" fmla="*/ 3 h 72"/>
              <a:gd name="T24" fmla="*/ 42 w 66"/>
              <a:gd name="T25" fmla="*/ 4 h 72"/>
              <a:gd name="T26" fmla="*/ 39 w 66"/>
              <a:gd name="T27" fmla="*/ 5 h 72"/>
              <a:gd name="T28" fmla="*/ 35 w 66"/>
              <a:gd name="T29" fmla="*/ 5 h 72"/>
              <a:gd name="T30" fmla="*/ 31 w 66"/>
              <a:gd name="T31" fmla="*/ 8 h 72"/>
              <a:gd name="T32" fmla="*/ 29 w 66"/>
              <a:gd name="T33" fmla="*/ 10 h 72"/>
              <a:gd name="T34" fmla="*/ 26 w 66"/>
              <a:gd name="T35" fmla="*/ 12 h 72"/>
              <a:gd name="T36" fmla="*/ 31 w 66"/>
              <a:gd name="T37" fmla="*/ 15 h 72"/>
              <a:gd name="T38" fmla="*/ 33 w 66"/>
              <a:gd name="T39" fmla="*/ 16 h 72"/>
              <a:gd name="T40" fmla="*/ 29 w 66"/>
              <a:gd name="T41" fmla="*/ 20 h 72"/>
              <a:gd name="T42" fmla="*/ 27 w 66"/>
              <a:gd name="T43" fmla="*/ 21 h 72"/>
              <a:gd name="T44" fmla="*/ 19 w 66"/>
              <a:gd name="T45" fmla="*/ 20 h 72"/>
              <a:gd name="T46" fmla="*/ 10 w 66"/>
              <a:gd name="T47" fmla="*/ 20 h 72"/>
              <a:gd name="T48" fmla="*/ 8 w 66"/>
              <a:gd name="T49" fmla="*/ 21 h 72"/>
              <a:gd name="T50" fmla="*/ 6 w 66"/>
              <a:gd name="T51" fmla="*/ 22 h 72"/>
              <a:gd name="T52" fmla="*/ 9 w 66"/>
              <a:gd name="T53" fmla="*/ 24 h 72"/>
              <a:gd name="T54" fmla="*/ 10 w 66"/>
              <a:gd name="T55" fmla="*/ 26 h 72"/>
              <a:gd name="T56" fmla="*/ 13 w 66"/>
              <a:gd name="T57" fmla="*/ 27 h 72"/>
              <a:gd name="T58" fmla="*/ 8 w 66"/>
              <a:gd name="T59" fmla="*/ 32 h 72"/>
              <a:gd name="T60" fmla="*/ 6 w 66"/>
              <a:gd name="T61" fmla="*/ 35 h 72"/>
              <a:gd name="T62" fmla="*/ 7 w 66"/>
              <a:gd name="T63" fmla="*/ 37 h 72"/>
              <a:gd name="T64" fmla="*/ 10 w 66"/>
              <a:gd name="T65" fmla="*/ 36 h 72"/>
              <a:gd name="T66" fmla="*/ 13 w 66"/>
              <a:gd name="T67" fmla="*/ 37 h 72"/>
              <a:gd name="T68" fmla="*/ 22 w 66"/>
              <a:gd name="T69" fmla="*/ 39 h 72"/>
              <a:gd name="T70" fmla="*/ 21 w 66"/>
              <a:gd name="T71" fmla="*/ 41 h 72"/>
              <a:gd name="T72" fmla="*/ 16 w 66"/>
              <a:gd name="T73" fmla="*/ 45 h 72"/>
              <a:gd name="T74" fmla="*/ 12 w 66"/>
              <a:gd name="T75" fmla="*/ 50 h 72"/>
              <a:gd name="T76" fmla="*/ 14 w 66"/>
              <a:gd name="T77" fmla="*/ 50 h 72"/>
              <a:gd name="T78" fmla="*/ 23 w 66"/>
              <a:gd name="T79" fmla="*/ 49 h 72"/>
              <a:gd name="T80" fmla="*/ 15 w 66"/>
              <a:gd name="T81" fmla="*/ 52 h 72"/>
              <a:gd name="T82" fmla="*/ 9 w 66"/>
              <a:gd name="T83" fmla="*/ 56 h 72"/>
              <a:gd name="T84" fmla="*/ 6 w 66"/>
              <a:gd name="T85" fmla="*/ 57 h 72"/>
              <a:gd name="T86" fmla="*/ 0 w 66"/>
              <a:gd name="T87" fmla="*/ 59 h 72"/>
              <a:gd name="T88" fmla="*/ 7 w 66"/>
              <a:gd name="T89" fmla="*/ 60 h 72"/>
              <a:gd name="T90" fmla="*/ 8 w 66"/>
              <a:gd name="T91" fmla="*/ 60 h 72"/>
              <a:gd name="T92" fmla="*/ 2 w 66"/>
              <a:gd name="T93" fmla="*/ 65 h 72"/>
              <a:gd name="T94" fmla="*/ 8 w 66"/>
              <a:gd name="T95" fmla="*/ 66 h 72"/>
              <a:gd name="T96" fmla="*/ 9 w 66"/>
              <a:gd name="T97" fmla="*/ 67 h 72"/>
              <a:gd name="T98" fmla="*/ 7 w 66"/>
              <a:gd name="T99" fmla="*/ 69 h 72"/>
              <a:gd name="T100" fmla="*/ 15 w 66"/>
              <a:gd name="T101" fmla="*/ 67 h 72"/>
              <a:gd name="T102" fmla="*/ 13 w 66"/>
              <a:gd name="T103" fmla="*/ 69 h 72"/>
              <a:gd name="T104" fmla="*/ 12 w 66"/>
              <a:gd name="T105" fmla="*/ 71 h 72"/>
              <a:gd name="T106" fmla="*/ 16 w 66"/>
              <a:gd name="T107" fmla="*/ 72 h 72"/>
              <a:gd name="T108" fmla="*/ 22 w 66"/>
              <a:gd name="T109" fmla="*/ 70 h 72"/>
              <a:gd name="T110" fmla="*/ 28 w 66"/>
              <a:gd name="T111" fmla="*/ 69 h 72"/>
              <a:gd name="T112" fmla="*/ 32 w 66"/>
              <a:gd name="T113" fmla="*/ 66 h 72"/>
              <a:gd name="T114" fmla="*/ 33 w 66"/>
              <a:gd name="T115" fmla="*/ 66 h 72"/>
              <a:gd name="T116" fmla="*/ 42 w 66"/>
              <a:gd name="T117" fmla="*/ 63 h 72"/>
              <a:gd name="T118" fmla="*/ 50 w 66"/>
              <a:gd name="T119" fmla="*/ 59 h 72"/>
              <a:gd name="T120" fmla="*/ 53 w 66"/>
              <a:gd name="T121" fmla="*/ 60 h 72"/>
              <a:gd name="T122" fmla="*/ 58 w 66"/>
              <a:gd name="T123" fmla="*/ 59 h 72"/>
              <a:gd name="T124" fmla="*/ 60 w 66"/>
              <a:gd name="T125" fmla="*/ 56 h 72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  <a:cxn ang="0">
                <a:pos x="T122" y="T123"/>
              </a:cxn>
              <a:cxn ang="0">
                <a:pos x="T124" y="T125"/>
              </a:cxn>
            </a:cxnLst>
            <a:rect l="0" t="0" r="r" b="b"/>
            <a:pathLst>
              <a:path w="66" h="72">
                <a:moveTo>
                  <a:pt x="66" y="44"/>
                </a:moveTo>
                <a:lnTo>
                  <a:pt x="66" y="44"/>
                </a:lnTo>
                <a:lnTo>
                  <a:pt x="66" y="44"/>
                </a:lnTo>
                <a:lnTo>
                  <a:pt x="66" y="44"/>
                </a:lnTo>
                <a:lnTo>
                  <a:pt x="66" y="43"/>
                </a:lnTo>
                <a:lnTo>
                  <a:pt x="66" y="42"/>
                </a:lnTo>
                <a:lnTo>
                  <a:pt x="65" y="41"/>
                </a:lnTo>
                <a:lnTo>
                  <a:pt x="65" y="40"/>
                </a:lnTo>
                <a:lnTo>
                  <a:pt x="65" y="40"/>
                </a:lnTo>
                <a:lnTo>
                  <a:pt x="65" y="39"/>
                </a:lnTo>
                <a:lnTo>
                  <a:pt x="65" y="39"/>
                </a:lnTo>
                <a:lnTo>
                  <a:pt x="65" y="38"/>
                </a:lnTo>
                <a:lnTo>
                  <a:pt x="64" y="38"/>
                </a:lnTo>
                <a:lnTo>
                  <a:pt x="63" y="37"/>
                </a:lnTo>
                <a:lnTo>
                  <a:pt x="64" y="37"/>
                </a:lnTo>
                <a:lnTo>
                  <a:pt x="64" y="37"/>
                </a:lnTo>
                <a:lnTo>
                  <a:pt x="65" y="37"/>
                </a:lnTo>
                <a:lnTo>
                  <a:pt x="65" y="37"/>
                </a:lnTo>
                <a:lnTo>
                  <a:pt x="65" y="37"/>
                </a:lnTo>
                <a:lnTo>
                  <a:pt x="66" y="37"/>
                </a:lnTo>
                <a:lnTo>
                  <a:pt x="65" y="37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5" y="36"/>
                </a:lnTo>
                <a:lnTo>
                  <a:pt x="64" y="35"/>
                </a:lnTo>
                <a:lnTo>
                  <a:pt x="65" y="35"/>
                </a:lnTo>
                <a:lnTo>
                  <a:pt x="65" y="34"/>
                </a:lnTo>
                <a:lnTo>
                  <a:pt x="65" y="34"/>
                </a:lnTo>
                <a:lnTo>
                  <a:pt x="65" y="33"/>
                </a:lnTo>
                <a:lnTo>
                  <a:pt x="65" y="33"/>
                </a:lnTo>
                <a:lnTo>
                  <a:pt x="64" y="33"/>
                </a:lnTo>
                <a:lnTo>
                  <a:pt x="64" y="32"/>
                </a:lnTo>
                <a:lnTo>
                  <a:pt x="64" y="32"/>
                </a:lnTo>
                <a:lnTo>
                  <a:pt x="63" y="32"/>
                </a:lnTo>
                <a:lnTo>
                  <a:pt x="63" y="31"/>
                </a:lnTo>
                <a:lnTo>
                  <a:pt x="63" y="31"/>
                </a:lnTo>
                <a:lnTo>
                  <a:pt x="63" y="30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3" y="29"/>
                </a:lnTo>
                <a:lnTo>
                  <a:pt x="63" y="28"/>
                </a:lnTo>
                <a:lnTo>
                  <a:pt x="61" y="28"/>
                </a:lnTo>
                <a:lnTo>
                  <a:pt x="61" y="27"/>
                </a:lnTo>
                <a:lnTo>
                  <a:pt x="61" y="26"/>
                </a:lnTo>
                <a:lnTo>
                  <a:pt x="61" y="26"/>
                </a:lnTo>
                <a:lnTo>
                  <a:pt x="61" y="26"/>
                </a:lnTo>
                <a:lnTo>
                  <a:pt x="61" y="25"/>
                </a:lnTo>
                <a:lnTo>
                  <a:pt x="61" y="25"/>
                </a:lnTo>
                <a:lnTo>
                  <a:pt x="62" y="25"/>
                </a:lnTo>
                <a:lnTo>
                  <a:pt x="64" y="26"/>
                </a:lnTo>
                <a:lnTo>
                  <a:pt x="64" y="26"/>
                </a:lnTo>
                <a:lnTo>
                  <a:pt x="65" y="25"/>
                </a:lnTo>
                <a:lnTo>
                  <a:pt x="65" y="25"/>
                </a:lnTo>
                <a:lnTo>
                  <a:pt x="64" y="25"/>
                </a:lnTo>
                <a:lnTo>
                  <a:pt x="64" y="25"/>
                </a:lnTo>
                <a:lnTo>
                  <a:pt x="63" y="24"/>
                </a:lnTo>
                <a:lnTo>
                  <a:pt x="63" y="24"/>
                </a:lnTo>
                <a:lnTo>
                  <a:pt x="63" y="24"/>
                </a:lnTo>
                <a:lnTo>
                  <a:pt x="62" y="24"/>
                </a:lnTo>
                <a:lnTo>
                  <a:pt x="62" y="24"/>
                </a:lnTo>
                <a:lnTo>
                  <a:pt x="62" y="24"/>
                </a:lnTo>
                <a:lnTo>
                  <a:pt x="62" y="24"/>
                </a:lnTo>
                <a:lnTo>
                  <a:pt x="61" y="24"/>
                </a:lnTo>
                <a:lnTo>
                  <a:pt x="61" y="24"/>
                </a:lnTo>
                <a:lnTo>
                  <a:pt x="61" y="24"/>
                </a:lnTo>
                <a:lnTo>
                  <a:pt x="60" y="24"/>
                </a:lnTo>
                <a:lnTo>
                  <a:pt x="60" y="24"/>
                </a:lnTo>
                <a:lnTo>
                  <a:pt x="59" y="24"/>
                </a:lnTo>
                <a:lnTo>
                  <a:pt x="59" y="24"/>
                </a:lnTo>
                <a:lnTo>
                  <a:pt x="58" y="24"/>
                </a:lnTo>
                <a:lnTo>
                  <a:pt x="57" y="25"/>
                </a:lnTo>
                <a:lnTo>
                  <a:pt x="57" y="24"/>
                </a:lnTo>
                <a:lnTo>
                  <a:pt x="57" y="23"/>
                </a:lnTo>
                <a:lnTo>
                  <a:pt x="57" y="23"/>
                </a:lnTo>
                <a:lnTo>
                  <a:pt x="57" y="23"/>
                </a:lnTo>
                <a:lnTo>
                  <a:pt x="57" y="22"/>
                </a:lnTo>
                <a:lnTo>
                  <a:pt x="56" y="22"/>
                </a:lnTo>
                <a:lnTo>
                  <a:pt x="55" y="22"/>
                </a:lnTo>
                <a:lnTo>
                  <a:pt x="55" y="21"/>
                </a:lnTo>
                <a:lnTo>
                  <a:pt x="54" y="21"/>
                </a:lnTo>
                <a:lnTo>
                  <a:pt x="54" y="21"/>
                </a:lnTo>
                <a:lnTo>
                  <a:pt x="54" y="20"/>
                </a:lnTo>
                <a:lnTo>
                  <a:pt x="54" y="20"/>
                </a:lnTo>
                <a:lnTo>
                  <a:pt x="53" y="19"/>
                </a:lnTo>
                <a:lnTo>
                  <a:pt x="53" y="19"/>
                </a:lnTo>
                <a:lnTo>
                  <a:pt x="53" y="19"/>
                </a:lnTo>
                <a:lnTo>
                  <a:pt x="52" y="18"/>
                </a:lnTo>
                <a:lnTo>
                  <a:pt x="51" y="18"/>
                </a:lnTo>
                <a:lnTo>
                  <a:pt x="51" y="18"/>
                </a:lnTo>
                <a:lnTo>
                  <a:pt x="50" y="19"/>
                </a:lnTo>
                <a:lnTo>
                  <a:pt x="49" y="19"/>
                </a:lnTo>
                <a:lnTo>
                  <a:pt x="49" y="20"/>
                </a:lnTo>
                <a:lnTo>
                  <a:pt x="48" y="20"/>
                </a:lnTo>
                <a:lnTo>
                  <a:pt x="49" y="20"/>
                </a:lnTo>
                <a:lnTo>
                  <a:pt x="49" y="20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9" y="21"/>
                </a:lnTo>
                <a:lnTo>
                  <a:pt x="48" y="22"/>
                </a:lnTo>
                <a:lnTo>
                  <a:pt x="48" y="22"/>
                </a:lnTo>
                <a:lnTo>
                  <a:pt x="48" y="22"/>
                </a:lnTo>
                <a:lnTo>
                  <a:pt x="48" y="22"/>
                </a:lnTo>
                <a:lnTo>
                  <a:pt x="47" y="23"/>
                </a:lnTo>
                <a:lnTo>
                  <a:pt x="47" y="23"/>
                </a:lnTo>
                <a:lnTo>
                  <a:pt x="46" y="23"/>
                </a:lnTo>
                <a:lnTo>
                  <a:pt x="46" y="23"/>
                </a:lnTo>
                <a:lnTo>
                  <a:pt x="45" y="23"/>
                </a:lnTo>
                <a:lnTo>
                  <a:pt x="46" y="23"/>
                </a:lnTo>
                <a:lnTo>
                  <a:pt x="46" y="22"/>
                </a:lnTo>
                <a:lnTo>
                  <a:pt x="46" y="22"/>
                </a:lnTo>
                <a:lnTo>
                  <a:pt x="45" y="22"/>
                </a:lnTo>
                <a:lnTo>
                  <a:pt x="44" y="23"/>
                </a:lnTo>
                <a:lnTo>
                  <a:pt x="44" y="23"/>
                </a:lnTo>
                <a:lnTo>
                  <a:pt x="43" y="23"/>
                </a:lnTo>
                <a:lnTo>
                  <a:pt x="43" y="23"/>
                </a:lnTo>
                <a:lnTo>
                  <a:pt x="42" y="23"/>
                </a:lnTo>
                <a:lnTo>
                  <a:pt x="42" y="22"/>
                </a:lnTo>
                <a:lnTo>
                  <a:pt x="42" y="22"/>
                </a:lnTo>
                <a:lnTo>
                  <a:pt x="41" y="22"/>
                </a:lnTo>
                <a:lnTo>
                  <a:pt x="41" y="22"/>
                </a:lnTo>
                <a:lnTo>
                  <a:pt x="39" y="21"/>
                </a:lnTo>
                <a:lnTo>
                  <a:pt x="38" y="21"/>
                </a:lnTo>
                <a:lnTo>
                  <a:pt x="38" y="20"/>
                </a:lnTo>
                <a:lnTo>
                  <a:pt x="38" y="20"/>
                </a:lnTo>
                <a:lnTo>
                  <a:pt x="37" y="20"/>
                </a:lnTo>
                <a:lnTo>
                  <a:pt x="37" y="19"/>
                </a:lnTo>
                <a:lnTo>
                  <a:pt x="36" y="19"/>
                </a:lnTo>
                <a:lnTo>
                  <a:pt x="35" y="17"/>
                </a:lnTo>
                <a:lnTo>
                  <a:pt x="35" y="17"/>
                </a:lnTo>
                <a:lnTo>
                  <a:pt x="34" y="17"/>
                </a:lnTo>
                <a:lnTo>
                  <a:pt x="36" y="16"/>
                </a:lnTo>
                <a:lnTo>
                  <a:pt x="36" y="16"/>
                </a:lnTo>
                <a:lnTo>
                  <a:pt x="37" y="15"/>
                </a:lnTo>
                <a:lnTo>
                  <a:pt x="37" y="16"/>
                </a:lnTo>
                <a:lnTo>
                  <a:pt x="39" y="16"/>
                </a:lnTo>
                <a:lnTo>
                  <a:pt x="39" y="15"/>
                </a:lnTo>
                <a:lnTo>
                  <a:pt x="40" y="15"/>
                </a:lnTo>
                <a:lnTo>
                  <a:pt x="41" y="14"/>
                </a:lnTo>
                <a:lnTo>
                  <a:pt x="41" y="14"/>
                </a:lnTo>
                <a:lnTo>
                  <a:pt x="40" y="14"/>
                </a:lnTo>
                <a:lnTo>
                  <a:pt x="40" y="14"/>
                </a:lnTo>
                <a:lnTo>
                  <a:pt x="39" y="14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3"/>
                </a:lnTo>
                <a:lnTo>
                  <a:pt x="38" y="12"/>
                </a:lnTo>
                <a:lnTo>
                  <a:pt x="39" y="12"/>
                </a:lnTo>
                <a:lnTo>
                  <a:pt x="40" y="12"/>
                </a:lnTo>
                <a:lnTo>
                  <a:pt x="40" y="13"/>
                </a:lnTo>
                <a:lnTo>
                  <a:pt x="42" y="12"/>
                </a:lnTo>
                <a:lnTo>
                  <a:pt x="43" y="12"/>
                </a:lnTo>
                <a:lnTo>
                  <a:pt x="44" y="12"/>
                </a:lnTo>
                <a:lnTo>
                  <a:pt x="44" y="10"/>
                </a:lnTo>
                <a:lnTo>
                  <a:pt x="44" y="10"/>
                </a:lnTo>
                <a:lnTo>
                  <a:pt x="45" y="9"/>
                </a:lnTo>
                <a:lnTo>
                  <a:pt x="45" y="9"/>
                </a:lnTo>
                <a:lnTo>
                  <a:pt x="45" y="8"/>
                </a:lnTo>
                <a:lnTo>
                  <a:pt x="45" y="8"/>
                </a:lnTo>
                <a:lnTo>
                  <a:pt x="46" y="8"/>
                </a:lnTo>
                <a:lnTo>
                  <a:pt x="45" y="8"/>
                </a:lnTo>
                <a:lnTo>
                  <a:pt x="46" y="7"/>
                </a:lnTo>
                <a:lnTo>
                  <a:pt x="45" y="7"/>
                </a:lnTo>
                <a:lnTo>
                  <a:pt x="46" y="6"/>
                </a:lnTo>
                <a:lnTo>
                  <a:pt x="47" y="6"/>
                </a:lnTo>
                <a:lnTo>
                  <a:pt x="47" y="6"/>
                </a:lnTo>
                <a:lnTo>
                  <a:pt x="48" y="6"/>
                </a:lnTo>
                <a:lnTo>
                  <a:pt x="48" y="6"/>
                </a:lnTo>
                <a:lnTo>
                  <a:pt x="48" y="6"/>
                </a:lnTo>
                <a:lnTo>
                  <a:pt x="49" y="5"/>
                </a:lnTo>
                <a:lnTo>
                  <a:pt x="51" y="3"/>
                </a:lnTo>
                <a:lnTo>
                  <a:pt x="52" y="3"/>
                </a:lnTo>
                <a:lnTo>
                  <a:pt x="53" y="3"/>
                </a:lnTo>
                <a:lnTo>
                  <a:pt x="53" y="3"/>
                </a:lnTo>
                <a:lnTo>
                  <a:pt x="52" y="2"/>
                </a:lnTo>
                <a:lnTo>
                  <a:pt x="51" y="2"/>
                </a:lnTo>
                <a:lnTo>
                  <a:pt x="51" y="2"/>
                </a:lnTo>
                <a:lnTo>
                  <a:pt x="50" y="2"/>
                </a:lnTo>
                <a:lnTo>
                  <a:pt x="50" y="2"/>
                </a:lnTo>
                <a:lnTo>
                  <a:pt x="49" y="2"/>
                </a:lnTo>
                <a:lnTo>
                  <a:pt x="49" y="1"/>
                </a:lnTo>
                <a:lnTo>
                  <a:pt x="49" y="1"/>
                </a:lnTo>
                <a:lnTo>
                  <a:pt x="48" y="1"/>
                </a:lnTo>
                <a:lnTo>
                  <a:pt x="47" y="0"/>
                </a:lnTo>
                <a:lnTo>
                  <a:pt x="46" y="0"/>
                </a:lnTo>
                <a:lnTo>
                  <a:pt x="46" y="0"/>
                </a:lnTo>
                <a:lnTo>
                  <a:pt x="46" y="0"/>
                </a:lnTo>
                <a:lnTo>
                  <a:pt x="47" y="1"/>
                </a:lnTo>
                <a:lnTo>
                  <a:pt x="46" y="1"/>
                </a:lnTo>
                <a:lnTo>
                  <a:pt x="47" y="1"/>
                </a:lnTo>
                <a:lnTo>
                  <a:pt x="48" y="2"/>
                </a:lnTo>
                <a:lnTo>
                  <a:pt x="48" y="2"/>
                </a:lnTo>
                <a:lnTo>
                  <a:pt x="46" y="2"/>
                </a:lnTo>
                <a:lnTo>
                  <a:pt x="46" y="2"/>
                </a:lnTo>
                <a:lnTo>
                  <a:pt x="47" y="2"/>
                </a:lnTo>
                <a:lnTo>
                  <a:pt x="46" y="1"/>
                </a:lnTo>
                <a:lnTo>
                  <a:pt x="46" y="2"/>
                </a:lnTo>
                <a:lnTo>
                  <a:pt x="45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2"/>
                </a:lnTo>
                <a:lnTo>
                  <a:pt x="44" y="3"/>
                </a:lnTo>
                <a:lnTo>
                  <a:pt x="44" y="3"/>
                </a:lnTo>
                <a:lnTo>
                  <a:pt x="43" y="3"/>
                </a:lnTo>
                <a:lnTo>
                  <a:pt x="43" y="3"/>
                </a:lnTo>
                <a:lnTo>
                  <a:pt x="44" y="4"/>
                </a:lnTo>
                <a:lnTo>
                  <a:pt x="45" y="5"/>
                </a:lnTo>
                <a:lnTo>
                  <a:pt x="45" y="5"/>
                </a:lnTo>
                <a:lnTo>
                  <a:pt x="44" y="5"/>
                </a:lnTo>
                <a:lnTo>
                  <a:pt x="45" y="6"/>
                </a:lnTo>
                <a:lnTo>
                  <a:pt x="44" y="6"/>
                </a:lnTo>
                <a:lnTo>
                  <a:pt x="44" y="7"/>
                </a:lnTo>
                <a:lnTo>
                  <a:pt x="43" y="7"/>
                </a:lnTo>
                <a:lnTo>
                  <a:pt x="42" y="8"/>
                </a:lnTo>
                <a:lnTo>
                  <a:pt x="42" y="8"/>
                </a:lnTo>
                <a:lnTo>
                  <a:pt x="42" y="7"/>
                </a:lnTo>
                <a:lnTo>
                  <a:pt x="43" y="6"/>
                </a:lnTo>
                <a:lnTo>
                  <a:pt x="43" y="6"/>
                </a:lnTo>
                <a:lnTo>
                  <a:pt x="43" y="6"/>
                </a:lnTo>
                <a:lnTo>
                  <a:pt x="42" y="6"/>
                </a:lnTo>
                <a:lnTo>
                  <a:pt x="42" y="6"/>
                </a:lnTo>
                <a:lnTo>
                  <a:pt x="43" y="6"/>
                </a:lnTo>
                <a:lnTo>
                  <a:pt x="43" y="6"/>
                </a:lnTo>
                <a:lnTo>
                  <a:pt x="44" y="5"/>
                </a:lnTo>
                <a:lnTo>
                  <a:pt x="44" y="5"/>
                </a:lnTo>
                <a:lnTo>
                  <a:pt x="44" y="5"/>
                </a:lnTo>
                <a:lnTo>
                  <a:pt x="44" y="5"/>
                </a:lnTo>
                <a:lnTo>
                  <a:pt x="43" y="4"/>
                </a:lnTo>
                <a:lnTo>
                  <a:pt x="43" y="4"/>
                </a:lnTo>
                <a:lnTo>
                  <a:pt x="42" y="4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3"/>
                </a:lnTo>
                <a:lnTo>
                  <a:pt x="42" y="2"/>
                </a:lnTo>
                <a:lnTo>
                  <a:pt x="41" y="2"/>
                </a:lnTo>
                <a:lnTo>
                  <a:pt x="41" y="3"/>
                </a:lnTo>
                <a:lnTo>
                  <a:pt x="40" y="2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0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1" y="4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1" y="3"/>
                </a:lnTo>
                <a:lnTo>
                  <a:pt x="41" y="4"/>
                </a:lnTo>
                <a:lnTo>
                  <a:pt x="41" y="4"/>
                </a:lnTo>
                <a:lnTo>
                  <a:pt x="42" y="4"/>
                </a:lnTo>
                <a:lnTo>
                  <a:pt x="42" y="4"/>
                </a:lnTo>
                <a:lnTo>
                  <a:pt x="41" y="5"/>
                </a:lnTo>
                <a:lnTo>
                  <a:pt x="41" y="5"/>
                </a:lnTo>
                <a:lnTo>
                  <a:pt x="41" y="5"/>
                </a:lnTo>
                <a:lnTo>
                  <a:pt x="41" y="5"/>
                </a:lnTo>
                <a:lnTo>
                  <a:pt x="41" y="4"/>
                </a:lnTo>
                <a:lnTo>
                  <a:pt x="40" y="4"/>
                </a:lnTo>
                <a:lnTo>
                  <a:pt x="39" y="4"/>
                </a:lnTo>
                <a:lnTo>
                  <a:pt x="39" y="3"/>
                </a:lnTo>
                <a:lnTo>
                  <a:pt x="40" y="3"/>
                </a:lnTo>
                <a:lnTo>
                  <a:pt x="40" y="3"/>
                </a:lnTo>
                <a:lnTo>
                  <a:pt x="40" y="2"/>
                </a:lnTo>
                <a:lnTo>
                  <a:pt x="39" y="3"/>
                </a:lnTo>
                <a:lnTo>
                  <a:pt x="39" y="3"/>
                </a:lnTo>
                <a:lnTo>
                  <a:pt x="39" y="3"/>
                </a:lnTo>
                <a:lnTo>
                  <a:pt x="38" y="3"/>
                </a:lnTo>
                <a:lnTo>
                  <a:pt x="39" y="3"/>
                </a:lnTo>
                <a:lnTo>
                  <a:pt x="39" y="4"/>
                </a:lnTo>
                <a:lnTo>
                  <a:pt x="39" y="4"/>
                </a:lnTo>
                <a:lnTo>
                  <a:pt x="39" y="5"/>
                </a:lnTo>
                <a:lnTo>
                  <a:pt x="39" y="5"/>
                </a:lnTo>
                <a:lnTo>
                  <a:pt x="38" y="5"/>
                </a:lnTo>
                <a:lnTo>
                  <a:pt x="39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8" y="4"/>
                </a:lnTo>
                <a:lnTo>
                  <a:pt x="37" y="4"/>
                </a:lnTo>
                <a:lnTo>
                  <a:pt x="38" y="3"/>
                </a:lnTo>
                <a:lnTo>
                  <a:pt x="37" y="3"/>
                </a:lnTo>
                <a:lnTo>
                  <a:pt x="37" y="3"/>
                </a:lnTo>
                <a:lnTo>
                  <a:pt x="36" y="3"/>
                </a:lnTo>
                <a:lnTo>
                  <a:pt x="36" y="3"/>
                </a:lnTo>
                <a:lnTo>
                  <a:pt x="36" y="3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6" y="4"/>
                </a:lnTo>
                <a:lnTo>
                  <a:pt x="35" y="4"/>
                </a:lnTo>
                <a:lnTo>
                  <a:pt x="35" y="5"/>
                </a:lnTo>
                <a:lnTo>
                  <a:pt x="35" y="5"/>
                </a:lnTo>
                <a:lnTo>
                  <a:pt x="34" y="5"/>
                </a:lnTo>
                <a:lnTo>
                  <a:pt x="35" y="4"/>
                </a:lnTo>
                <a:lnTo>
                  <a:pt x="35" y="4"/>
                </a:lnTo>
                <a:lnTo>
                  <a:pt x="35" y="4"/>
                </a:lnTo>
                <a:lnTo>
                  <a:pt x="34" y="5"/>
                </a:lnTo>
                <a:lnTo>
                  <a:pt x="33" y="4"/>
                </a:lnTo>
                <a:lnTo>
                  <a:pt x="32" y="4"/>
                </a:lnTo>
                <a:lnTo>
                  <a:pt x="32" y="5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2" y="6"/>
                </a:lnTo>
                <a:lnTo>
                  <a:pt x="31" y="6"/>
                </a:lnTo>
                <a:lnTo>
                  <a:pt x="31" y="6"/>
                </a:lnTo>
                <a:lnTo>
                  <a:pt x="31" y="7"/>
                </a:lnTo>
                <a:lnTo>
                  <a:pt x="30" y="7"/>
                </a:lnTo>
                <a:lnTo>
                  <a:pt x="31" y="8"/>
                </a:lnTo>
                <a:lnTo>
                  <a:pt x="31" y="8"/>
                </a:lnTo>
                <a:lnTo>
                  <a:pt x="31" y="8"/>
                </a:lnTo>
                <a:lnTo>
                  <a:pt x="30" y="8"/>
                </a:lnTo>
                <a:lnTo>
                  <a:pt x="30" y="9"/>
                </a:lnTo>
                <a:lnTo>
                  <a:pt x="31" y="9"/>
                </a:lnTo>
                <a:lnTo>
                  <a:pt x="31" y="9"/>
                </a:lnTo>
                <a:lnTo>
                  <a:pt x="31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2" y="9"/>
                </a:lnTo>
                <a:lnTo>
                  <a:pt x="31" y="9"/>
                </a:lnTo>
                <a:lnTo>
                  <a:pt x="31" y="9"/>
                </a:lnTo>
                <a:lnTo>
                  <a:pt x="31" y="10"/>
                </a:lnTo>
                <a:lnTo>
                  <a:pt x="32" y="10"/>
                </a:lnTo>
                <a:lnTo>
                  <a:pt x="32" y="10"/>
                </a:lnTo>
                <a:lnTo>
                  <a:pt x="32" y="10"/>
                </a:lnTo>
                <a:lnTo>
                  <a:pt x="31" y="10"/>
                </a:lnTo>
                <a:lnTo>
                  <a:pt x="30" y="10"/>
                </a:lnTo>
                <a:lnTo>
                  <a:pt x="30" y="10"/>
                </a:lnTo>
                <a:lnTo>
                  <a:pt x="29" y="10"/>
                </a:lnTo>
                <a:lnTo>
                  <a:pt x="29" y="10"/>
                </a:lnTo>
                <a:lnTo>
                  <a:pt x="29" y="10"/>
                </a:lnTo>
                <a:lnTo>
                  <a:pt x="29" y="10"/>
                </a:lnTo>
                <a:lnTo>
                  <a:pt x="30" y="11"/>
                </a:lnTo>
                <a:lnTo>
                  <a:pt x="30" y="11"/>
                </a:lnTo>
                <a:lnTo>
                  <a:pt x="30" y="11"/>
                </a:lnTo>
                <a:lnTo>
                  <a:pt x="31" y="11"/>
                </a:lnTo>
                <a:lnTo>
                  <a:pt x="31" y="12"/>
                </a:lnTo>
                <a:lnTo>
                  <a:pt x="30" y="12"/>
                </a:lnTo>
                <a:lnTo>
                  <a:pt x="30" y="11"/>
                </a:lnTo>
                <a:lnTo>
                  <a:pt x="29" y="11"/>
                </a:lnTo>
                <a:lnTo>
                  <a:pt x="30" y="11"/>
                </a:lnTo>
                <a:lnTo>
                  <a:pt x="30" y="12"/>
                </a:lnTo>
                <a:lnTo>
                  <a:pt x="29" y="12"/>
                </a:lnTo>
                <a:lnTo>
                  <a:pt x="29" y="11"/>
                </a:lnTo>
                <a:lnTo>
                  <a:pt x="28" y="11"/>
                </a:lnTo>
                <a:lnTo>
                  <a:pt x="27" y="11"/>
                </a:lnTo>
                <a:lnTo>
                  <a:pt x="26" y="12"/>
                </a:lnTo>
                <a:lnTo>
                  <a:pt x="26" y="12"/>
                </a:lnTo>
                <a:lnTo>
                  <a:pt x="26" y="12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5" y="13"/>
                </a:lnTo>
                <a:lnTo>
                  <a:pt x="27" y="14"/>
                </a:lnTo>
                <a:lnTo>
                  <a:pt x="27" y="14"/>
                </a:lnTo>
                <a:lnTo>
                  <a:pt x="27" y="14"/>
                </a:lnTo>
                <a:lnTo>
                  <a:pt x="28" y="14"/>
                </a:lnTo>
                <a:lnTo>
                  <a:pt x="30" y="14"/>
                </a:lnTo>
                <a:lnTo>
                  <a:pt x="30" y="14"/>
                </a:lnTo>
                <a:lnTo>
                  <a:pt x="30" y="14"/>
                </a:lnTo>
                <a:lnTo>
                  <a:pt x="30" y="14"/>
                </a:lnTo>
                <a:lnTo>
                  <a:pt x="31" y="14"/>
                </a:lnTo>
                <a:lnTo>
                  <a:pt x="31" y="14"/>
                </a:lnTo>
                <a:lnTo>
                  <a:pt x="31" y="14"/>
                </a:lnTo>
                <a:lnTo>
                  <a:pt x="30" y="15"/>
                </a:lnTo>
                <a:lnTo>
                  <a:pt x="30" y="15"/>
                </a:lnTo>
                <a:lnTo>
                  <a:pt x="30" y="15"/>
                </a:lnTo>
                <a:lnTo>
                  <a:pt x="30" y="15"/>
                </a:lnTo>
                <a:lnTo>
                  <a:pt x="31" y="15"/>
                </a:lnTo>
                <a:lnTo>
                  <a:pt x="31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2" y="14"/>
                </a:lnTo>
                <a:lnTo>
                  <a:pt x="32" y="14"/>
                </a:lnTo>
                <a:lnTo>
                  <a:pt x="33" y="14"/>
                </a:lnTo>
                <a:lnTo>
                  <a:pt x="34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5" y="14"/>
                </a:lnTo>
                <a:lnTo>
                  <a:pt x="34" y="14"/>
                </a:lnTo>
                <a:lnTo>
                  <a:pt x="34" y="15"/>
                </a:lnTo>
                <a:lnTo>
                  <a:pt x="34" y="15"/>
                </a:lnTo>
                <a:lnTo>
                  <a:pt x="34" y="15"/>
                </a:lnTo>
                <a:lnTo>
                  <a:pt x="33" y="16"/>
                </a:lnTo>
                <a:lnTo>
                  <a:pt x="33" y="16"/>
                </a:lnTo>
                <a:lnTo>
                  <a:pt x="33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30" y="17"/>
                </a:lnTo>
                <a:lnTo>
                  <a:pt x="29" y="18"/>
                </a:lnTo>
                <a:lnTo>
                  <a:pt x="28" y="18"/>
                </a:lnTo>
                <a:lnTo>
                  <a:pt x="28" y="18"/>
                </a:lnTo>
                <a:lnTo>
                  <a:pt x="27" y="18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19"/>
                </a:lnTo>
                <a:lnTo>
                  <a:pt x="27" y="20"/>
                </a:lnTo>
                <a:lnTo>
                  <a:pt x="28" y="19"/>
                </a:lnTo>
                <a:lnTo>
                  <a:pt x="29" y="19"/>
                </a:lnTo>
                <a:lnTo>
                  <a:pt x="29" y="20"/>
                </a:lnTo>
                <a:lnTo>
                  <a:pt x="29" y="20"/>
                </a:lnTo>
                <a:lnTo>
                  <a:pt x="29" y="20"/>
                </a:lnTo>
                <a:lnTo>
                  <a:pt x="28" y="19"/>
                </a:lnTo>
                <a:lnTo>
                  <a:pt x="28" y="20"/>
                </a:lnTo>
                <a:lnTo>
                  <a:pt x="28" y="20"/>
                </a:lnTo>
                <a:lnTo>
                  <a:pt x="29" y="20"/>
                </a:lnTo>
                <a:lnTo>
                  <a:pt x="30" y="20"/>
                </a:lnTo>
                <a:lnTo>
                  <a:pt x="30" y="20"/>
                </a:lnTo>
                <a:lnTo>
                  <a:pt x="28" y="20"/>
                </a:lnTo>
                <a:lnTo>
                  <a:pt x="28" y="20"/>
                </a:lnTo>
                <a:lnTo>
                  <a:pt x="28" y="21"/>
                </a:lnTo>
                <a:lnTo>
                  <a:pt x="28" y="21"/>
                </a:lnTo>
                <a:lnTo>
                  <a:pt x="29" y="21"/>
                </a:lnTo>
                <a:lnTo>
                  <a:pt x="29" y="21"/>
                </a:lnTo>
                <a:lnTo>
                  <a:pt x="29" y="22"/>
                </a:lnTo>
                <a:lnTo>
                  <a:pt x="28" y="22"/>
                </a:lnTo>
                <a:lnTo>
                  <a:pt x="28" y="22"/>
                </a:lnTo>
                <a:lnTo>
                  <a:pt x="28" y="21"/>
                </a:lnTo>
                <a:lnTo>
                  <a:pt x="27" y="21"/>
                </a:lnTo>
                <a:lnTo>
                  <a:pt x="27" y="21"/>
                </a:lnTo>
                <a:lnTo>
                  <a:pt x="27" y="20"/>
                </a:lnTo>
                <a:lnTo>
                  <a:pt x="26" y="21"/>
                </a:lnTo>
                <a:lnTo>
                  <a:pt x="25" y="20"/>
                </a:lnTo>
                <a:lnTo>
                  <a:pt x="25" y="21"/>
                </a:lnTo>
                <a:lnTo>
                  <a:pt x="24" y="21"/>
                </a:lnTo>
                <a:lnTo>
                  <a:pt x="23" y="20"/>
                </a:lnTo>
                <a:lnTo>
                  <a:pt x="21" y="20"/>
                </a:lnTo>
                <a:lnTo>
                  <a:pt x="21" y="20"/>
                </a:lnTo>
                <a:lnTo>
                  <a:pt x="21" y="21"/>
                </a:lnTo>
                <a:lnTo>
                  <a:pt x="20" y="21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20" y="22"/>
                </a:lnTo>
                <a:lnTo>
                  <a:pt x="19" y="22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1"/>
                </a:lnTo>
                <a:lnTo>
                  <a:pt x="19" y="20"/>
                </a:lnTo>
                <a:lnTo>
                  <a:pt x="19" y="20"/>
                </a:lnTo>
                <a:lnTo>
                  <a:pt x="18" y="20"/>
                </a:lnTo>
                <a:lnTo>
                  <a:pt x="18" y="20"/>
                </a:lnTo>
                <a:lnTo>
                  <a:pt x="18" y="20"/>
                </a:lnTo>
                <a:lnTo>
                  <a:pt x="17" y="20"/>
                </a:lnTo>
                <a:lnTo>
                  <a:pt x="16" y="20"/>
                </a:lnTo>
                <a:lnTo>
                  <a:pt x="16" y="20"/>
                </a:lnTo>
                <a:lnTo>
                  <a:pt x="15" y="20"/>
                </a:lnTo>
                <a:lnTo>
                  <a:pt x="14" y="20"/>
                </a:lnTo>
                <a:lnTo>
                  <a:pt x="14" y="20"/>
                </a:lnTo>
                <a:lnTo>
                  <a:pt x="12" y="20"/>
                </a:lnTo>
                <a:lnTo>
                  <a:pt x="12" y="20"/>
                </a:lnTo>
                <a:lnTo>
                  <a:pt x="11" y="19"/>
                </a:lnTo>
                <a:lnTo>
                  <a:pt x="10" y="19"/>
                </a:lnTo>
                <a:lnTo>
                  <a:pt x="9" y="20"/>
                </a:lnTo>
                <a:lnTo>
                  <a:pt x="9" y="20"/>
                </a:lnTo>
                <a:lnTo>
                  <a:pt x="9" y="20"/>
                </a:lnTo>
                <a:lnTo>
                  <a:pt x="10" y="20"/>
                </a:lnTo>
                <a:lnTo>
                  <a:pt x="10" y="20"/>
                </a:lnTo>
                <a:lnTo>
                  <a:pt x="10" y="20"/>
                </a:lnTo>
                <a:lnTo>
                  <a:pt x="11" y="21"/>
                </a:lnTo>
                <a:lnTo>
                  <a:pt x="11" y="21"/>
                </a:lnTo>
                <a:lnTo>
                  <a:pt x="10" y="21"/>
                </a:lnTo>
                <a:lnTo>
                  <a:pt x="10" y="20"/>
                </a:lnTo>
                <a:lnTo>
                  <a:pt x="9" y="20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9" y="21"/>
                </a:lnTo>
                <a:lnTo>
                  <a:pt x="8" y="21"/>
                </a:lnTo>
                <a:lnTo>
                  <a:pt x="7" y="21"/>
                </a:lnTo>
                <a:lnTo>
                  <a:pt x="7" y="21"/>
                </a:lnTo>
                <a:lnTo>
                  <a:pt x="7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8" y="21"/>
                </a:lnTo>
                <a:lnTo>
                  <a:pt x="7" y="20"/>
                </a:lnTo>
                <a:lnTo>
                  <a:pt x="7" y="20"/>
                </a:lnTo>
                <a:lnTo>
                  <a:pt x="7" y="20"/>
                </a:lnTo>
                <a:lnTo>
                  <a:pt x="6" y="21"/>
                </a:lnTo>
                <a:lnTo>
                  <a:pt x="6" y="21"/>
                </a:lnTo>
                <a:lnTo>
                  <a:pt x="5" y="21"/>
                </a:lnTo>
                <a:lnTo>
                  <a:pt x="6" y="21"/>
                </a:lnTo>
                <a:lnTo>
                  <a:pt x="6" y="21"/>
                </a:lnTo>
                <a:lnTo>
                  <a:pt x="6" y="22"/>
                </a:lnTo>
                <a:lnTo>
                  <a:pt x="6" y="22"/>
                </a:lnTo>
                <a:lnTo>
                  <a:pt x="5" y="23"/>
                </a:lnTo>
                <a:lnTo>
                  <a:pt x="5" y="24"/>
                </a:lnTo>
                <a:lnTo>
                  <a:pt x="6" y="24"/>
                </a:lnTo>
                <a:lnTo>
                  <a:pt x="6" y="24"/>
                </a:lnTo>
                <a:lnTo>
                  <a:pt x="6" y="23"/>
                </a:lnTo>
                <a:lnTo>
                  <a:pt x="6" y="23"/>
                </a:lnTo>
                <a:lnTo>
                  <a:pt x="6" y="23"/>
                </a:lnTo>
                <a:lnTo>
                  <a:pt x="6" y="23"/>
                </a:lnTo>
                <a:lnTo>
                  <a:pt x="6" y="22"/>
                </a:lnTo>
                <a:lnTo>
                  <a:pt x="6" y="22"/>
                </a:lnTo>
                <a:lnTo>
                  <a:pt x="6" y="22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7" y="21"/>
                </a:lnTo>
                <a:lnTo>
                  <a:pt x="7" y="21"/>
                </a:lnTo>
                <a:lnTo>
                  <a:pt x="8" y="22"/>
                </a:lnTo>
                <a:lnTo>
                  <a:pt x="8" y="22"/>
                </a:lnTo>
                <a:lnTo>
                  <a:pt x="8" y="22"/>
                </a:lnTo>
                <a:lnTo>
                  <a:pt x="7" y="22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8" y="23"/>
                </a:lnTo>
                <a:lnTo>
                  <a:pt x="7" y="24"/>
                </a:lnTo>
                <a:lnTo>
                  <a:pt x="8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3"/>
                </a:lnTo>
                <a:lnTo>
                  <a:pt x="9" y="23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9" y="24"/>
                </a:lnTo>
                <a:lnTo>
                  <a:pt x="8" y="25"/>
                </a:lnTo>
                <a:lnTo>
                  <a:pt x="9" y="25"/>
                </a:lnTo>
                <a:lnTo>
                  <a:pt x="9" y="25"/>
                </a:lnTo>
                <a:lnTo>
                  <a:pt x="9" y="25"/>
                </a:lnTo>
                <a:lnTo>
                  <a:pt x="9" y="26"/>
                </a:lnTo>
                <a:lnTo>
                  <a:pt x="9" y="26"/>
                </a:lnTo>
                <a:lnTo>
                  <a:pt x="9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6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7"/>
                </a:lnTo>
                <a:lnTo>
                  <a:pt x="10" y="26"/>
                </a:lnTo>
                <a:lnTo>
                  <a:pt x="9" y="26"/>
                </a:lnTo>
                <a:lnTo>
                  <a:pt x="8" y="26"/>
                </a:lnTo>
                <a:lnTo>
                  <a:pt x="8" y="27"/>
                </a:lnTo>
                <a:lnTo>
                  <a:pt x="8" y="27"/>
                </a:lnTo>
                <a:lnTo>
                  <a:pt x="8" y="27"/>
                </a:lnTo>
                <a:lnTo>
                  <a:pt x="8" y="28"/>
                </a:lnTo>
                <a:lnTo>
                  <a:pt x="8" y="28"/>
                </a:lnTo>
                <a:lnTo>
                  <a:pt x="8" y="28"/>
                </a:lnTo>
                <a:lnTo>
                  <a:pt x="9" y="28"/>
                </a:lnTo>
                <a:lnTo>
                  <a:pt x="10" y="28"/>
                </a:lnTo>
                <a:lnTo>
                  <a:pt x="11" y="27"/>
                </a:lnTo>
                <a:lnTo>
                  <a:pt x="11" y="27"/>
                </a:lnTo>
                <a:lnTo>
                  <a:pt x="12" y="27"/>
                </a:lnTo>
                <a:lnTo>
                  <a:pt x="13" y="27"/>
                </a:lnTo>
                <a:lnTo>
                  <a:pt x="13" y="27"/>
                </a:lnTo>
                <a:lnTo>
                  <a:pt x="13" y="28"/>
                </a:lnTo>
                <a:lnTo>
                  <a:pt x="13" y="28"/>
                </a:lnTo>
                <a:lnTo>
                  <a:pt x="14" y="28"/>
                </a:lnTo>
                <a:lnTo>
                  <a:pt x="13" y="28"/>
                </a:lnTo>
                <a:lnTo>
                  <a:pt x="13" y="28"/>
                </a:lnTo>
                <a:lnTo>
                  <a:pt x="13" y="29"/>
                </a:lnTo>
                <a:lnTo>
                  <a:pt x="13" y="29"/>
                </a:lnTo>
                <a:lnTo>
                  <a:pt x="13" y="29"/>
                </a:lnTo>
                <a:lnTo>
                  <a:pt x="14" y="29"/>
                </a:lnTo>
                <a:lnTo>
                  <a:pt x="13" y="29"/>
                </a:lnTo>
                <a:lnTo>
                  <a:pt x="12" y="29"/>
                </a:lnTo>
                <a:lnTo>
                  <a:pt x="12" y="29"/>
                </a:lnTo>
                <a:lnTo>
                  <a:pt x="12" y="29"/>
                </a:lnTo>
                <a:lnTo>
                  <a:pt x="10" y="30"/>
                </a:lnTo>
                <a:lnTo>
                  <a:pt x="10" y="29"/>
                </a:lnTo>
                <a:lnTo>
                  <a:pt x="8" y="30"/>
                </a:lnTo>
                <a:lnTo>
                  <a:pt x="8" y="31"/>
                </a:lnTo>
                <a:lnTo>
                  <a:pt x="8" y="31"/>
                </a:lnTo>
                <a:lnTo>
                  <a:pt x="8" y="31"/>
                </a:lnTo>
                <a:lnTo>
                  <a:pt x="8" y="32"/>
                </a:lnTo>
                <a:lnTo>
                  <a:pt x="9" y="32"/>
                </a:lnTo>
                <a:lnTo>
                  <a:pt x="9" y="33"/>
                </a:lnTo>
                <a:lnTo>
                  <a:pt x="8" y="33"/>
                </a:lnTo>
                <a:lnTo>
                  <a:pt x="7" y="33"/>
                </a:lnTo>
                <a:lnTo>
                  <a:pt x="6" y="33"/>
                </a:lnTo>
                <a:lnTo>
                  <a:pt x="6" y="33"/>
                </a:lnTo>
                <a:lnTo>
                  <a:pt x="7" y="33"/>
                </a:lnTo>
                <a:lnTo>
                  <a:pt x="6" y="33"/>
                </a:lnTo>
                <a:lnTo>
                  <a:pt x="5" y="33"/>
                </a:lnTo>
                <a:lnTo>
                  <a:pt x="5" y="33"/>
                </a:lnTo>
                <a:lnTo>
                  <a:pt x="5" y="34"/>
                </a:lnTo>
                <a:lnTo>
                  <a:pt x="4" y="34"/>
                </a:lnTo>
                <a:lnTo>
                  <a:pt x="4" y="34"/>
                </a:lnTo>
                <a:lnTo>
                  <a:pt x="5" y="34"/>
                </a:lnTo>
                <a:lnTo>
                  <a:pt x="5" y="34"/>
                </a:lnTo>
                <a:lnTo>
                  <a:pt x="5" y="34"/>
                </a:lnTo>
                <a:lnTo>
                  <a:pt x="5" y="34"/>
                </a:lnTo>
                <a:lnTo>
                  <a:pt x="5" y="35"/>
                </a:lnTo>
                <a:lnTo>
                  <a:pt x="5" y="35"/>
                </a:lnTo>
                <a:lnTo>
                  <a:pt x="6" y="35"/>
                </a:lnTo>
                <a:lnTo>
                  <a:pt x="6" y="35"/>
                </a:lnTo>
                <a:lnTo>
                  <a:pt x="6" y="35"/>
                </a:lnTo>
                <a:lnTo>
                  <a:pt x="6" y="36"/>
                </a:lnTo>
                <a:lnTo>
                  <a:pt x="5" y="35"/>
                </a:lnTo>
                <a:lnTo>
                  <a:pt x="4" y="36"/>
                </a:lnTo>
                <a:lnTo>
                  <a:pt x="4" y="36"/>
                </a:lnTo>
                <a:lnTo>
                  <a:pt x="4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5" y="36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7"/>
                </a:lnTo>
                <a:lnTo>
                  <a:pt x="7" y="37"/>
                </a:lnTo>
                <a:lnTo>
                  <a:pt x="7" y="37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8" y="36"/>
                </a:lnTo>
                <a:lnTo>
                  <a:pt x="8" y="36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9" y="36"/>
                </a:lnTo>
                <a:lnTo>
                  <a:pt x="9" y="37"/>
                </a:lnTo>
                <a:lnTo>
                  <a:pt x="9" y="36"/>
                </a:lnTo>
                <a:lnTo>
                  <a:pt x="9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6"/>
                </a:lnTo>
                <a:lnTo>
                  <a:pt x="10" y="37"/>
                </a:lnTo>
                <a:lnTo>
                  <a:pt x="10" y="36"/>
                </a:lnTo>
                <a:lnTo>
                  <a:pt x="10" y="37"/>
                </a:lnTo>
                <a:lnTo>
                  <a:pt x="9" y="37"/>
                </a:lnTo>
                <a:lnTo>
                  <a:pt x="8" y="38"/>
                </a:lnTo>
                <a:lnTo>
                  <a:pt x="9" y="38"/>
                </a:lnTo>
                <a:lnTo>
                  <a:pt x="9" y="38"/>
                </a:lnTo>
                <a:lnTo>
                  <a:pt x="9" y="38"/>
                </a:lnTo>
                <a:lnTo>
                  <a:pt x="10" y="38"/>
                </a:lnTo>
                <a:lnTo>
                  <a:pt x="10" y="38"/>
                </a:lnTo>
                <a:lnTo>
                  <a:pt x="10" y="38"/>
                </a:lnTo>
                <a:lnTo>
                  <a:pt x="11" y="38"/>
                </a:lnTo>
                <a:lnTo>
                  <a:pt x="11" y="38"/>
                </a:lnTo>
                <a:lnTo>
                  <a:pt x="11" y="38"/>
                </a:lnTo>
                <a:lnTo>
                  <a:pt x="12" y="37"/>
                </a:lnTo>
                <a:lnTo>
                  <a:pt x="12" y="37"/>
                </a:lnTo>
                <a:lnTo>
                  <a:pt x="13" y="37"/>
                </a:lnTo>
                <a:lnTo>
                  <a:pt x="12" y="37"/>
                </a:lnTo>
                <a:lnTo>
                  <a:pt x="12" y="38"/>
                </a:lnTo>
                <a:lnTo>
                  <a:pt x="12" y="38"/>
                </a:lnTo>
                <a:lnTo>
                  <a:pt x="13" y="38"/>
                </a:lnTo>
                <a:lnTo>
                  <a:pt x="13" y="37"/>
                </a:lnTo>
                <a:lnTo>
                  <a:pt x="13" y="37"/>
                </a:lnTo>
                <a:lnTo>
                  <a:pt x="13" y="37"/>
                </a:lnTo>
                <a:lnTo>
                  <a:pt x="13" y="38"/>
                </a:lnTo>
                <a:lnTo>
                  <a:pt x="13" y="38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3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lnTo>
                  <a:pt x="14" y="39"/>
                </a:lnTo>
                <a:lnTo>
                  <a:pt x="15" y="40"/>
                </a:lnTo>
                <a:lnTo>
                  <a:pt x="19" y="39"/>
                </a:lnTo>
                <a:lnTo>
                  <a:pt x="21" y="39"/>
                </a:lnTo>
                <a:lnTo>
                  <a:pt x="22" y="39"/>
                </a:lnTo>
                <a:lnTo>
                  <a:pt x="22" y="39"/>
                </a:lnTo>
                <a:lnTo>
                  <a:pt x="23" y="39"/>
                </a:lnTo>
                <a:lnTo>
                  <a:pt x="23" y="39"/>
                </a:lnTo>
                <a:lnTo>
                  <a:pt x="23" y="39"/>
                </a:lnTo>
                <a:lnTo>
                  <a:pt x="22" y="39"/>
                </a:lnTo>
                <a:lnTo>
                  <a:pt x="22" y="39"/>
                </a:lnTo>
                <a:lnTo>
                  <a:pt x="22" y="39"/>
                </a:lnTo>
                <a:lnTo>
                  <a:pt x="22" y="40"/>
                </a:lnTo>
                <a:lnTo>
                  <a:pt x="23" y="40"/>
                </a:lnTo>
                <a:lnTo>
                  <a:pt x="23" y="40"/>
                </a:lnTo>
                <a:lnTo>
                  <a:pt x="23" y="40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3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2" y="41"/>
                </a:lnTo>
                <a:lnTo>
                  <a:pt x="22" y="41"/>
                </a:lnTo>
                <a:lnTo>
                  <a:pt x="21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20" y="41"/>
                </a:lnTo>
                <a:lnTo>
                  <a:pt x="19" y="41"/>
                </a:lnTo>
                <a:lnTo>
                  <a:pt x="18" y="41"/>
                </a:lnTo>
                <a:lnTo>
                  <a:pt x="18" y="41"/>
                </a:lnTo>
                <a:lnTo>
                  <a:pt x="18" y="41"/>
                </a:lnTo>
                <a:lnTo>
                  <a:pt x="18" y="41"/>
                </a:lnTo>
                <a:lnTo>
                  <a:pt x="17" y="42"/>
                </a:lnTo>
                <a:lnTo>
                  <a:pt x="17" y="43"/>
                </a:lnTo>
                <a:lnTo>
                  <a:pt x="16" y="44"/>
                </a:lnTo>
                <a:lnTo>
                  <a:pt x="16" y="44"/>
                </a:lnTo>
                <a:lnTo>
                  <a:pt x="16" y="44"/>
                </a:lnTo>
                <a:lnTo>
                  <a:pt x="15" y="45"/>
                </a:lnTo>
                <a:lnTo>
                  <a:pt x="15" y="45"/>
                </a:lnTo>
                <a:lnTo>
                  <a:pt x="16" y="45"/>
                </a:lnTo>
                <a:lnTo>
                  <a:pt x="16" y="45"/>
                </a:lnTo>
                <a:lnTo>
                  <a:pt x="17" y="45"/>
                </a:lnTo>
                <a:lnTo>
                  <a:pt x="16" y="46"/>
                </a:lnTo>
                <a:lnTo>
                  <a:pt x="16" y="46"/>
                </a:lnTo>
                <a:lnTo>
                  <a:pt x="15" y="46"/>
                </a:lnTo>
                <a:lnTo>
                  <a:pt x="16" y="46"/>
                </a:lnTo>
                <a:lnTo>
                  <a:pt x="15" y="47"/>
                </a:lnTo>
                <a:lnTo>
                  <a:pt x="16" y="47"/>
                </a:lnTo>
                <a:lnTo>
                  <a:pt x="15" y="47"/>
                </a:lnTo>
                <a:lnTo>
                  <a:pt x="15" y="48"/>
                </a:lnTo>
                <a:lnTo>
                  <a:pt x="15" y="48"/>
                </a:lnTo>
                <a:lnTo>
                  <a:pt x="15" y="48"/>
                </a:lnTo>
                <a:lnTo>
                  <a:pt x="14" y="48"/>
                </a:lnTo>
                <a:lnTo>
                  <a:pt x="14" y="49"/>
                </a:lnTo>
                <a:lnTo>
                  <a:pt x="14" y="48"/>
                </a:lnTo>
                <a:lnTo>
                  <a:pt x="13" y="48"/>
                </a:lnTo>
                <a:lnTo>
                  <a:pt x="13" y="49"/>
                </a:lnTo>
                <a:lnTo>
                  <a:pt x="12" y="49"/>
                </a:lnTo>
                <a:lnTo>
                  <a:pt x="13" y="49"/>
                </a:lnTo>
                <a:lnTo>
                  <a:pt x="12" y="49"/>
                </a:lnTo>
                <a:lnTo>
                  <a:pt x="12" y="50"/>
                </a:lnTo>
                <a:lnTo>
                  <a:pt x="12" y="50"/>
                </a:lnTo>
                <a:lnTo>
                  <a:pt x="11" y="50"/>
                </a:lnTo>
                <a:lnTo>
                  <a:pt x="10" y="51"/>
                </a:lnTo>
                <a:lnTo>
                  <a:pt x="10" y="51"/>
                </a:lnTo>
                <a:lnTo>
                  <a:pt x="8" y="52"/>
                </a:lnTo>
                <a:lnTo>
                  <a:pt x="8" y="52"/>
                </a:lnTo>
                <a:lnTo>
                  <a:pt x="8" y="52"/>
                </a:lnTo>
                <a:lnTo>
                  <a:pt x="9" y="52"/>
                </a:lnTo>
                <a:lnTo>
                  <a:pt x="9" y="52"/>
                </a:lnTo>
                <a:lnTo>
                  <a:pt x="11" y="52"/>
                </a:lnTo>
                <a:lnTo>
                  <a:pt x="11" y="51"/>
                </a:lnTo>
                <a:lnTo>
                  <a:pt x="11" y="52"/>
                </a:lnTo>
                <a:lnTo>
                  <a:pt x="12" y="51"/>
                </a:lnTo>
                <a:lnTo>
                  <a:pt x="11" y="51"/>
                </a:lnTo>
                <a:lnTo>
                  <a:pt x="12" y="51"/>
                </a:lnTo>
                <a:lnTo>
                  <a:pt x="13" y="51"/>
                </a:lnTo>
                <a:lnTo>
                  <a:pt x="13" y="51"/>
                </a:lnTo>
                <a:lnTo>
                  <a:pt x="14" y="50"/>
                </a:lnTo>
                <a:lnTo>
                  <a:pt x="13" y="50"/>
                </a:lnTo>
                <a:lnTo>
                  <a:pt x="14" y="50"/>
                </a:lnTo>
                <a:lnTo>
                  <a:pt x="14" y="50"/>
                </a:lnTo>
                <a:lnTo>
                  <a:pt x="14" y="51"/>
                </a:lnTo>
                <a:lnTo>
                  <a:pt x="16" y="51"/>
                </a:lnTo>
                <a:lnTo>
                  <a:pt x="18" y="51"/>
                </a:lnTo>
                <a:lnTo>
                  <a:pt x="17" y="51"/>
                </a:lnTo>
                <a:lnTo>
                  <a:pt x="17" y="51"/>
                </a:lnTo>
                <a:lnTo>
                  <a:pt x="17" y="51"/>
                </a:lnTo>
                <a:lnTo>
                  <a:pt x="18" y="51"/>
                </a:lnTo>
                <a:lnTo>
                  <a:pt x="18" y="51"/>
                </a:lnTo>
                <a:lnTo>
                  <a:pt x="19" y="51"/>
                </a:lnTo>
                <a:lnTo>
                  <a:pt x="20" y="51"/>
                </a:lnTo>
                <a:lnTo>
                  <a:pt x="21" y="49"/>
                </a:lnTo>
                <a:lnTo>
                  <a:pt x="21" y="48"/>
                </a:lnTo>
                <a:lnTo>
                  <a:pt x="22" y="48"/>
                </a:lnTo>
                <a:lnTo>
                  <a:pt x="23" y="48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3" y="49"/>
                </a:lnTo>
                <a:lnTo>
                  <a:pt x="24" y="49"/>
                </a:lnTo>
                <a:lnTo>
                  <a:pt x="26" y="50"/>
                </a:lnTo>
                <a:lnTo>
                  <a:pt x="25" y="50"/>
                </a:lnTo>
                <a:lnTo>
                  <a:pt x="25" y="50"/>
                </a:lnTo>
                <a:lnTo>
                  <a:pt x="24" y="50"/>
                </a:lnTo>
                <a:lnTo>
                  <a:pt x="23" y="50"/>
                </a:lnTo>
                <a:lnTo>
                  <a:pt x="22" y="51"/>
                </a:lnTo>
                <a:lnTo>
                  <a:pt x="22" y="51"/>
                </a:lnTo>
                <a:lnTo>
                  <a:pt x="22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21" y="51"/>
                </a:lnTo>
                <a:lnTo>
                  <a:pt x="19" y="51"/>
                </a:lnTo>
                <a:lnTo>
                  <a:pt x="18" y="52"/>
                </a:lnTo>
                <a:lnTo>
                  <a:pt x="17" y="52"/>
                </a:lnTo>
                <a:lnTo>
                  <a:pt x="16" y="51"/>
                </a:lnTo>
                <a:lnTo>
                  <a:pt x="15" y="52"/>
                </a:lnTo>
                <a:lnTo>
                  <a:pt x="15" y="52"/>
                </a:lnTo>
                <a:lnTo>
                  <a:pt x="13" y="52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2" y="52"/>
                </a:lnTo>
                <a:lnTo>
                  <a:pt x="12" y="53"/>
                </a:lnTo>
                <a:lnTo>
                  <a:pt x="12" y="53"/>
                </a:lnTo>
                <a:lnTo>
                  <a:pt x="12" y="53"/>
                </a:lnTo>
                <a:lnTo>
                  <a:pt x="12" y="53"/>
                </a:lnTo>
                <a:lnTo>
                  <a:pt x="12" y="54"/>
                </a:lnTo>
                <a:lnTo>
                  <a:pt x="12" y="53"/>
                </a:lnTo>
                <a:lnTo>
                  <a:pt x="11" y="53"/>
                </a:lnTo>
                <a:lnTo>
                  <a:pt x="11" y="54"/>
                </a:lnTo>
                <a:lnTo>
                  <a:pt x="11" y="54"/>
                </a:lnTo>
                <a:lnTo>
                  <a:pt x="9" y="54"/>
                </a:lnTo>
                <a:lnTo>
                  <a:pt x="8" y="54"/>
                </a:lnTo>
                <a:lnTo>
                  <a:pt x="8" y="55"/>
                </a:lnTo>
                <a:lnTo>
                  <a:pt x="8" y="55"/>
                </a:lnTo>
                <a:lnTo>
                  <a:pt x="9" y="55"/>
                </a:lnTo>
                <a:lnTo>
                  <a:pt x="9" y="56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9" y="57"/>
                </a:lnTo>
                <a:lnTo>
                  <a:pt x="10" y="57"/>
                </a:lnTo>
                <a:lnTo>
                  <a:pt x="11" y="57"/>
                </a:lnTo>
                <a:lnTo>
                  <a:pt x="11" y="58"/>
                </a:lnTo>
                <a:lnTo>
                  <a:pt x="10" y="58"/>
                </a:lnTo>
                <a:lnTo>
                  <a:pt x="10" y="58"/>
                </a:lnTo>
                <a:lnTo>
                  <a:pt x="10" y="58"/>
                </a:lnTo>
                <a:lnTo>
                  <a:pt x="10" y="57"/>
                </a:lnTo>
                <a:lnTo>
                  <a:pt x="9" y="58"/>
                </a:lnTo>
                <a:lnTo>
                  <a:pt x="8" y="58"/>
                </a:lnTo>
                <a:lnTo>
                  <a:pt x="7" y="57"/>
                </a:lnTo>
                <a:lnTo>
                  <a:pt x="7" y="57"/>
                </a:lnTo>
                <a:lnTo>
                  <a:pt x="7" y="57"/>
                </a:lnTo>
                <a:lnTo>
                  <a:pt x="7" y="56"/>
                </a:lnTo>
                <a:lnTo>
                  <a:pt x="7" y="57"/>
                </a:lnTo>
                <a:lnTo>
                  <a:pt x="6" y="56"/>
                </a:lnTo>
                <a:lnTo>
                  <a:pt x="6" y="57"/>
                </a:lnTo>
                <a:lnTo>
                  <a:pt x="7" y="57"/>
                </a:lnTo>
                <a:lnTo>
                  <a:pt x="7" y="57"/>
                </a:lnTo>
                <a:lnTo>
                  <a:pt x="6" y="57"/>
                </a:lnTo>
                <a:lnTo>
                  <a:pt x="6" y="58"/>
                </a:lnTo>
                <a:lnTo>
                  <a:pt x="4" y="58"/>
                </a:lnTo>
                <a:lnTo>
                  <a:pt x="5" y="57"/>
                </a:lnTo>
                <a:lnTo>
                  <a:pt x="4" y="57"/>
                </a:lnTo>
                <a:lnTo>
                  <a:pt x="4" y="57"/>
                </a:lnTo>
                <a:lnTo>
                  <a:pt x="4" y="57"/>
                </a:lnTo>
                <a:lnTo>
                  <a:pt x="3" y="57"/>
                </a:lnTo>
                <a:lnTo>
                  <a:pt x="3" y="57"/>
                </a:lnTo>
                <a:lnTo>
                  <a:pt x="2" y="58"/>
                </a:lnTo>
                <a:lnTo>
                  <a:pt x="2" y="58"/>
                </a:lnTo>
                <a:lnTo>
                  <a:pt x="1" y="58"/>
                </a:lnTo>
                <a:lnTo>
                  <a:pt x="2" y="58"/>
                </a:lnTo>
                <a:lnTo>
                  <a:pt x="1" y="59"/>
                </a:lnTo>
                <a:lnTo>
                  <a:pt x="1" y="59"/>
                </a:lnTo>
                <a:lnTo>
                  <a:pt x="1" y="59"/>
                </a:lnTo>
                <a:lnTo>
                  <a:pt x="1" y="58"/>
                </a:lnTo>
                <a:lnTo>
                  <a:pt x="0" y="59"/>
                </a:lnTo>
                <a:lnTo>
                  <a:pt x="0" y="59"/>
                </a:lnTo>
                <a:lnTo>
                  <a:pt x="0" y="59"/>
                </a:lnTo>
                <a:lnTo>
                  <a:pt x="0" y="59"/>
                </a:lnTo>
                <a:lnTo>
                  <a:pt x="0" y="60"/>
                </a:lnTo>
                <a:lnTo>
                  <a:pt x="0" y="60"/>
                </a:lnTo>
                <a:lnTo>
                  <a:pt x="0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2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3" y="60"/>
                </a:lnTo>
                <a:lnTo>
                  <a:pt x="4" y="60"/>
                </a:lnTo>
                <a:lnTo>
                  <a:pt x="4" y="60"/>
                </a:lnTo>
                <a:lnTo>
                  <a:pt x="7" y="60"/>
                </a:lnTo>
                <a:lnTo>
                  <a:pt x="7" y="60"/>
                </a:lnTo>
                <a:lnTo>
                  <a:pt x="8" y="60"/>
                </a:lnTo>
                <a:lnTo>
                  <a:pt x="8" y="60"/>
                </a:lnTo>
                <a:lnTo>
                  <a:pt x="8" y="60"/>
                </a:lnTo>
                <a:lnTo>
                  <a:pt x="8" y="59"/>
                </a:lnTo>
                <a:lnTo>
                  <a:pt x="9" y="59"/>
                </a:lnTo>
                <a:lnTo>
                  <a:pt x="9" y="59"/>
                </a:lnTo>
                <a:lnTo>
                  <a:pt x="9" y="60"/>
                </a:lnTo>
                <a:lnTo>
                  <a:pt x="10" y="60"/>
                </a:lnTo>
                <a:lnTo>
                  <a:pt x="10" y="60"/>
                </a:lnTo>
                <a:lnTo>
                  <a:pt x="10" y="60"/>
                </a:lnTo>
                <a:lnTo>
                  <a:pt x="9" y="60"/>
                </a:lnTo>
                <a:lnTo>
                  <a:pt x="9" y="60"/>
                </a:lnTo>
                <a:lnTo>
                  <a:pt x="8" y="60"/>
                </a:lnTo>
                <a:lnTo>
                  <a:pt x="8" y="60"/>
                </a:lnTo>
                <a:lnTo>
                  <a:pt x="8" y="60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1"/>
                </a:lnTo>
                <a:lnTo>
                  <a:pt x="8" y="60"/>
                </a:lnTo>
                <a:lnTo>
                  <a:pt x="7" y="61"/>
                </a:lnTo>
                <a:lnTo>
                  <a:pt x="7" y="61"/>
                </a:lnTo>
                <a:lnTo>
                  <a:pt x="6" y="62"/>
                </a:lnTo>
                <a:lnTo>
                  <a:pt x="5" y="62"/>
                </a:lnTo>
                <a:lnTo>
                  <a:pt x="5" y="62"/>
                </a:lnTo>
                <a:lnTo>
                  <a:pt x="4" y="62"/>
                </a:lnTo>
                <a:lnTo>
                  <a:pt x="4" y="62"/>
                </a:lnTo>
                <a:lnTo>
                  <a:pt x="3" y="62"/>
                </a:lnTo>
                <a:lnTo>
                  <a:pt x="3" y="63"/>
                </a:lnTo>
                <a:lnTo>
                  <a:pt x="2" y="63"/>
                </a:lnTo>
                <a:lnTo>
                  <a:pt x="3" y="63"/>
                </a:lnTo>
                <a:lnTo>
                  <a:pt x="3" y="63"/>
                </a:lnTo>
                <a:lnTo>
                  <a:pt x="3" y="64"/>
                </a:lnTo>
                <a:lnTo>
                  <a:pt x="3" y="64"/>
                </a:lnTo>
                <a:lnTo>
                  <a:pt x="3" y="64"/>
                </a:lnTo>
                <a:lnTo>
                  <a:pt x="2" y="64"/>
                </a:lnTo>
                <a:lnTo>
                  <a:pt x="1" y="64"/>
                </a:lnTo>
                <a:lnTo>
                  <a:pt x="1" y="64"/>
                </a:lnTo>
                <a:lnTo>
                  <a:pt x="1" y="65"/>
                </a:lnTo>
                <a:lnTo>
                  <a:pt x="2" y="65"/>
                </a:lnTo>
                <a:lnTo>
                  <a:pt x="2" y="66"/>
                </a:lnTo>
                <a:lnTo>
                  <a:pt x="2" y="66"/>
                </a:lnTo>
                <a:lnTo>
                  <a:pt x="2" y="66"/>
                </a:lnTo>
                <a:lnTo>
                  <a:pt x="3" y="66"/>
                </a:lnTo>
                <a:lnTo>
                  <a:pt x="3" y="65"/>
                </a:lnTo>
                <a:lnTo>
                  <a:pt x="3" y="65"/>
                </a:lnTo>
                <a:lnTo>
                  <a:pt x="4" y="65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4" y="66"/>
                </a:lnTo>
                <a:lnTo>
                  <a:pt x="5" y="67"/>
                </a:lnTo>
                <a:lnTo>
                  <a:pt x="5" y="67"/>
                </a:lnTo>
                <a:lnTo>
                  <a:pt x="5" y="67"/>
                </a:lnTo>
                <a:lnTo>
                  <a:pt x="6" y="67"/>
                </a:lnTo>
                <a:lnTo>
                  <a:pt x="6" y="67"/>
                </a:lnTo>
                <a:lnTo>
                  <a:pt x="6" y="66"/>
                </a:lnTo>
                <a:lnTo>
                  <a:pt x="7" y="66"/>
                </a:lnTo>
                <a:lnTo>
                  <a:pt x="7" y="66"/>
                </a:lnTo>
                <a:lnTo>
                  <a:pt x="8" y="66"/>
                </a:lnTo>
                <a:lnTo>
                  <a:pt x="8" y="66"/>
                </a:lnTo>
                <a:lnTo>
                  <a:pt x="9" y="66"/>
                </a:lnTo>
                <a:lnTo>
                  <a:pt x="9" y="66"/>
                </a:lnTo>
                <a:lnTo>
                  <a:pt x="9" y="66"/>
                </a:lnTo>
                <a:lnTo>
                  <a:pt x="9" y="66"/>
                </a:lnTo>
                <a:lnTo>
                  <a:pt x="10" y="65"/>
                </a:lnTo>
                <a:lnTo>
                  <a:pt x="10" y="66"/>
                </a:lnTo>
                <a:lnTo>
                  <a:pt x="11" y="65"/>
                </a:lnTo>
                <a:lnTo>
                  <a:pt x="11" y="65"/>
                </a:lnTo>
                <a:lnTo>
                  <a:pt x="13" y="64"/>
                </a:lnTo>
                <a:lnTo>
                  <a:pt x="12" y="65"/>
                </a:lnTo>
                <a:lnTo>
                  <a:pt x="11" y="65"/>
                </a:lnTo>
                <a:lnTo>
                  <a:pt x="10" y="66"/>
                </a:lnTo>
                <a:lnTo>
                  <a:pt x="10" y="66"/>
                </a:lnTo>
                <a:lnTo>
                  <a:pt x="10" y="66"/>
                </a:lnTo>
                <a:lnTo>
                  <a:pt x="10" y="66"/>
                </a:lnTo>
                <a:lnTo>
                  <a:pt x="9" y="67"/>
                </a:lnTo>
                <a:lnTo>
                  <a:pt x="9" y="66"/>
                </a:lnTo>
                <a:lnTo>
                  <a:pt x="9" y="67"/>
                </a:lnTo>
                <a:lnTo>
                  <a:pt x="9" y="67"/>
                </a:lnTo>
                <a:lnTo>
                  <a:pt x="9" y="67"/>
                </a:lnTo>
                <a:lnTo>
                  <a:pt x="8" y="67"/>
                </a:lnTo>
                <a:lnTo>
                  <a:pt x="8" y="67"/>
                </a:lnTo>
                <a:lnTo>
                  <a:pt x="7" y="67"/>
                </a:lnTo>
                <a:lnTo>
                  <a:pt x="7" y="67"/>
                </a:lnTo>
                <a:lnTo>
                  <a:pt x="7" y="68"/>
                </a:lnTo>
                <a:lnTo>
                  <a:pt x="8" y="67"/>
                </a:lnTo>
                <a:lnTo>
                  <a:pt x="7" y="68"/>
                </a:lnTo>
                <a:lnTo>
                  <a:pt x="7" y="68"/>
                </a:lnTo>
                <a:lnTo>
                  <a:pt x="6" y="68"/>
                </a:lnTo>
                <a:lnTo>
                  <a:pt x="6" y="69"/>
                </a:lnTo>
                <a:lnTo>
                  <a:pt x="6" y="69"/>
                </a:lnTo>
                <a:lnTo>
                  <a:pt x="5" y="69"/>
                </a:lnTo>
                <a:lnTo>
                  <a:pt x="5" y="69"/>
                </a:lnTo>
                <a:lnTo>
                  <a:pt x="5" y="69"/>
                </a:lnTo>
                <a:lnTo>
                  <a:pt x="5" y="70"/>
                </a:lnTo>
                <a:lnTo>
                  <a:pt x="6" y="69"/>
                </a:lnTo>
                <a:lnTo>
                  <a:pt x="6" y="69"/>
                </a:lnTo>
                <a:lnTo>
                  <a:pt x="6" y="70"/>
                </a:lnTo>
                <a:lnTo>
                  <a:pt x="7" y="69"/>
                </a:lnTo>
                <a:lnTo>
                  <a:pt x="8" y="69"/>
                </a:lnTo>
                <a:lnTo>
                  <a:pt x="8" y="69"/>
                </a:lnTo>
                <a:lnTo>
                  <a:pt x="8" y="69"/>
                </a:lnTo>
                <a:lnTo>
                  <a:pt x="8" y="69"/>
                </a:lnTo>
                <a:lnTo>
                  <a:pt x="9" y="69"/>
                </a:lnTo>
                <a:lnTo>
                  <a:pt x="10" y="69"/>
                </a:lnTo>
                <a:lnTo>
                  <a:pt x="11" y="68"/>
                </a:lnTo>
                <a:lnTo>
                  <a:pt x="12" y="68"/>
                </a:lnTo>
                <a:lnTo>
                  <a:pt x="13" y="68"/>
                </a:lnTo>
                <a:lnTo>
                  <a:pt x="13" y="68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4" y="67"/>
                </a:lnTo>
                <a:lnTo>
                  <a:pt x="15" y="67"/>
                </a:lnTo>
                <a:lnTo>
                  <a:pt x="15" y="67"/>
                </a:lnTo>
                <a:lnTo>
                  <a:pt x="15" y="67"/>
                </a:lnTo>
                <a:lnTo>
                  <a:pt x="15" y="67"/>
                </a:lnTo>
                <a:lnTo>
                  <a:pt x="15" y="68"/>
                </a:lnTo>
                <a:lnTo>
                  <a:pt x="15" y="68"/>
                </a:lnTo>
                <a:lnTo>
                  <a:pt x="15" y="68"/>
                </a:lnTo>
                <a:lnTo>
                  <a:pt x="13" y="69"/>
                </a:lnTo>
                <a:lnTo>
                  <a:pt x="12" y="69"/>
                </a:lnTo>
                <a:lnTo>
                  <a:pt x="11" y="70"/>
                </a:lnTo>
                <a:lnTo>
                  <a:pt x="10" y="70"/>
                </a:lnTo>
                <a:lnTo>
                  <a:pt x="10" y="70"/>
                </a:lnTo>
                <a:lnTo>
                  <a:pt x="9" y="70"/>
                </a:lnTo>
                <a:lnTo>
                  <a:pt x="9" y="71"/>
                </a:lnTo>
                <a:lnTo>
                  <a:pt x="10" y="71"/>
                </a:lnTo>
                <a:lnTo>
                  <a:pt x="11" y="70"/>
                </a:lnTo>
                <a:lnTo>
                  <a:pt x="11" y="70"/>
                </a:lnTo>
                <a:lnTo>
                  <a:pt x="11" y="70"/>
                </a:lnTo>
                <a:lnTo>
                  <a:pt x="12" y="70"/>
                </a:lnTo>
                <a:lnTo>
                  <a:pt x="12" y="70"/>
                </a:lnTo>
                <a:lnTo>
                  <a:pt x="13" y="69"/>
                </a:lnTo>
                <a:lnTo>
                  <a:pt x="14" y="69"/>
                </a:lnTo>
                <a:lnTo>
                  <a:pt x="14" y="69"/>
                </a:lnTo>
                <a:lnTo>
                  <a:pt x="13" y="69"/>
                </a:lnTo>
                <a:lnTo>
                  <a:pt x="13" y="70"/>
                </a:lnTo>
                <a:lnTo>
                  <a:pt x="12" y="70"/>
                </a:lnTo>
                <a:lnTo>
                  <a:pt x="12" y="70"/>
                </a:lnTo>
                <a:lnTo>
                  <a:pt x="11" y="71"/>
                </a:lnTo>
                <a:lnTo>
                  <a:pt x="11" y="71"/>
                </a:lnTo>
                <a:lnTo>
                  <a:pt x="11" y="71"/>
                </a:lnTo>
                <a:lnTo>
                  <a:pt x="10" y="71"/>
                </a:lnTo>
                <a:lnTo>
                  <a:pt x="10" y="71"/>
                </a:lnTo>
                <a:lnTo>
                  <a:pt x="9" y="72"/>
                </a:lnTo>
                <a:lnTo>
                  <a:pt x="9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0" y="72"/>
                </a:lnTo>
                <a:lnTo>
                  <a:pt x="11" y="72"/>
                </a:lnTo>
                <a:lnTo>
                  <a:pt x="10" y="72"/>
                </a:lnTo>
                <a:lnTo>
                  <a:pt x="11" y="72"/>
                </a:lnTo>
                <a:lnTo>
                  <a:pt x="12" y="72"/>
                </a:lnTo>
                <a:lnTo>
                  <a:pt x="11" y="72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2" y="71"/>
                </a:lnTo>
                <a:lnTo>
                  <a:pt x="13" y="71"/>
                </a:lnTo>
                <a:lnTo>
                  <a:pt x="13" y="71"/>
                </a:lnTo>
                <a:lnTo>
                  <a:pt x="13" y="71"/>
                </a:lnTo>
                <a:lnTo>
                  <a:pt x="14" y="71"/>
                </a:lnTo>
                <a:lnTo>
                  <a:pt x="14" y="71"/>
                </a:lnTo>
                <a:lnTo>
                  <a:pt x="14" y="71"/>
                </a:lnTo>
                <a:lnTo>
                  <a:pt x="15" y="71"/>
                </a:lnTo>
                <a:lnTo>
                  <a:pt x="15" y="71"/>
                </a:lnTo>
                <a:lnTo>
                  <a:pt x="15" y="70"/>
                </a:lnTo>
                <a:lnTo>
                  <a:pt x="15" y="70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6" y="71"/>
                </a:lnTo>
                <a:lnTo>
                  <a:pt x="16" y="72"/>
                </a:lnTo>
                <a:lnTo>
                  <a:pt x="16" y="72"/>
                </a:lnTo>
                <a:lnTo>
                  <a:pt x="16" y="72"/>
                </a:lnTo>
                <a:lnTo>
                  <a:pt x="17" y="72"/>
                </a:lnTo>
                <a:lnTo>
                  <a:pt x="18" y="71"/>
                </a:lnTo>
                <a:lnTo>
                  <a:pt x="17" y="71"/>
                </a:lnTo>
                <a:lnTo>
                  <a:pt x="18" y="71"/>
                </a:lnTo>
                <a:lnTo>
                  <a:pt x="18" y="72"/>
                </a:lnTo>
                <a:lnTo>
                  <a:pt x="18" y="71"/>
                </a:lnTo>
                <a:lnTo>
                  <a:pt x="18" y="72"/>
                </a:lnTo>
                <a:lnTo>
                  <a:pt x="19" y="72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19" y="71"/>
                </a:lnTo>
                <a:lnTo>
                  <a:pt x="20" y="71"/>
                </a:lnTo>
                <a:lnTo>
                  <a:pt x="20" y="70"/>
                </a:lnTo>
                <a:lnTo>
                  <a:pt x="20" y="70"/>
                </a:lnTo>
                <a:lnTo>
                  <a:pt x="20" y="70"/>
                </a:lnTo>
                <a:lnTo>
                  <a:pt x="21" y="70"/>
                </a:lnTo>
                <a:lnTo>
                  <a:pt x="22" y="70"/>
                </a:lnTo>
                <a:lnTo>
                  <a:pt x="23" y="70"/>
                </a:lnTo>
                <a:lnTo>
                  <a:pt x="23" y="71"/>
                </a:lnTo>
                <a:lnTo>
                  <a:pt x="23" y="70"/>
                </a:lnTo>
                <a:lnTo>
                  <a:pt x="23" y="70"/>
                </a:lnTo>
                <a:lnTo>
                  <a:pt x="23" y="70"/>
                </a:lnTo>
                <a:lnTo>
                  <a:pt x="24" y="70"/>
                </a:lnTo>
                <a:lnTo>
                  <a:pt x="24" y="70"/>
                </a:lnTo>
                <a:lnTo>
                  <a:pt x="25" y="70"/>
                </a:lnTo>
                <a:lnTo>
                  <a:pt x="25" y="70"/>
                </a:lnTo>
                <a:lnTo>
                  <a:pt x="25" y="70"/>
                </a:lnTo>
                <a:lnTo>
                  <a:pt x="26" y="70"/>
                </a:lnTo>
                <a:lnTo>
                  <a:pt x="26" y="70"/>
                </a:lnTo>
                <a:lnTo>
                  <a:pt x="26" y="70"/>
                </a:lnTo>
                <a:lnTo>
                  <a:pt x="27" y="70"/>
                </a:lnTo>
                <a:lnTo>
                  <a:pt x="27" y="70"/>
                </a:lnTo>
                <a:lnTo>
                  <a:pt x="27" y="69"/>
                </a:lnTo>
                <a:lnTo>
                  <a:pt x="27" y="69"/>
                </a:lnTo>
                <a:lnTo>
                  <a:pt x="27" y="69"/>
                </a:lnTo>
                <a:lnTo>
                  <a:pt x="27" y="69"/>
                </a:lnTo>
                <a:lnTo>
                  <a:pt x="28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9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29" y="68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0" y="68"/>
                </a:lnTo>
                <a:lnTo>
                  <a:pt x="31" y="68"/>
                </a:lnTo>
                <a:lnTo>
                  <a:pt x="31" y="67"/>
                </a:lnTo>
                <a:lnTo>
                  <a:pt x="32" y="67"/>
                </a:lnTo>
                <a:lnTo>
                  <a:pt x="32" y="67"/>
                </a:lnTo>
                <a:lnTo>
                  <a:pt x="32" y="67"/>
                </a:lnTo>
                <a:lnTo>
                  <a:pt x="32" y="66"/>
                </a:lnTo>
                <a:lnTo>
                  <a:pt x="32" y="66"/>
                </a:lnTo>
                <a:lnTo>
                  <a:pt x="32" y="66"/>
                </a:lnTo>
                <a:lnTo>
                  <a:pt x="33" y="66"/>
                </a:lnTo>
                <a:lnTo>
                  <a:pt x="32" y="66"/>
                </a:lnTo>
                <a:lnTo>
                  <a:pt x="32" y="66"/>
                </a:lnTo>
                <a:lnTo>
                  <a:pt x="32" y="65"/>
                </a:lnTo>
                <a:lnTo>
                  <a:pt x="32" y="65"/>
                </a:lnTo>
                <a:lnTo>
                  <a:pt x="32" y="65"/>
                </a:lnTo>
                <a:lnTo>
                  <a:pt x="31" y="64"/>
                </a:lnTo>
                <a:lnTo>
                  <a:pt x="31" y="64"/>
                </a:lnTo>
                <a:lnTo>
                  <a:pt x="31" y="64"/>
                </a:lnTo>
                <a:lnTo>
                  <a:pt x="32" y="64"/>
                </a:lnTo>
                <a:lnTo>
                  <a:pt x="32" y="65"/>
                </a:lnTo>
                <a:lnTo>
                  <a:pt x="33" y="64"/>
                </a:lnTo>
                <a:lnTo>
                  <a:pt x="34" y="64"/>
                </a:lnTo>
                <a:lnTo>
                  <a:pt x="34" y="65"/>
                </a:lnTo>
                <a:lnTo>
                  <a:pt x="33" y="65"/>
                </a:lnTo>
                <a:lnTo>
                  <a:pt x="33" y="65"/>
                </a:lnTo>
                <a:lnTo>
                  <a:pt x="33" y="65"/>
                </a:lnTo>
                <a:lnTo>
                  <a:pt x="33" y="66"/>
                </a:lnTo>
                <a:lnTo>
                  <a:pt x="33" y="66"/>
                </a:lnTo>
                <a:lnTo>
                  <a:pt x="34" y="66"/>
                </a:lnTo>
                <a:lnTo>
                  <a:pt x="34" y="66"/>
                </a:lnTo>
                <a:lnTo>
                  <a:pt x="35" y="66"/>
                </a:lnTo>
                <a:lnTo>
                  <a:pt x="36" y="65"/>
                </a:lnTo>
                <a:lnTo>
                  <a:pt x="36" y="65"/>
                </a:lnTo>
                <a:lnTo>
                  <a:pt x="37" y="65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8" y="64"/>
                </a:lnTo>
                <a:lnTo>
                  <a:pt x="39" y="63"/>
                </a:lnTo>
                <a:lnTo>
                  <a:pt x="39" y="63"/>
                </a:lnTo>
                <a:lnTo>
                  <a:pt x="40" y="63"/>
                </a:lnTo>
                <a:lnTo>
                  <a:pt x="40" y="63"/>
                </a:lnTo>
                <a:lnTo>
                  <a:pt x="41" y="63"/>
                </a:lnTo>
                <a:lnTo>
                  <a:pt x="41" y="63"/>
                </a:lnTo>
                <a:lnTo>
                  <a:pt x="41" y="63"/>
                </a:lnTo>
                <a:lnTo>
                  <a:pt x="42" y="63"/>
                </a:lnTo>
                <a:lnTo>
                  <a:pt x="43" y="62"/>
                </a:lnTo>
                <a:lnTo>
                  <a:pt x="43" y="62"/>
                </a:lnTo>
                <a:lnTo>
                  <a:pt x="43" y="61"/>
                </a:lnTo>
                <a:lnTo>
                  <a:pt x="43" y="61"/>
                </a:lnTo>
                <a:lnTo>
                  <a:pt x="42" y="61"/>
                </a:lnTo>
                <a:lnTo>
                  <a:pt x="43" y="60"/>
                </a:lnTo>
                <a:lnTo>
                  <a:pt x="43" y="61"/>
                </a:lnTo>
                <a:lnTo>
                  <a:pt x="44" y="60"/>
                </a:lnTo>
                <a:lnTo>
                  <a:pt x="44" y="60"/>
                </a:lnTo>
                <a:lnTo>
                  <a:pt x="45" y="60"/>
                </a:lnTo>
                <a:lnTo>
                  <a:pt x="46" y="60"/>
                </a:lnTo>
                <a:lnTo>
                  <a:pt x="46" y="60"/>
                </a:lnTo>
                <a:lnTo>
                  <a:pt x="47" y="60"/>
                </a:lnTo>
                <a:lnTo>
                  <a:pt x="47" y="60"/>
                </a:lnTo>
                <a:lnTo>
                  <a:pt x="49" y="60"/>
                </a:lnTo>
                <a:lnTo>
                  <a:pt x="49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59"/>
                </a:lnTo>
                <a:lnTo>
                  <a:pt x="50" y="60"/>
                </a:lnTo>
                <a:lnTo>
                  <a:pt x="51" y="60"/>
                </a:lnTo>
                <a:lnTo>
                  <a:pt x="52" y="59"/>
                </a:lnTo>
                <a:lnTo>
                  <a:pt x="52" y="59"/>
                </a:lnTo>
                <a:lnTo>
                  <a:pt x="52" y="59"/>
                </a:lnTo>
                <a:lnTo>
                  <a:pt x="52" y="58"/>
                </a:lnTo>
                <a:lnTo>
                  <a:pt x="52" y="58"/>
                </a:lnTo>
                <a:lnTo>
                  <a:pt x="52" y="57"/>
                </a:lnTo>
                <a:lnTo>
                  <a:pt x="52" y="57"/>
                </a:lnTo>
                <a:lnTo>
                  <a:pt x="52" y="57"/>
                </a:lnTo>
                <a:lnTo>
                  <a:pt x="52" y="58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3" y="59"/>
                </a:lnTo>
                <a:lnTo>
                  <a:pt x="53" y="59"/>
                </a:lnTo>
                <a:lnTo>
                  <a:pt x="52" y="60"/>
                </a:lnTo>
                <a:lnTo>
                  <a:pt x="52" y="60"/>
                </a:lnTo>
                <a:lnTo>
                  <a:pt x="53" y="60"/>
                </a:lnTo>
                <a:lnTo>
                  <a:pt x="53" y="60"/>
                </a:lnTo>
                <a:lnTo>
                  <a:pt x="53" y="59"/>
                </a:lnTo>
                <a:lnTo>
                  <a:pt x="54" y="59"/>
                </a:lnTo>
                <a:lnTo>
                  <a:pt x="54" y="59"/>
                </a:lnTo>
                <a:lnTo>
                  <a:pt x="54" y="59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4" y="58"/>
                </a:lnTo>
                <a:lnTo>
                  <a:pt x="55" y="58"/>
                </a:lnTo>
                <a:lnTo>
                  <a:pt x="55" y="58"/>
                </a:lnTo>
                <a:lnTo>
                  <a:pt x="55" y="57"/>
                </a:lnTo>
                <a:lnTo>
                  <a:pt x="55" y="58"/>
                </a:lnTo>
                <a:lnTo>
                  <a:pt x="55" y="58"/>
                </a:lnTo>
                <a:lnTo>
                  <a:pt x="54" y="58"/>
                </a:lnTo>
                <a:lnTo>
                  <a:pt x="55" y="58"/>
                </a:lnTo>
                <a:lnTo>
                  <a:pt x="56" y="58"/>
                </a:lnTo>
                <a:lnTo>
                  <a:pt x="57" y="58"/>
                </a:lnTo>
                <a:lnTo>
                  <a:pt x="58" y="59"/>
                </a:lnTo>
                <a:lnTo>
                  <a:pt x="58" y="59"/>
                </a:lnTo>
                <a:lnTo>
                  <a:pt x="59" y="59"/>
                </a:lnTo>
                <a:lnTo>
                  <a:pt x="59" y="58"/>
                </a:lnTo>
                <a:lnTo>
                  <a:pt x="60" y="58"/>
                </a:lnTo>
                <a:lnTo>
                  <a:pt x="59" y="59"/>
                </a:lnTo>
                <a:lnTo>
                  <a:pt x="60" y="59"/>
                </a:lnTo>
                <a:lnTo>
                  <a:pt x="61" y="58"/>
                </a:lnTo>
                <a:lnTo>
                  <a:pt x="61" y="58"/>
                </a:lnTo>
                <a:lnTo>
                  <a:pt x="60" y="59"/>
                </a:lnTo>
                <a:lnTo>
                  <a:pt x="61" y="59"/>
                </a:lnTo>
                <a:lnTo>
                  <a:pt x="61" y="58"/>
                </a:lnTo>
                <a:lnTo>
                  <a:pt x="61" y="58"/>
                </a:lnTo>
                <a:lnTo>
                  <a:pt x="62" y="58"/>
                </a:lnTo>
                <a:lnTo>
                  <a:pt x="61" y="57"/>
                </a:lnTo>
                <a:lnTo>
                  <a:pt x="61" y="57"/>
                </a:lnTo>
                <a:lnTo>
                  <a:pt x="61" y="56"/>
                </a:lnTo>
                <a:lnTo>
                  <a:pt x="61" y="57"/>
                </a:lnTo>
                <a:lnTo>
                  <a:pt x="60" y="57"/>
                </a:lnTo>
                <a:lnTo>
                  <a:pt x="60" y="56"/>
                </a:lnTo>
                <a:lnTo>
                  <a:pt x="60" y="56"/>
                </a:lnTo>
                <a:lnTo>
                  <a:pt x="60" y="56"/>
                </a:lnTo>
                <a:lnTo>
                  <a:pt x="60" y="56"/>
                </a:lnTo>
                <a:lnTo>
                  <a:pt x="61" y="56"/>
                </a:lnTo>
                <a:lnTo>
                  <a:pt x="61" y="56"/>
                </a:lnTo>
                <a:lnTo>
                  <a:pt x="61" y="55"/>
                </a:lnTo>
                <a:lnTo>
                  <a:pt x="61" y="55"/>
                </a:lnTo>
                <a:lnTo>
                  <a:pt x="63" y="52"/>
                </a:lnTo>
                <a:lnTo>
                  <a:pt x="63" y="51"/>
                </a:lnTo>
                <a:lnTo>
                  <a:pt x="63" y="51"/>
                </a:lnTo>
                <a:lnTo>
                  <a:pt x="63" y="50"/>
                </a:lnTo>
                <a:lnTo>
                  <a:pt x="64" y="49"/>
                </a:lnTo>
                <a:lnTo>
                  <a:pt x="64" y="49"/>
                </a:lnTo>
                <a:lnTo>
                  <a:pt x="64" y="48"/>
                </a:lnTo>
                <a:lnTo>
                  <a:pt x="64" y="48"/>
                </a:lnTo>
                <a:lnTo>
                  <a:pt x="65" y="47"/>
                </a:lnTo>
                <a:lnTo>
                  <a:pt x="65" y="46"/>
                </a:lnTo>
                <a:lnTo>
                  <a:pt x="66" y="46"/>
                </a:lnTo>
                <a:lnTo>
                  <a:pt x="66" y="44"/>
                </a:lnTo>
                <a:lnTo>
                  <a:pt x="66" y="44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4" name="Freeform 2764">
            <a:extLst>
              <a:ext uri="{FF2B5EF4-FFF2-40B4-BE49-F238E27FC236}">
                <a16:creationId xmlns:a16="http://schemas.microsoft.com/office/drawing/2014/main" id="{93C464D0-4164-409C-A1C4-FE07964E5C9D}"/>
              </a:ext>
            </a:extLst>
          </xdr:cNvPr>
          <xdr:cNvSpPr>
            <a:spLocks/>
          </xdr:cNvSpPr>
        </xdr:nvSpPr>
        <xdr:spPr bwMode="auto">
          <a:xfrm>
            <a:off x="529" y="784"/>
            <a:ext cx="2" cy="1"/>
          </a:xfrm>
          <a:custGeom>
            <a:avLst/>
            <a:gdLst>
              <a:gd name="T0" fmla="*/ 2 w 2"/>
              <a:gd name="T1" fmla="*/ 2 w 2"/>
              <a:gd name="T2" fmla="*/ 1 w 2"/>
              <a:gd name="T3" fmla="*/ 0 w 2"/>
              <a:gd name="T4" fmla="*/ 0 w 2"/>
              <a:gd name="T5" fmla="*/ 0 w 2"/>
              <a:gd name="T6" fmla="*/ 1 w 2"/>
              <a:gd name="T7" fmla="*/ 1 w 2"/>
              <a:gd name="T8" fmla="*/ 2 w 2"/>
              <a:gd name="T9" fmla="*/ 2 w 2"/>
              <a:gd name="T10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  <a:cxn ang="0">
                <a:pos x="T7" y="0"/>
              </a:cxn>
              <a:cxn ang="0">
                <a:pos x="T8" y="0"/>
              </a:cxn>
              <a:cxn ang="0">
                <a:pos x="T9" y="0"/>
              </a:cxn>
              <a:cxn ang="0">
                <a:pos x="T10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5" name="Freeform 2765">
            <a:extLst>
              <a:ext uri="{FF2B5EF4-FFF2-40B4-BE49-F238E27FC236}">
                <a16:creationId xmlns:a16="http://schemas.microsoft.com/office/drawing/2014/main" id="{009A0B82-2703-483E-8226-53663FF6F0DC}"/>
              </a:ext>
            </a:extLst>
          </xdr:cNvPr>
          <xdr:cNvSpPr>
            <a:spLocks/>
          </xdr:cNvSpPr>
        </xdr:nvSpPr>
        <xdr:spPr bwMode="auto">
          <a:xfrm>
            <a:off x="525" y="784"/>
            <a:ext cx="1" cy="1"/>
          </a:xfrm>
          <a:custGeom>
            <a:avLst/>
            <a:gdLst>
              <a:gd name="T0" fmla="*/ 1 w 1"/>
              <a:gd name="T1" fmla="*/ 1 h 1"/>
              <a:gd name="T2" fmla="*/ 0 w 1"/>
              <a:gd name="T3" fmla="*/ 1 h 1"/>
              <a:gd name="T4" fmla="*/ 0 w 1"/>
              <a:gd name="T5" fmla="*/ 1 h 1"/>
              <a:gd name="T6" fmla="*/ 0 w 1"/>
              <a:gd name="T7" fmla="*/ 0 h 1"/>
              <a:gd name="T8" fmla="*/ 1 w 1"/>
              <a:gd name="T9" fmla="*/ 0 h 1"/>
              <a:gd name="T10" fmla="*/ 1 w 1"/>
              <a:gd name="T11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</a:cxnLst>
            <a:rect l="0" t="0" r="r" b="b"/>
            <a:pathLst>
              <a:path w="1" h="1">
                <a:moveTo>
                  <a:pt x="1" y="1"/>
                </a:move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1" y="0"/>
                </a:lnTo>
                <a:lnTo>
                  <a:pt x="1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6" name="Freeform 2766">
            <a:extLst>
              <a:ext uri="{FF2B5EF4-FFF2-40B4-BE49-F238E27FC236}">
                <a16:creationId xmlns:a16="http://schemas.microsoft.com/office/drawing/2014/main" id="{012BB04F-956E-4407-8FF5-FDF38C7E9098}"/>
              </a:ext>
            </a:extLst>
          </xdr:cNvPr>
          <xdr:cNvSpPr>
            <a:spLocks/>
          </xdr:cNvSpPr>
        </xdr:nvSpPr>
        <xdr:spPr bwMode="auto">
          <a:xfrm>
            <a:off x="522" y="778"/>
            <a:ext cx="2" cy="1"/>
          </a:xfrm>
          <a:custGeom>
            <a:avLst/>
            <a:gdLst>
              <a:gd name="T0" fmla="*/ 2 w 2"/>
              <a:gd name="T1" fmla="*/ 1 h 1"/>
              <a:gd name="T2" fmla="*/ 1 w 2"/>
              <a:gd name="T3" fmla="*/ 1 h 1"/>
              <a:gd name="T4" fmla="*/ 0 w 2"/>
              <a:gd name="T5" fmla="*/ 1 h 1"/>
              <a:gd name="T6" fmla="*/ 0 w 2"/>
              <a:gd name="T7" fmla="*/ 1 h 1"/>
              <a:gd name="T8" fmla="*/ 1 w 2"/>
              <a:gd name="T9" fmla="*/ 1 h 1"/>
              <a:gd name="T10" fmla="*/ 1 w 2"/>
              <a:gd name="T11" fmla="*/ 0 h 1"/>
              <a:gd name="T12" fmla="*/ 1 w 2"/>
              <a:gd name="T13" fmla="*/ 0 h 1"/>
              <a:gd name="T14" fmla="*/ 1 w 2"/>
              <a:gd name="T15" fmla="*/ 1 h 1"/>
              <a:gd name="T16" fmla="*/ 2 w 2"/>
              <a:gd name="T17" fmla="*/ 0 h 1"/>
              <a:gd name="T18" fmla="*/ 2 w 2"/>
              <a:gd name="T19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</a:cxnLst>
            <a:rect l="0" t="0" r="r" b="b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2" y="0"/>
                </a:lnTo>
                <a:lnTo>
                  <a:pt x="2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7" name="Freeform 2767">
            <a:extLst>
              <a:ext uri="{FF2B5EF4-FFF2-40B4-BE49-F238E27FC236}">
                <a16:creationId xmlns:a16="http://schemas.microsoft.com/office/drawing/2014/main" id="{71864F2B-E8AB-4A3E-BC36-8B51FB3DAD6C}"/>
              </a:ext>
            </a:extLst>
          </xdr:cNvPr>
          <xdr:cNvSpPr>
            <a:spLocks/>
          </xdr:cNvSpPr>
        </xdr:nvSpPr>
        <xdr:spPr bwMode="auto">
          <a:xfrm>
            <a:off x="549" y="722"/>
            <a:ext cx="2" cy="1"/>
          </a:xfrm>
          <a:custGeom>
            <a:avLst/>
            <a:gdLst>
              <a:gd name="T0" fmla="*/ 2 w 2"/>
              <a:gd name="T1" fmla="*/ 0 h 1"/>
              <a:gd name="T2" fmla="*/ 2 w 2"/>
              <a:gd name="T3" fmla="*/ 1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1 w 2"/>
              <a:gd name="T13" fmla="*/ 0 h 1"/>
              <a:gd name="T14" fmla="*/ 2 w 2"/>
              <a:gd name="T15" fmla="*/ 0 h 1"/>
              <a:gd name="T16" fmla="*/ 2 w 2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8" name="Freeform 2768">
            <a:extLst>
              <a:ext uri="{FF2B5EF4-FFF2-40B4-BE49-F238E27FC236}">
                <a16:creationId xmlns:a16="http://schemas.microsoft.com/office/drawing/2014/main" id="{256CF891-3194-4A83-9202-A0DF4E4E1717}"/>
              </a:ext>
            </a:extLst>
          </xdr:cNvPr>
          <xdr:cNvSpPr>
            <a:spLocks/>
          </xdr:cNvSpPr>
        </xdr:nvSpPr>
        <xdr:spPr bwMode="auto">
          <a:xfrm>
            <a:off x="524" y="740"/>
            <a:ext cx="5" cy="3"/>
          </a:xfrm>
          <a:custGeom>
            <a:avLst/>
            <a:gdLst>
              <a:gd name="T0" fmla="*/ 5 w 5"/>
              <a:gd name="T1" fmla="*/ 0 h 3"/>
              <a:gd name="T2" fmla="*/ 5 w 5"/>
              <a:gd name="T3" fmla="*/ 1 h 3"/>
              <a:gd name="T4" fmla="*/ 5 w 5"/>
              <a:gd name="T5" fmla="*/ 1 h 3"/>
              <a:gd name="T6" fmla="*/ 5 w 5"/>
              <a:gd name="T7" fmla="*/ 1 h 3"/>
              <a:gd name="T8" fmla="*/ 5 w 5"/>
              <a:gd name="T9" fmla="*/ 1 h 3"/>
              <a:gd name="T10" fmla="*/ 5 w 5"/>
              <a:gd name="T11" fmla="*/ 1 h 3"/>
              <a:gd name="T12" fmla="*/ 5 w 5"/>
              <a:gd name="T13" fmla="*/ 1 h 3"/>
              <a:gd name="T14" fmla="*/ 5 w 5"/>
              <a:gd name="T15" fmla="*/ 2 h 3"/>
              <a:gd name="T16" fmla="*/ 5 w 5"/>
              <a:gd name="T17" fmla="*/ 2 h 3"/>
              <a:gd name="T18" fmla="*/ 5 w 5"/>
              <a:gd name="T19" fmla="*/ 2 h 3"/>
              <a:gd name="T20" fmla="*/ 5 w 5"/>
              <a:gd name="T21" fmla="*/ 3 h 3"/>
              <a:gd name="T22" fmla="*/ 5 w 5"/>
              <a:gd name="T23" fmla="*/ 3 h 3"/>
              <a:gd name="T24" fmla="*/ 4 w 5"/>
              <a:gd name="T25" fmla="*/ 3 h 3"/>
              <a:gd name="T26" fmla="*/ 4 w 5"/>
              <a:gd name="T27" fmla="*/ 2 h 3"/>
              <a:gd name="T28" fmla="*/ 4 w 5"/>
              <a:gd name="T29" fmla="*/ 2 h 3"/>
              <a:gd name="T30" fmla="*/ 3 w 5"/>
              <a:gd name="T31" fmla="*/ 2 h 3"/>
              <a:gd name="T32" fmla="*/ 3 w 5"/>
              <a:gd name="T33" fmla="*/ 2 h 3"/>
              <a:gd name="T34" fmla="*/ 3 w 5"/>
              <a:gd name="T35" fmla="*/ 1 h 3"/>
              <a:gd name="T36" fmla="*/ 3 w 5"/>
              <a:gd name="T37" fmla="*/ 1 h 3"/>
              <a:gd name="T38" fmla="*/ 1 w 5"/>
              <a:gd name="T39" fmla="*/ 1 h 3"/>
              <a:gd name="T40" fmla="*/ 1 w 5"/>
              <a:gd name="T41" fmla="*/ 1 h 3"/>
              <a:gd name="T42" fmla="*/ 0 w 5"/>
              <a:gd name="T43" fmla="*/ 1 h 3"/>
              <a:gd name="T44" fmla="*/ 0 w 5"/>
              <a:gd name="T45" fmla="*/ 1 h 3"/>
              <a:gd name="T46" fmla="*/ 1 w 5"/>
              <a:gd name="T47" fmla="*/ 1 h 3"/>
              <a:gd name="T48" fmla="*/ 1 w 5"/>
              <a:gd name="T49" fmla="*/ 0 h 3"/>
              <a:gd name="T50" fmla="*/ 1 w 5"/>
              <a:gd name="T51" fmla="*/ 0 h 3"/>
              <a:gd name="T52" fmla="*/ 1 w 5"/>
              <a:gd name="T53" fmla="*/ 0 h 3"/>
              <a:gd name="T54" fmla="*/ 3 w 5"/>
              <a:gd name="T55" fmla="*/ 0 h 3"/>
              <a:gd name="T56" fmla="*/ 3 w 5"/>
              <a:gd name="T57" fmla="*/ 0 h 3"/>
              <a:gd name="T58" fmla="*/ 3 w 5"/>
              <a:gd name="T59" fmla="*/ 0 h 3"/>
              <a:gd name="T60" fmla="*/ 3 w 5"/>
              <a:gd name="T61" fmla="*/ 0 h 3"/>
              <a:gd name="T62" fmla="*/ 4 w 5"/>
              <a:gd name="T63" fmla="*/ 0 h 3"/>
              <a:gd name="T64" fmla="*/ 4 w 5"/>
              <a:gd name="T65" fmla="*/ 0 h 3"/>
              <a:gd name="T66" fmla="*/ 4 w 5"/>
              <a:gd name="T67" fmla="*/ 0 h 3"/>
              <a:gd name="T68" fmla="*/ 5 w 5"/>
              <a:gd name="T69" fmla="*/ 0 h 3"/>
              <a:gd name="T70" fmla="*/ 5 w 5"/>
              <a:gd name="T71" fmla="*/ 0 h 3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</a:cxnLst>
            <a:rect l="0" t="0" r="r" b="b"/>
            <a:pathLst>
              <a:path w="5" h="3">
                <a:moveTo>
                  <a:pt x="5" y="0"/>
                </a:move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2"/>
                </a:lnTo>
                <a:lnTo>
                  <a:pt x="5" y="2"/>
                </a:lnTo>
                <a:lnTo>
                  <a:pt x="5" y="2"/>
                </a:lnTo>
                <a:lnTo>
                  <a:pt x="5" y="3"/>
                </a:lnTo>
                <a:lnTo>
                  <a:pt x="5" y="3"/>
                </a:lnTo>
                <a:lnTo>
                  <a:pt x="4" y="3"/>
                </a:lnTo>
                <a:lnTo>
                  <a:pt x="4" y="2"/>
                </a:lnTo>
                <a:lnTo>
                  <a:pt x="4" y="2"/>
                </a:lnTo>
                <a:lnTo>
                  <a:pt x="3" y="2"/>
                </a:lnTo>
                <a:lnTo>
                  <a:pt x="3" y="2"/>
                </a:lnTo>
                <a:lnTo>
                  <a:pt x="3" y="1"/>
                </a:lnTo>
                <a:lnTo>
                  <a:pt x="3" y="1"/>
                </a:lnTo>
                <a:lnTo>
                  <a:pt x="1" y="1"/>
                </a:lnTo>
                <a:lnTo>
                  <a:pt x="1" y="1"/>
                </a:lnTo>
                <a:lnTo>
                  <a:pt x="0" y="1"/>
                </a:lnTo>
                <a:lnTo>
                  <a:pt x="0" y="1"/>
                </a:lnTo>
                <a:lnTo>
                  <a:pt x="1" y="1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3" y="0"/>
                </a:lnTo>
                <a:lnTo>
                  <a:pt x="4" y="0"/>
                </a:lnTo>
                <a:lnTo>
                  <a:pt x="4" y="0"/>
                </a:lnTo>
                <a:lnTo>
                  <a:pt x="4" y="0"/>
                </a:lnTo>
                <a:lnTo>
                  <a:pt x="5" y="0"/>
                </a:lnTo>
                <a:lnTo>
                  <a:pt x="5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29" name="Freeform 2769">
            <a:extLst>
              <a:ext uri="{FF2B5EF4-FFF2-40B4-BE49-F238E27FC236}">
                <a16:creationId xmlns:a16="http://schemas.microsoft.com/office/drawing/2014/main" id="{64954B96-E305-48AF-A87A-17CC22D32030}"/>
              </a:ext>
            </a:extLst>
          </xdr:cNvPr>
          <xdr:cNvSpPr>
            <a:spLocks/>
          </xdr:cNvSpPr>
        </xdr:nvSpPr>
        <xdr:spPr bwMode="auto">
          <a:xfrm>
            <a:off x="534" y="75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0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0" name="Freeform 2770">
            <a:extLst>
              <a:ext uri="{FF2B5EF4-FFF2-40B4-BE49-F238E27FC236}">
                <a16:creationId xmlns:a16="http://schemas.microsoft.com/office/drawing/2014/main" id="{102A90A1-A6A3-4C1F-A81F-0DFCE18C0CF7}"/>
              </a:ext>
            </a:extLst>
          </xdr:cNvPr>
          <xdr:cNvSpPr>
            <a:spLocks/>
          </xdr:cNvSpPr>
        </xdr:nvSpPr>
        <xdr:spPr bwMode="auto">
          <a:xfrm>
            <a:off x="519" y="775"/>
            <a:ext cx="2" cy="1"/>
          </a:xfrm>
          <a:custGeom>
            <a:avLst/>
            <a:gdLst>
              <a:gd name="T0" fmla="*/ 2 w 2"/>
              <a:gd name="T1" fmla="*/ 0 h 1"/>
              <a:gd name="T2" fmla="*/ 1 w 2"/>
              <a:gd name="T3" fmla="*/ 0 h 1"/>
              <a:gd name="T4" fmla="*/ 1 w 2"/>
              <a:gd name="T5" fmla="*/ 1 h 1"/>
              <a:gd name="T6" fmla="*/ 0 w 2"/>
              <a:gd name="T7" fmla="*/ 1 h 1"/>
              <a:gd name="T8" fmla="*/ 1 w 2"/>
              <a:gd name="T9" fmla="*/ 0 h 1"/>
              <a:gd name="T10" fmla="*/ 1 w 2"/>
              <a:gd name="T11" fmla="*/ 0 h 1"/>
              <a:gd name="T12" fmla="*/ 2 w 2"/>
              <a:gd name="T13" fmla="*/ 0 h 1"/>
              <a:gd name="T14" fmla="*/ 2 w 2"/>
              <a:gd name="T15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</a:cxnLst>
            <a:rect l="0" t="0" r="r" b="b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1" name="Freeform 2771">
            <a:extLst>
              <a:ext uri="{FF2B5EF4-FFF2-40B4-BE49-F238E27FC236}">
                <a16:creationId xmlns:a16="http://schemas.microsoft.com/office/drawing/2014/main" id="{99771161-B6F1-411C-88CF-CB6EEE6B5813}"/>
              </a:ext>
            </a:extLst>
          </xdr:cNvPr>
          <xdr:cNvSpPr>
            <a:spLocks/>
          </xdr:cNvSpPr>
        </xdr:nvSpPr>
        <xdr:spPr bwMode="auto">
          <a:xfrm>
            <a:off x="535" y="758"/>
            <a:ext cx="1" cy="1"/>
          </a:xfrm>
          <a:custGeom>
            <a:avLst/>
            <a:gdLst/>
            <a:ahLst/>
            <a:cxnLst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  <a:cxn ang="0">
                <a:pos x="0" y="0"/>
              </a:cxn>
            </a:cxnLst>
            <a:rect l="0" t="0" r="r" b="b"/>
            <a:pathLst>
              <a:path>
                <a:moveTo>
                  <a:pt x="0" y="0"/>
                </a:move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  <a:lnTo>
                  <a:pt x="0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2" name="Freeform 2772">
            <a:extLst>
              <a:ext uri="{FF2B5EF4-FFF2-40B4-BE49-F238E27FC236}">
                <a16:creationId xmlns:a16="http://schemas.microsoft.com/office/drawing/2014/main" id="{8F12EF67-6AD2-46F5-AB6D-C5857AC81D1F}"/>
              </a:ext>
            </a:extLst>
          </xdr:cNvPr>
          <xdr:cNvSpPr>
            <a:spLocks/>
          </xdr:cNvSpPr>
        </xdr:nvSpPr>
        <xdr:spPr bwMode="auto">
          <a:xfrm>
            <a:off x="530" y="756"/>
            <a:ext cx="4" cy="1"/>
          </a:xfrm>
          <a:custGeom>
            <a:avLst/>
            <a:gdLst>
              <a:gd name="T0" fmla="*/ 4 w 4"/>
              <a:gd name="T1" fmla="*/ 1 h 1"/>
              <a:gd name="T2" fmla="*/ 3 w 4"/>
              <a:gd name="T3" fmla="*/ 1 h 1"/>
              <a:gd name="T4" fmla="*/ 3 w 4"/>
              <a:gd name="T5" fmla="*/ 1 h 1"/>
              <a:gd name="T6" fmla="*/ 2 w 4"/>
              <a:gd name="T7" fmla="*/ 0 h 1"/>
              <a:gd name="T8" fmla="*/ 0 w 4"/>
              <a:gd name="T9" fmla="*/ 0 h 1"/>
              <a:gd name="T10" fmla="*/ 1 w 4"/>
              <a:gd name="T11" fmla="*/ 0 h 1"/>
              <a:gd name="T12" fmla="*/ 1 w 4"/>
              <a:gd name="T13" fmla="*/ 0 h 1"/>
              <a:gd name="T14" fmla="*/ 2 w 4"/>
              <a:gd name="T15" fmla="*/ 0 h 1"/>
              <a:gd name="T16" fmla="*/ 2 w 4"/>
              <a:gd name="T17" fmla="*/ 0 h 1"/>
              <a:gd name="T18" fmla="*/ 2 w 4"/>
              <a:gd name="T19" fmla="*/ 0 h 1"/>
              <a:gd name="T20" fmla="*/ 3 w 4"/>
              <a:gd name="T21" fmla="*/ 0 h 1"/>
              <a:gd name="T22" fmla="*/ 3 w 4"/>
              <a:gd name="T23" fmla="*/ 1 h 1"/>
              <a:gd name="T24" fmla="*/ 4 w 4"/>
              <a:gd name="T25" fmla="*/ 1 h 1"/>
              <a:gd name="T26" fmla="*/ 4 w 4"/>
              <a:gd name="T27" fmla="*/ 1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</a:cxnLst>
            <a:rect l="0" t="0" r="r" b="b"/>
            <a:pathLst>
              <a:path w="4" h="1">
                <a:moveTo>
                  <a:pt x="4" y="1"/>
                </a:moveTo>
                <a:lnTo>
                  <a:pt x="3" y="1"/>
                </a:lnTo>
                <a:lnTo>
                  <a:pt x="3" y="1"/>
                </a:lnTo>
                <a:lnTo>
                  <a:pt x="2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  <a:lnTo>
                  <a:pt x="2" y="0"/>
                </a:lnTo>
                <a:lnTo>
                  <a:pt x="3" y="0"/>
                </a:lnTo>
                <a:lnTo>
                  <a:pt x="3" y="1"/>
                </a:lnTo>
                <a:lnTo>
                  <a:pt x="4" y="1"/>
                </a:lnTo>
                <a:lnTo>
                  <a:pt x="4" y="1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3" name="Freeform 2773">
            <a:extLst>
              <a:ext uri="{FF2B5EF4-FFF2-40B4-BE49-F238E27FC236}">
                <a16:creationId xmlns:a16="http://schemas.microsoft.com/office/drawing/2014/main" id="{8D837A6C-BF18-47E6-9381-C85E20E9A64E}"/>
              </a:ext>
            </a:extLst>
          </xdr:cNvPr>
          <xdr:cNvSpPr>
            <a:spLocks/>
          </xdr:cNvSpPr>
        </xdr:nvSpPr>
        <xdr:spPr bwMode="auto">
          <a:xfrm>
            <a:off x="532" y="754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1 h 1"/>
              <a:gd name="T6" fmla="*/ 0 w 1"/>
              <a:gd name="T7" fmla="*/ 1 h 1"/>
              <a:gd name="T8" fmla="*/ 0 w 1"/>
              <a:gd name="T9" fmla="*/ 0 h 1"/>
              <a:gd name="T10" fmla="*/ 0 w 1"/>
              <a:gd name="T11" fmla="*/ 0 h 1"/>
              <a:gd name="T12" fmla="*/ 1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4" name="Freeform 2774">
            <a:extLst>
              <a:ext uri="{FF2B5EF4-FFF2-40B4-BE49-F238E27FC236}">
                <a16:creationId xmlns:a16="http://schemas.microsoft.com/office/drawing/2014/main" id="{B89B8314-C34D-4404-9AB5-E64D2583CBAD}"/>
              </a:ext>
            </a:extLst>
          </xdr:cNvPr>
          <xdr:cNvSpPr>
            <a:spLocks/>
          </xdr:cNvSpPr>
        </xdr:nvSpPr>
        <xdr:spPr bwMode="auto">
          <a:xfrm>
            <a:off x="524" y="747"/>
            <a:ext cx="1" cy="1"/>
          </a:xfrm>
          <a:custGeom>
            <a:avLst/>
            <a:gdLst>
              <a:gd name="T0" fmla="*/ 1 w 1"/>
              <a:gd name="T1" fmla="*/ 0 h 1"/>
              <a:gd name="T2" fmla="*/ 1 w 1"/>
              <a:gd name="T3" fmla="*/ 0 h 1"/>
              <a:gd name="T4" fmla="*/ 1 w 1"/>
              <a:gd name="T5" fmla="*/ 0 h 1"/>
              <a:gd name="T6" fmla="*/ 1 w 1"/>
              <a:gd name="T7" fmla="*/ 1 h 1"/>
              <a:gd name="T8" fmla="*/ 1 w 1"/>
              <a:gd name="T9" fmla="*/ 1 h 1"/>
              <a:gd name="T10" fmla="*/ 0 w 1"/>
              <a:gd name="T11" fmla="*/ 0 h 1"/>
              <a:gd name="T12" fmla="*/ 0 w 1"/>
              <a:gd name="T13" fmla="*/ 0 h 1"/>
              <a:gd name="T14" fmla="*/ 1 w 1"/>
              <a:gd name="T15" fmla="*/ 0 h 1"/>
              <a:gd name="T16" fmla="*/ 1 w 1"/>
              <a:gd name="T17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</a:cxnLst>
            <a:rect l="0" t="0" r="r" b="b"/>
            <a:pathLst>
              <a:path w="1" h="1">
                <a:moveTo>
                  <a:pt x="1" y="0"/>
                </a:moveTo>
                <a:lnTo>
                  <a:pt x="1" y="0"/>
                </a:lnTo>
                <a:lnTo>
                  <a:pt x="1" y="0"/>
                </a:lnTo>
                <a:lnTo>
                  <a:pt x="1" y="1"/>
                </a:lnTo>
                <a:lnTo>
                  <a:pt x="1" y="1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1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69335" name="Freeform 2775">
            <a:extLst>
              <a:ext uri="{FF2B5EF4-FFF2-40B4-BE49-F238E27FC236}">
                <a16:creationId xmlns:a16="http://schemas.microsoft.com/office/drawing/2014/main" id="{BE6B1905-2257-4865-985E-B6296FA37327}"/>
              </a:ext>
            </a:extLst>
          </xdr:cNvPr>
          <xdr:cNvSpPr>
            <a:spLocks/>
          </xdr:cNvSpPr>
        </xdr:nvSpPr>
        <xdr:spPr bwMode="auto">
          <a:xfrm>
            <a:off x="527" y="744"/>
            <a:ext cx="2" cy="1"/>
          </a:xfrm>
          <a:custGeom>
            <a:avLst/>
            <a:gdLst>
              <a:gd name="T0" fmla="*/ 2 w 2"/>
              <a:gd name="T1" fmla="*/ 1 w 2"/>
              <a:gd name="T2" fmla="*/ 0 w 2"/>
              <a:gd name="T3" fmla="*/ 0 w 2"/>
              <a:gd name="T4" fmla="*/ 1 w 2"/>
              <a:gd name="T5" fmla="*/ 2 w 2"/>
              <a:gd name="T6" fmla="*/ 2 w 2"/>
            </a:gdLst>
            <a:ahLst/>
            <a:cxnLst>
              <a:cxn ang="0">
                <a:pos x="T0" y="0"/>
              </a:cxn>
              <a:cxn ang="0">
                <a:pos x="T1" y="0"/>
              </a:cxn>
              <a:cxn ang="0">
                <a:pos x="T2" y="0"/>
              </a:cxn>
              <a:cxn ang="0">
                <a:pos x="T3" y="0"/>
              </a:cxn>
              <a:cxn ang="0">
                <a:pos x="T4" y="0"/>
              </a:cxn>
              <a:cxn ang="0">
                <a:pos x="T5" y="0"/>
              </a:cxn>
              <a:cxn ang="0">
                <a:pos x="T6" y="0"/>
              </a:cxn>
            </a:cxnLst>
            <a:rect l="0" t="0" r="r" b="b"/>
            <a:pathLst>
              <a:path w="2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2" y="0"/>
                </a:lnTo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40</xdr:row>
      <xdr:rowOff>0</xdr:rowOff>
    </xdr:from>
    <xdr:to>
      <xdr:col>12</xdr:col>
      <xdr:colOff>0</xdr:colOff>
      <xdr:row>40</xdr:row>
      <xdr:rowOff>0</xdr:rowOff>
    </xdr:to>
    <xdr:grpSp>
      <xdr:nvGrpSpPr>
        <xdr:cNvPr id="69339" name="Group 2779">
          <a:extLst>
            <a:ext uri="{FF2B5EF4-FFF2-40B4-BE49-F238E27FC236}">
              <a16:creationId xmlns:a16="http://schemas.microsoft.com/office/drawing/2014/main" id="{268C971E-ABAA-48C8-90E7-8FE7D0EC8284}"/>
            </a:ext>
          </a:extLst>
        </xdr:cNvPr>
        <xdr:cNvGrpSpPr>
          <a:grpSpLocks/>
        </xdr:cNvGrpSpPr>
      </xdr:nvGrpSpPr>
      <xdr:grpSpPr bwMode="auto">
        <a:xfrm>
          <a:off x="6555441" y="6409765"/>
          <a:ext cx="0" cy="0"/>
          <a:chOff x="762" y="810"/>
          <a:chExt cx="12" cy="14"/>
        </a:xfrm>
      </xdr:grpSpPr>
      <xdr:sp macro="" textlink="">
        <xdr:nvSpPr>
          <xdr:cNvPr id="69337" name="Freeform 2777">
            <a:extLst>
              <a:ext uri="{FF2B5EF4-FFF2-40B4-BE49-F238E27FC236}">
                <a16:creationId xmlns:a16="http://schemas.microsoft.com/office/drawing/2014/main" id="{246953E7-D759-4D14-A9FC-038C96EDCA08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10" y="7"/>
                </a:lnTo>
                <a:lnTo>
                  <a:pt x="10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38" name="Freeform 2778">
            <a:extLst>
              <a:ext uri="{FF2B5EF4-FFF2-40B4-BE49-F238E27FC236}">
                <a16:creationId xmlns:a16="http://schemas.microsoft.com/office/drawing/2014/main" id="{0B56CB53-B330-42EE-B8AF-E0A85BD7B737}"/>
              </a:ext>
            </a:extLst>
          </xdr:cNvPr>
          <xdr:cNvSpPr>
            <a:spLocks/>
          </xdr:cNvSpPr>
        </xdr:nvSpPr>
        <xdr:spPr bwMode="auto">
          <a:xfrm>
            <a:off x="762" y="810"/>
            <a:ext cx="12" cy="14"/>
          </a:xfrm>
          <a:custGeom>
            <a:avLst/>
            <a:gdLst>
              <a:gd name="T0" fmla="*/ 11 w 12"/>
              <a:gd name="T1" fmla="*/ 9 h 14"/>
              <a:gd name="T2" fmla="*/ 10 w 12"/>
              <a:gd name="T3" fmla="*/ 10 h 14"/>
              <a:gd name="T4" fmla="*/ 10 w 12"/>
              <a:gd name="T5" fmla="*/ 11 h 14"/>
              <a:gd name="T6" fmla="*/ 9 w 12"/>
              <a:gd name="T7" fmla="*/ 12 h 14"/>
              <a:gd name="T8" fmla="*/ 9 w 12"/>
              <a:gd name="T9" fmla="*/ 12 h 14"/>
              <a:gd name="T10" fmla="*/ 9 w 12"/>
              <a:gd name="T11" fmla="*/ 14 h 14"/>
              <a:gd name="T12" fmla="*/ 8 w 12"/>
              <a:gd name="T13" fmla="*/ 13 h 14"/>
              <a:gd name="T14" fmla="*/ 6 w 12"/>
              <a:gd name="T15" fmla="*/ 13 h 14"/>
              <a:gd name="T16" fmla="*/ 6 w 12"/>
              <a:gd name="T17" fmla="*/ 13 h 14"/>
              <a:gd name="T18" fmla="*/ 5 w 12"/>
              <a:gd name="T19" fmla="*/ 14 h 14"/>
              <a:gd name="T20" fmla="*/ 5 w 12"/>
              <a:gd name="T21" fmla="*/ 14 h 14"/>
              <a:gd name="T22" fmla="*/ 4 w 12"/>
              <a:gd name="T23" fmla="*/ 14 h 14"/>
              <a:gd name="T24" fmla="*/ 4 w 12"/>
              <a:gd name="T25" fmla="*/ 14 h 14"/>
              <a:gd name="T26" fmla="*/ 3 w 12"/>
              <a:gd name="T27" fmla="*/ 13 h 14"/>
              <a:gd name="T28" fmla="*/ 1 w 12"/>
              <a:gd name="T29" fmla="*/ 13 h 14"/>
              <a:gd name="T30" fmla="*/ 1 w 12"/>
              <a:gd name="T31" fmla="*/ 12 h 14"/>
              <a:gd name="T32" fmla="*/ 1 w 12"/>
              <a:gd name="T33" fmla="*/ 12 h 14"/>
              <a:gd name="T34" fmla="*/ 2 w 12"/>
              <a:gd name="T35" fmla="*/ 12 h 14"/>
              <a:gd name="T36" fmla="*/ 2 w 12"/>
              <a:gd name="T37" fmla="*/ 11 h 14"/>
              <a:gd name="T38" fmla="*/ 2 w 12"/>
              <a:gd name="T39" fmla="*/ 11 h 14"/>
              <a:gd name="T40" fmla="*/ 2 w 12"/>
              <a:gd name="T41" fmla="*/ 10 h 14"/>
              <a:gd name="T42" fmla="*/ 2 w 12"/>
              <a:gd name="T43" fmla="*/ 9 h 14"/>
              <a:gd name="T44" fmla="*/ 1 w 12"/>
              <a:gd name="T45" fmla="*/ 9 h 14"/>
              <a:gd name="T46" fmla="*/ 1 w 12"/>
              <a:gd name="T47" fmla="*/ 8 h 14"/>
              <a:gd name="T48" fmla="*/ 0 w 12"/>
              <a:gd name="T49" fmla="*/ 8 h 14"/>
              <a:gd name="T50" fmla="*/ 0 w 12"/>
              <a:gd name="T51" fmla="*/ 7 h 14"/>
              <a:gd name="T52" fmla="*/ 0 w 12"/>
              <a:gd name="T53" fmla="*/ 7 h 14"/>
              <a:gd name="T54" fmla="*/ 0 w 12"/>
              <a:gd name="T55" fmla="*/ 6 h 14"/>
              <a:gd name="T56" fmla="*/ 0 w 12"/>
              <a:gd name="T57" fmla="*/ 6 h 14"/>
              <a:gd name="T58" fmla="*/ 0 w 12"/>
              <a:gd name="T59" fmla="*/ 6 h 14"/>
              <a:gd name="T60" fmla="*/ 0 w 12"/>
              <a:gd name="T61" fmla="*/ 5 h 14"/>
              <a:gd name="T62" fmla="*/ 1 w 12"/>
              <a:gd name="T63" fmla="*/ 4 h 14"/>
              <a:gd name="T64" fmla="*/ 1 w 12"/>
              <a:gd name="T65" fmla="*/ 4 h 14"/>
              <a:gd name="T66" fmla="*/ 2 w 12"/>
              <a:gd name="T67" fmla="*/ 3 h 14"/>
              <a:gd name="T68" fmla="*/ 2 w 12"/>
              <a:gd name="T69" fmla="*/ 2 h 14"/>
              <a:gd name="T70" fmla="*/ 3 w 12"/>
              <a:gd name="T71" fmla="*/ 1 h 14"/>
              <a:gd name="T72" fmla="*/ 4 w 12"/>
              <a:gd name="T73" fmla="*/ 0 h 14"/>
              <a:gd name="T74" fmla="*/ 5 w 12"/>
              <a:gd name="T75" fmla="*/ 1 h 14"/>
              <a:gd name="T76" fmla="*/ 5 w 12"/>
              <a:gd name="T77" fmla="*/ 1 h 14"/>
              <a:gd name="T78" fmla="*/ 5 w 12"/>
              <a:gd name="T79" fmla="*/ 1 h 14"/>
              <a:gd name="T80" fmla="*/ 6 w 12"/>
              <a:gd name="T81" fmla="*/ 1 h 14"/>
              <a:gd name="T82" fmla="*/ 5 w 12"/>
              <a:gd name="T83" fmla="*/ 2 h 14"/>
              <a:gd name="T84" fmla="*/ 6 w 12"/>
              <a:gd name="T85" fmla="*/ 2 h 14"/>
              <a:gd name="T86" fmla="*/ 6 w 12"/>
              <a:gd name="T87" fmla="*/ 3 h 14"/>
              <a:gd name="T88" fmla="*/ 6 w 12"/>
              <a:gd name="T89" fmla="*/ 3 h 14"/>
              <a:gd name="T90" fmla="*/ 6 w 12"/>
              <a:gd name="T91" fmla="*/ 4 h 14"/>
              <a:gd name="T92" fmla="*/ 6 w 12"/>
              <a:gd name="T93" fmla="*/ 4 h 14"/>
              <a:gd name="T94" fmla="*/ 6 w 12"/>
              <a:gd name="T95" fmla="*/ 4 h 14"/>
              <a:gd name="T96" fmla="*/ 7 w 12"/>
              <a:gd name="T97" fmla="*/ 5 h 14"/>
              <a:gd name="T98" fmla="*/ 7 w 12"/>
              <a:gd name="T99" fmla="*/ 6 h 14"/>
              <a:gd name="T100" fmla="*/ 8 w 12"/>
              <a:gd name="T101" fmla="*/ 6 h 14"/>
              <a:gd name="T102" fmla="*/ 8 w 12"/>
              <a:gd name="T103" fmla="*/ 7 h 14"/>
              <a:gd name="T104" fmla="*/ 9 w 12"/>
              <a:gd name="T105" fmla="*/ 7 h 14"/>
              <a:gd name="T106" fmla="*/ 10 w 12"/>
              <a:gd name="T107" fmla="*/ 7 h 14"/>
              <a:gd name="T108" fmla="*/ 11 w 12"/>
              <a:gd name="T109" fmla="*/ 7 h 14"/>
              <a:gd name="T110" fmla="*/ 12 w 12"/>
              <a:gd name="T111" fmla="*/ 7 h 14"/>
              <a:gd name="T112" fmla="*/ 11 w 12"/>
              <a:gd name="T113" fmla="*/ 8 h 14"/>
              <a:gd name="T114" fmla="*/ 11 w 12"/>
              <a:gd name="T115" fmla="*/ 8 h 14"/>
              <a:gd name="T116" fmla="*/ 11 w 12"/>
              <a:gd name="T117" fmla="*/ 9 h 14"/>
              <a:gd name="T118" fmla="*/ 11 w 12"/>
              <a:gd name="T119" fmla="*/ 9 h 14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12" h="14">
                <a:moveTo>
                  <a:pt x="11" y="9"/>
                </a:moveTo>
                <a:lnTo>
                  <a:pt x="11" y="9"/>
                </a:lnTo>
                <a:lnTo>
                  <a:pt x="10" y="10"/>
                </a:lnTo>
                <a:lnTo>
                  <a:pt x="10" y="10"/>
                </a:lnTo>
                <a:lnTo>
                  <a:pt x="10" y="10"/>
                </a:lnTo>
                <a:lnTo>
                  <a:pt x="10" y="11"/>
                </a:lnTo>
                <a:lnTo>
                  <a:pt x="9" y="11"/>
                </a:lnTo>
                <a:lnTo>
                  <a:pt x="9" y="12"/>
                </a:lnTo>
                <a:lnTo>
                  <a:pt x="9" y="12"/>
                </a:lnTo>
                <a:lnTo>
                  <a:pt x="9" y="12"/>
                </a:lnTo>
                <a:lnTo>
                  <a:pt x="9" y="13"/>
                </a:lnTo>
                <a:lnTo>
                  <a:pt x="9" y="14"/>
                </a:lnTo>
                <a:lnTo>
                  <a:pt x="8" y="13"/>
                </a:lnTo>
                <a:lnTo>
                  <a:pt x="8" y="13"/>
                </a:lnTo>
                <a:lnTo>
                  <a:pt x="7" y="13"/>
                </a:lnTo>
                <a:lnTo>
                  <a:pt x="6" y="13"/>
                </a:lnTo>
                <a:lnTo>
                  <a:pt x="6" y="13"/>
                </a:lnTo>
                <a:lnTo>
                  <a:pt x="6" y="13"/>
                </a:lnTo>
                <a:lnTo>
                  <a:pt x="6" y="14"/>
                </a:lnTo>
                <a:lnTo>
                  <a:pt x="5" y="14"/>
                </a:lnTo>
                <a:lnTo>
                  <a:pt x="5" y="14"/>
                </a:lnTo>
                <a:lnTo>
                  <a:pt x="5" y="14"/>
                </a:lnTo>
                <a:lnTo>
                  <a:pt x="4" y="14"/>
                </a:lnTo>
                <a:lnTo>
                  <a:pt x="4" y="14"/>
                </a:lnTo>
                <a:lnTo>
                  <a:pt x="3" y="14"/>
                </a:lnTo>
                <a:lnTo>
                  <a:pt x="4" y="14"/>
                </a:lnTo>
                <a:lnTo>
                  <a:pt x="3" y="13"/>
                </a:lnTo>
                <a:lnTo>
                  <a:pt x="3" y="13"/>
                </a:lnTo>
                <a:lnTo>
                  <a:pt x="2" y="13"/>
                </a:lnTo>
                <a:lnTo>
                  <a:pt x="1" y="13"/>
                </a:lnTo>
                <a:lnTo>
                  <a:pt x="1" y="13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1" y="12"/>
                </a:lnTo>
                <a:lnTo>
                  <a:pt x="2" y="12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1"/>
                </a:lnTo>
                <a:lnTo>
                  <a:pt x="2" y="10"/>
                </a:lnTo>
                <a:lnTo>
                  <a:pt x="2" y="10"/>
                </a:lnTo>
                <a:lnTo>
                  <a:pt x="2" y="9"/>
                </a:lnTo>
                <a:lnTo>
                  <a:pt x="2" y="9"/>
                </a:lnTo>
                <a:lnTo>
                  <a:pt x="1" y="9"/>
                </a:lnTo>
                <a:lnTo>
                  <a:pt x="1" y="8"/>
                </a:lnTo>
                <a:lnTo>
                  <a:pt x="1" y="8"/>
                </a:lnTo>
                <a:lnTo>
                  <a:pt x="1" y="8"/>
                </a:lnTo>
                <a:lnTo>
                  <a:pt x="0" y="8"/>
                </a:lnTo>
                <a:lnTo>
                  <a:pt x="0" y="8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7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6"/>
                </a:lnTo>
                <a:lnTo>
                  <a:pt x="0" y="5"/>
                </a:lnTo>
                <a:lnTo>
                  <a:pt x="0" y="5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1" y="4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2"/>
                </a:lnTo>
                <a:lnTo>
                  <a:pt x="2" y="2"/>
                </a:lnTo>
                <a:lnTo>
                  <a:pt x="3" y="1"/>
                </a:lnTo>
                <a:lnTo>
                  <a:pt x="3" y="1"/>
                </a:lnTo>
                <a:lnTo>
                  <a:pt x="4" y="0"/>
                </a:lnTo>
                <a:lnTo>
                  <a:pt x="4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5" y="1"/>
                </a:lnTo>
                <a:lnTo>
                  <a:pt x="6" y="1"/>
                </a:lnTo>
                <a:lnTo>
                  <a:pt x="6" y="2"/>
                </a:lnTo>
                <a:lnTo>
                  <a:pt x="5" y="2"/>
                </a:lnTo>
                <a:lnTo>
                  <a:pt x="5" y="2"/>
                </a:lnTo>
                <a:lnTo>
                  <a:pt x="6" y="2"/>
                </a:lnTo>
                <a:lnTo>
                  <a:pt x="5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3"/>
                </a:lnTo>
                <a:lnTo>
                  <a:pt x="6" y="4"/>
                </a:lnTo>
                <a:lnTo>
                  <a:pt x="6" y="4"/>
                </a:lnTo>
                <a:lnTo>
                  <a:pt x="6" y="4"/>
                </a:lnTo>
                <a:lnTo>
                  <a:pt x="6" y="5"/>
                </a:lnTo>
                <a:lnTo>
                  <a:pt x="6" y="4"/>
                </a:lnTo>
                <a:lnTo>
                  <a:pt x="7" y="4"/>
                </a:lnTo>
                <a:lnTo>
                  <a:pt x="7" y="5"/>
                </a:lnTo>
                <a:lnTo>
                  <a:pt x="7" y="5"/>
                </a:lnTo>
                <a:lnTo>
                  <a:pt x="7" y="6"/>
                </a:lnTo>
                <a:lnTo>
                  <a:pt x="8" y="6"/>
                </a:lnTo>
                <a:lnTo>
                  <a:pt x="8" y="6"/>
                </a:lnTo>
                <a:lnTo>
                  <a:pt x="8" y="7"/>
                </a:lnTo>
                <a:lnTo>
                  <a:pt x="8" y="7"/>
                </a:lnTo>
                <a:lnTo>
                  <a:pt x="9" y="7"/>
                </a:lnTo>
                <a:lnTo>
                  <a:pt x="9" y="7"/>
                </a:lnTo>
                <a:lnTo>
                  <a:pt x="10" y="7"/>
                </a:lnTo>
                <a:lnTo>
                  <a:pt x="10" y="7"/>
                </a:lnTo>
                <a:lnTo>
                  <a:pt x="11" y="7"/>
                </a:lnTo>
                <a:lnTo>
                  <a:pt x="11" y="7"/>
                </a:lnTo>
                <a:lnTo>
                  <a:pt x="11" y="7"/>
                </a:lnTo>
                <a:lnTo>
                  <a:pt x="12" y="7"/>
                </a:lnTo>
                <a:lnTo>
                  <a:pt x="12" y="8"/>
                </a:lnTo>
                <a:lnTo>
                  <a:pt x="11" y="8"/>
                </a:lnTo>
                <a:lnTo>
                  <a:pt x="11" y="8"/>
                </a:lnTo>
                <a:lnTo>
                  <a:pt x="11" y="8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lnTo>
                  <a:pt x="11" y="9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42" name="Group 2782">
          <a:extLst>
            <a:ext uri="{FF2B5EF4-FFF2-40B4-BE49-F238E27FC236}">
              <a16:creationId xmlns:a16="http://schemas.microsoft.com/office/drawing/2014/main" id="{720CEC47-F6DD-444B-A438-67CB9282912A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988" y="695"/>
          <a:chExt cx="88" cy="47"/>
        </a:xfrm>
      </xdr:grpSpPr>
      <xdr:sp macro="" textlink="">
        <xdr:nvSpPr>
          <xdr:cNvPr id="69340" name="Freeform 2780">
            <a:extLst>
              <a:ext uri="{FF2B5EF4-FFF2-40B4-BE49-F238E27FC236}">
                <a16:creationId xmlns:a16="http://schemas.microsoft.com/office/drawing/2014/main" id="{870AD7BB-9306-43AB-A376-655FF55F03E9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6" y="28"/>
                </a:lnTo>
                <a:lnTo>
                  <a:pt x="75" y="28"/>
                </a:lnTo>
                <a:lnTo>
                  <a:pt x="75" y="28"/>
                </a:lnTo>
                <a:lnTo>
                  <a:pt x="73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2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70" y="43"/>
                </a:lnTo>
                <a:lnTo>
                  <a:pt x="68" y="42"/>
                </a:lnTo>
                <a:lnTo>
                  <a:pt x="68" y="42"/>
                </a:lnTo>
                <a:lnTo>
                  <a:pt x="69" y="41"/>
                </a:lnTo>
                <a:lnTo>
                  <a:pt x="69" y="41"/>
                </a:lnTo>
                <a:lnTo>
                  <a:pt x="69" y="41"/>
                </a:lnTo>
                <a:lnTo>
                  <a:pt x="68" y="40"/>
                </a:lnTo>
                <a:lnTo>
                  <a:pt x="68" y="40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6"/>
                </a:lnTo>
                <a:lnTo>
                  <a:pt x="56" y="46"/>
                </a:lnTo>
                <a:lnTo>
                  <a:pt x="56" y="45"/>
                </a:lnTo>
                <a:lnTo>
                  <a:pt x="56" y="45"/>
                </a:lnTo>
                <a:lnTo>
                  <a:pt x="56" y="45"/>
                </a:lnTo>
                <a:lnTo>
                  <a:pt x="55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4" y="46"/>
                </a:lnTo>
                <a:lnTo>
                  <a:pt x="44" y="46"/>
                </a:lnTo>
                <a:lnTo>
                  <a:pt x="43" y="46"/>
                </a:lnTo>
                <a:lnTo>
                  <a:pt x="43" y="46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7" y="42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9"/>
                </a:lnTo>
                <a:lnTo>
                  <a:pt x="31" y="38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8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4"/>
                </a:lnTo>
                <a:lnTo>
                  <a:pt x="26" y="34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5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5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1"/>
                </a:lnTo>
                <a:lnTo>
                  <a:pt x="5" y="21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8"/>
                </a:lnTo>
                <a:lnTo>
                  <a:pt x="4" y="17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0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1" y="3"/>
                </a:lnTo>
                <a:lnTo>
                  <a:pt x="13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2" y="4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0" y="3"/>
                </a:lnTo>
                <a:lnTo>
                  <a:pt x="60" y="3"/>
                </a:lnTo>
                <a:lnTo>
                  <a:pt x="61" y="4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7" y="6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5" y="24"/>
                </a:lnTo>
                <a:lnTo>
                  <a:pt x="84" y="24"/>
                </a:lnTo>
                <a:lnTo>
                  <a:pt x="84" y="24"/>
                </a:lnTo>
                <a:lnTo>
                  <a:pt x="83" y="24"/>
                </a:lnTo>
                <a:lnTo>
                  <a:pt x="83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5"/>
                </a:lnTo>
                <a:lnTo>
                  <a:pt x="79" y="25"/>
                </a:lnTo>
                <a:lnTo>
                  <a:pt x="79" y="26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  <xdr:sp macro="" textlink="">
        <xdr:nvSpPr>
          <xdr:cNvPr id="69341" name="Freeform 2781">
            <a:extLst>
              <a:ext uri="{FF2B5EF4-FFF2-40B4-BE49-F238E27FC236}">
                <a16:creationId xmlns:a16="http://schemas.microsoft.com/office/drawing/2014/main" id="{9C847AE0-24A3-4D32-B151-52E3D9A5303F}"/>
              </a:ext>
            </a:extLst>
          </xdr:cNvPr>
          <xdr:cNvSpPr>
            <a:spLocks/>
          </xdr:cNvSpPr>
        </xdr:nvSpPr>
        <xdr:spPr bwMode="auto">
          <a:xfrm>
            <a:off x="988" y="695"/>
            <a:ext cx="88" cy="47"/>
          </a:xfrm>
          <a:custGeom>
            <a:avLst/>
            <a:gdLst>
              <a:gd name="T0" fmla="*/ 75 w 88"/>
              <a:gd name="T1" fmla="*/ 28 h 47"/>
              <a:gd name="T2" fmla="*/ 71 w 88"/>
              <a:gd name="T3" fmla="*/ 32 h 47"/>
              <a:gd name="T4" fmla="*/ 70 w 88"/>
              <a:gd name="T5" fmla="*/ 37 h 47"/>
              <a:gd name="T6" fmla="*/ 69 w 88"/>
              <a:gd name="T7" fmla="*/ 38 h 47"/>
              <a:gd name="T8" fmla="*/ 71 w 88"/>
              <a:gd name="T9" fmla="*/ 40 h 47"/>
              <a:gd name="T10" fmla="*/ 71 w 88"/>
              <a:gd name="T11" fmla="*/ 42 h 47"/>
              <a:gd name="T12" fmla="*/ 69 w 88"/>
              <a:gd name="T13" fmla="*/ 41 h 47"/>
              <a:gd name="T14" fmla="*/ 66 w 88"/>
              <a:gd name="T15" fmla="*/ 40 h 47"/>
              <a:gd name="T16" fmla="*/ 60 w 88"/>
              <a:gd name="T17" fmla="*/ 42 h 47"/>
              <a:gd name="T18" fmla="*/ 58 w 88"/>
              <a:gd name="T19" fmla="*/ 45 h 47"/>
              <a:gd name="T20" fmla="*/ 56 w 88"/>
              <a:gd name="T21" fmla="*/ 45 h 47"/>
              <a:gd name="T22" fmla="*/ 48 w 88"/>
              <a:gd name="T23" fmla="*/ 47 h 47"/>
              <a:gd name="T24" fmla="*/ 44 w 88"/>
              <a:gd name="T25" fmla="*/ 46 h 47"/>
              <a:gd name="T26" fmla="*/ 43 w 88"/>
              <a:gd name="T27" fmla="*/ 47 h 47"/>
              <a:gd name="T28" fmla="*/ 39 w 88"/>
              <a:gd name="T29" fmla="*/ 47 h 47"/>
              <a:gd name="T30" fmla="*/ 38 w 88"/>
              <a:gd name="T31" fmla="*/ 43 h 47"/>
              <a:gd name="T32" fmla="*/ 34 w 88"/>
              <a:gd name="T33" fmla="*/ 40 h 47"/>
              <a:gd name="T34" fmla="*/ 31 w 88"/>
              <a:gd name="T35" fmla="*/ 39 h 47"/>
              <a:gd name="T36" fmla="*/ 28 w 88"/>
              <a:gd name="T37" fmla="*/ 38 h 47"/>
              <a:gd name="T38" fmla="*/ 26 w 88"/>
              <a:gd name="T39" fmla="*/ 35 h 47"/>
              <a:gd name="T40" fmla="*/ 26 w 88"/>
              <a:gd name="T41" fmla="*/ 32 h 47"/>
              <a:gd name="T42" fmla="*/ 29 w 88"/>
              <a:gd name="T43" fmla="*/ 30 h 47"/>
              <a:gd name="T44" fmla="*/ 28 w 88"/>
              <a:gd name="T45" fmla="*/ 29 h 47"/>
              <a:gd name="T46" fmla="*/ 27 w 88"/>
              <a:gd name="T47" fmla="*/ 28 h 47"/>
              <a:gd name="T48" fmla="*/ 25 w 88"/>
              <a:gd name="T49" fmla="*/ 27 h 47"/>
              <a:gd name="T50" fmla="*/ 19 w 88"/>
              <a:gd name="T51" fmla="*/ 26 h 47"/>
              <a:gd name="T52" fmla="*/ 16 w 88"/>
              <a:gd name="T53" fmla="*/ 25 h 47"/>
              <a:gd name="T54" fmla="*/ 8 w 88"/>
              <a:gd name="T55" fmla="*/ 23 h 47"/>
              <a:gd name="T56" fmla="*/ 5 w 88"/>
              <a:gd name="T57" fmla="*/ 22 h 47"/>
              <a:gd name="T58" fmla="*/ 4 w 88"/>
              <a:gd name="T59" fmla="*/ 20 h 47"/>
              <a:gd name="T60" fmla="*/ 4 w 88"/>
              <a:gd name="T61" fmla="*/ 16 h 47"/>
              <a:gd name="T62" fmla="*/ 3 w 88"/>
              <a:gd name="T63" fmla="*/ 15 h 47"/>
              <a:gd name="T64" fmla="*/ 2 w 88"/>
              <a:gd name="T65" fmla="*/ 19 h 47"/>
              <a:gd name="T66" fmla="*/ 1 w 88"/>
              <a:gd name="T67" fmla="*/ 22 h 47"/>
              <a:gd name="T68" fmla="*/ 2 w 88"/>
              <a:gd name="T69" fmla="*/ 16 h 47"/>
              <a:gd name="T70" fmla="*/ 2 w 88"/>
              <a:gd name="T71" fmla="*/ 9 h 47"/>
              <a:gd name="T72" fmla="*/ 4 w 88"/>
              <a:gd name="T73" fmla="*/ 6 h 47"/>
              <a:gd name="T74" fmla="*/ 8 w 88"/>
              <a:gd name="T75" fmla="*/ 3 h 47"/>
              <a:gd name="T76" fmla="*/ 14 w 88"/>
              <a:gd name="T77" fmla="*/ 2 h 47"/>
              <a:gd name="T78" fmla="*/ 20 w 88"/>
              <a:gd name="T79" fmla="*/ 1 h 47"/>
              <a:gd name="T80" fmla="*/ 25 w 88"/>
              <a:gd name="T81" fmla="*/ 2 h 47"/>
              <a:gd name="T82" fmla="*/ 29 w 88"/>
              <a:gd name="T83" fmla="*/ 1 h 47"/>
              <a:gd name="T84" fmla="*/ 32 w 88"/>
              <a:gd name="T85" fmla="*/ 3 h 47"/>
              <a:gd name="T86" fmla="*/ 39 w 88"/>
              <a:gd name="T87" fmla="*/ 2 h 47"/>
              <a:gd name="T88" fmla="*/ 43 w 88"/>
              <a:gd name="T89" fmla="*/ 2 h 47"/>
              <a:gd name="T90" fmla="*/ 47 w 88"/>
              <a:gd name="T91" fmla="*/ 4 h 47"/>
              <a:gd name="T92" fmla="*/ 54 w 88"/>
              <a:gd name="T93" fmla="*/ 3 h 47"/>
              <a:gd name="T94" fmla="*/ 58 w 88"/>
              <a:gd name="T95" fmla="*/ 1 h 47"/>
              <a:gd name="T96" fmla="*/ 59 w 88"/>
              <a:gd name="T97" fmla="*/ 1 h 47"/>
              <a:gd name="T98" fmla="*/ 62 w 88"/>
              <a:gd name="T99" fmla="*/ 5 h 47"/>
              <a:gd name="T100" fmla="*/ 67 w 88"/>
              <a:gd name="T101" fmla="*/ 6 h 47"/>
              <a:gd name="T102" fmla="*/ 70 w 88"/>
              <a:gd name="T103" fmla="*/ 6 h 47"/>
              <a:gd name="T104" fmla="*/ 73 w 88"/>
              <a:gd name="T105" fmla="*/ 8 h 47"/>
              <a:gd name="T106" fmla="*/ 79 w 88"/>
              <a:gd name="T107" fmla="*/ 13 h 47"/>
              <a:gd name="T108" fmla="*/ 84 w 88"/>
              <a:gd name="T109" fmla="*/ 15 h 47"/>
              <a:gd name="T110" fmla="*/ 83 w 88"/>
              <a:gd name="T111" fmla="*/ 18 h 47"/>
              <a:gd name="T112" fmla="*/ 84 w 88"/>
              <a:gd name="T113" fmla="*/ 21 h 47"/>
              <a:gd name="T114" fmla="*/ 86 w 88"/>
              <a:gd name="T115" fmla="*/ 22 h 47"/>
              <a:gd name="T116" fmla="*/ 83 w 88"/>
              <a:gd name="T117" fmla="*/ 24 h 47"/>
              <a:gd name="T118" fmla="*/ 79 w 88"/>
              <a:gd name="T119" fmla="*/ 25 h 4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</a:cxnLst>
            <a:rect l="0" t="0" r="r" b="b"/>
            <a:pathLst>
              <a:path w="88" h="47">
                <a:moveTo>
                  <a:pt x="78" y="27"/>
                </a:moveTo>
                <a:lnTo>
                  <a:pt x="78" y="27"/>
                </a:lnTo>
                <a:lnTo>
                  <a:pt x="77" y="27"/>
                </a:lnTo>
                <a:lnTo>
                  <a:pt x="76" y="28"/>
                </a:lnTo>
                <a:lnTo>
                  <a:pt x="76" y="28"/>
                </a:lnTo>
                <a:lnTo>
                  <a:pt x="75" y="28"/>
                </a:lnTo>
                <a:lnTo>
                  <a:pt x="75" y="28"/>
                </a:lnTo>
                <a:lnTo>
                  <a:pt x="73" y="28"/>
                </a:lnTo>
                <a:lnTo>
                  <a:pt x="73" y="28"/>
                </a:lnTo>
                <a:lnTo>
                  <a:pt x="73" y="29"/>
                </a:lnTo>
                <a:lnTo>
                  <a:pt x="71" y="30"/>
                </a:lnTo>
                <a:lnTo>
                  <a:pt x="71" y="31"/>
                </a:lnTo>
                <a:lnTo>
                  <a:pt x="71" y="32"/>
                </a:lnTo>
                <a:lnTo>
                  <a:pt x="71" y="32"/>
                </a:lnTo>
                <a:lnTo>
                  <a:pt x="71" y="32"/>
                </a:lnTo>
                <a:lnTo>
                  <a:pt x="71" y="33"/>
                </a:lnTo>
                <a:lnTo>
                  <a:pt x="71" y="34"/>
                </a:lnTo>
                <a:lnTo>
                  <a:pt x="71" y="35"/>
                </a:lnTo>
                <a:lnTo>
                  <a:pt x="71" y="35"/>
                </a:lnTo>
                <a:lnTo>
                  <a:pt x="70" y="36"/>
                </a:lnTo>
                <a:lnTo>
                  <a:pt x="70" y="37"/>
                </a:lnTo>
                <a:lnTo>
                  <a:pt x="69" y="37"/>
                </a:lnTo>
                <a:lnTo>
                  <a:pt x="70" y="37"/>
                </a:lnTo>
                <a:lnTo>
                  <a:pt x="70" y="37"/>
                </a:lnTo>
                <a:lnTo>
                  <a:pt x="70" y="38"/>
                </a:lnTo>
                <a:lnTo>
                  <a:pt x="69" y="38"/>
                </a:lnTo>
                <a:lnTo>
                  <a:pt x="69" y="38"/>
                </a:lnTo>
                <a:lnTo>
                  <a:pt x="69" y="38"/>
                </a:lnTo>
                <a:lnTo>
                  <a:pt x="69" y="39"/>
                </a:lnTo>
                <a:lnTo>
                  <a:pt x="68" y="39"/>
                </a:lnTo>
                <a:lnTo>
                  <a:pt x="68" y="39"/>
                </a:lnTo>
                <a:lnTo>
                  <a:pt x="69" y="39"/>
                </a:lnTo>
                <a:lnTo>
                  <a:pt x="71" y="39"/>
                </a:lnTo>
                <a:lnTo>
                  <a:pt x="71" y="39"/>
                </a:lnTo>
                <a:lnTo>
                  <a:pt x="71" y="40"/>
                </a:lnTo>
                <a:lnTo>
                  <a:pt x="71" y="40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1"/>
                </a:lnTo>
                <a:lnTo>
                  <a:pt x="72" y="42"/>
                </a:lnTo>
                <a:lnTo>
                  <a:pt x="71" y="42"/>
                </a:lnTo>
                <a:lnTo>
                  <a:pt x="70" y="43"/>
                </a:lnTo>
                <a:lnTo>
                  <a:pt x="70" y="43"/>
                </a:lnTo>
                <a:lnTo>
                  <a:pt x="68" y="42"/>
                </a:lnTo>
                <a:lnTo>
                  <a:pt x="68" y="42"/>
                </a:lnTo>
                <a:lnTo>
                  <a:pt x="69" y="41"/>
                </a:lnTo>
                <a:lnTo>
                  <a:pt x="69" y="41"/>
                </a:lnTo>
                <a:lnTo>
                  <a:pt x="69" y="41"/>
                </a:lnTo>
                <a:lnTo>
                  <a:pt x="68" y="40"/>
                </a:lnTo>
                <a:lnTo>
                  <a:pt x="68" y="40"/>
                </a:lnTo>
                <a:lnTo>
                  <a:pt x="68" y="39"/>
                </a:lnTo>
                <a:lnTo>
                  <a:pt x="68" y="39"/>
                </a:lnTo>
                <a:lnTo>
                  <a:pt x="67" y="40"/>
                </a:lnTo>
                <a:lnTo>
                  <a:pt x="67" y="40"/>
                </a:lnTo>
                <a:lnTo>
                  <a:pt x="66" y="40"/>
                </a:lnTo>
                <a:lnTo>
                  <a:pt x="65" y="40"/>
                </a:lnTo>
                <a:lnTo>
                  <a:pt x="64" y="40"/>
                </a:lnTo>
                <a:lnTo>
                  <a:pt x="63" y="42"/>
                </a:lnTo>
                <a:lnTo>
                  <a:pt x="61" y="43"/>
                </a:lnTo>
                <a:lnTo>
                  <a:pt x="61" y="43"/>
                </a:lnTo>
                <a:lnTo>
                  <a:pt x="60" y="43"/>
                </a:lnTo>
                <a:lnTo>
                  <a:pt x="60" y="42"/>
                </a:lnTo>
                <a:lnTo>
                  <a:pt x="59" y="42"/>
                </a:lnTo>
                <a:lnTo>
                  <a:pt x="59" y="43"/>
                </a:lnTo>
                <a:lnTo>
                  <a:pt x="58" y="43"/>
                </a:lnTo>
                <a:lnTo>
                  <a:pt x="57" y="44"/>
                </a:lnTo>
                <a:lnTo>
                  <a:pt x="58" y="44"/>
                </a:lnTo>
                <a:lnTo>
                  <a:pt x="58" y="45"/>
                </a:lnTo>
                <a:lnTo>
                  <a:pt x="58" y="45"/>
                </a:lnTo>
                <a:lnTo>
                  <a:pt x="57" y="46"/>
                </a:lnTo>
                <a:lnTo>
                  <a:pt x="56" y="46"/>
                </a:lnTo>
                <a:lnTo>
                  <a:pt x="56" y="46"/>
                </a:lnTo>
                <a:lnTo>
                  <a:pt x="56" y="46"/>
                </a:lnTo>
                <a:lnTo>
                  <a:pt x="56" y="45"/>
                </a:lnTo>
                <a:lnTo>
                  <a:pt x="56" y="45"/>
                </a:lnTo>
                <a:lnTo>
                  <a:pt x="56" y="45"/>
                </a:lnTo>
                <a:lnTo>
                  <a:pt x="55" y="45"/>
                </a:lnTo>
                <a:lnTo>
                  <a:pt x="55" y="45"/>
                </a:lnTo>
                <a:lnTo>
                  <a:pt x="54" y="46"/>
                </a:lnTo>
                <a:lnTo>
                  <a:pt x="52" y="47"/>
                </a:lnTo>
                <a:lnTo>
                  <a:pt x="51" y="47"/>
                </a:lnTo>
                <a:lnTo>
                  <a:pt x="49" y="47"/>
                </a:lnTo>
                <a:lnTo>
                  <a:pt x="48" y="47"/>
                </a:lnTo>
                <a:lnTo>
                  <a:pt x="48" y="46"/>
                </a:lnTo>
                <a:lnTo>
                  <a:pt x="48" y="46"/>
                </a:lnTo>
                <a:lnTo>
                  <a:pt x="47" y="46"/>
                </a:lnTo>
                <a:lnTo>
                  <a:pt x="47" y="46"/>
                </a:lnTo>
                <a:lnTo>
                  <a:pt x="46" y="46"/>
                </a:lnTo>
                <a:lnTo>
                  <a:pt x="45" y="46"/>
                </a:lnTo>
                <a:lnTo>
                  <a:pt x="44" y="46"/>
                </a:lnTo>
                <a:lnTo>
                  <a:pt x="44" y="46"/>
                </a:lnTo>
                <a:lnTo>
                  <a:pt x="44" y="46"/>
                </a:lnTo>
                <a:lnTo>
                  <a:pt x="43" y="46"/>
                </a:lnTo>
                <a:lnTo>
                  <a:pt x="43" y="46"/>
                </a:lnTo>
                <a:lnTo>
                  <a:pt x="43" y="47"/>
                </a:lnTo>
                <a:lnTo>
                  <a:pt x="43" y="47"/>
                </a:lnTo>
                <a:lnTo>
                  <a:pt x="43" y="47"/>
                </a:lnTo>
                <a:lnTo>
                  <a:pt x="42" y="47"/>
                </a:lnTo>
                <a:lnTo>
                  <a:pt x="42" y="47"/>
                </a:lnTo>
                <a:lnTo>
                  <a:pt x="42" y="47"/>
                </a:lnTo>
                <a:lnTo>
                  <a:pt x="41" y="47"/>
                </a:lnTo>
                <a:lnTo>
                  <a:pt x="40" y="47"/>
                </a:lnTo>
                <a:lnTo>
                  <a:pt x="40" y="47"/>
                </a:lnTo>
                <a:lnTo>
                  <a:pt x="39" y="47"/>
                </a:lnTo>
                <a:lnTo>
                  <a:pt x="39" y="46"/>
                </a:lnTo>
                <a:lnTo>
                  <a:pt x="38" y="46"/>
                </a:lnTo>
                <a:lnTo>
                  <a:pt x="38" y="46"/>
                </a:lnTo>
                <a:lnTo>
                  <a:pt x="38" y="45"/>
                </a:lnTo>
                <a:lnTo>
                  <a:pt x="38" y="45"/>
                </a:lnTo>
                <a:lnTo>
                  <a:pt x="38" y="45"/>
                </a:lnTo>
                <a:lnTo>
                  <a:pt x="38" y="43"/>
                </a:lnTo>
                <a:lnTo>
                  <a:pt x="37" y="42"/>
                </a:lnTo>
                <a:lnTo>
                  <a:pt x="37" y="42"/>
                </a:lnTo>
                <a:lnTo>
                  <a:pt x="36" y="41"/>
                </a:lnTo>
                <a:lnTo>
                  <a:pt x="36" y="41"/>
                </a:lnTo>
                <a:lnTo>
                  <a:pt x="35" y="41"/>
                </a:lnTo>
                <a:lnTo>
                  <a:pt x="34" y="40"/>
                </a:lnTo>
                <a:lnTo>
                  <a:pt x="34" y="40"/>
                </a:lnTo>
                <a:lnTo>
                  <a:pt x="33" y="40"/>
                </a:lnTo>
                <a:lnTo>
                  <a:pt x="33" y="39"/>
                </a:lnTo>
                <a:lnTo>
                  <a:pt x="32" y="40"/>
                </a:lnTo>
                <a:lnTo>
                  <a:pt x="32" y="40"/>
                </a:lnTo>
                <a:lnTo>
                  <a:pt x="31" y="39"/>
                </a:lnTo>
                <a:lnTo>
                  <a:pt x="32" y="39"/>
                </a:lnTo>
                <a:lnTo>
                  <a:pt x="31" y="39"/>
                </a:lnTo>
                <a:lnTo>
                  <a:pt x="31" y="39"/>
                </a:lnTo>
                <a:lnTo>
                  <a:pt x="31" y="38"/>
                </a:lnTo>
                <a:lnTo>
                  <a:pt x="31" y="38"/>
                </a:lnTo>
                <a:lnTo>
                  <a:pt x="30" y="38"/>
                </a:lnTo>
                <a:lnTo>
                  <a:pt x="28" y="38"/>
                </a:lnTo>
                <a:lnTo>
                  <a:pt x="28" y="38"/>
                </a:lnTo>
                <a:lnTo>
                  <a:pt x="28" y="38"/>
                </a:lnTo>
                <a:lnTo>
                  <a:pt x="27" y="39"/>
                </a:lnTo>
                <a:lnTo>
                  <a:pt x="27" y="38"/>
                </a:lnTo>
                <a:lnTo>
                  <a:pt x="27" y="37"/>
                </a:lnTo>
                <a:lnTo>
                  <a:pt x="26" y="37"/>
                </a:lnTo>
                <a:lnTo>
                  <a:pt x="26" y="35"/>
                </a:lnTo>
                <a:lnTo>
                  <a:pt x="26" y="35"/>
                </a:lnTo>
                <a:lnTo>
                  <a:pt x="26" y="35"/>
                </a:lnTo>
                <a:lnTo>
                  <a:pt x="26" y="34"/>
                </a:lnTo>
                <a:lnTo>
                  <a:pt x="26" y="34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7" y="33"/>
                </a:lnTo>
                <a:lnTo>
                  <a:pt x="26" y="32"/>
                </a:lnTo>
                <a:lnTo>
                  <a:pt x="27" y="32"/>
                </a:lnTo>
                <a:lnTo>
                  <a:pt x="27" y="31"/>
                </a:lnTo>
                <a:lnTo>
                  <a:pt x="28" y="31"/>
                </a:lnTo>
                <a:lnTo>
                  <a:pt x="28" y="31"/>
                </a:lnTo>
                <a:lnTo>
                  <a:pt x="28" y="31"/>
                </a:lnTo>
                <a:lnTo>
                  <a:pt x="29" y="31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30"/>
                </a:lnTo>
                <a:lnTo>
                  <a:pt x="29" y="29"/>
                </a:lnTo>
                <a:lnTo>
                  <a:pt x="28" y="29"/>
                </a:lnTo>
                <a:lnTo>
                  <a:pt x="28" y="29"/>
                </a:lnTo>
                <a:lnTo>
                  <a:pt x="28" y="29"/>
                </a:lnTo>
                <a:lnTo>
                  <a:pt x="28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8"/>
                </a:lnTo>
                <a:lnTo>
                  <a:pt x="27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6" y="27"/>
                </a:lnTo>
                <a:lnTo>
                  <a:pt x="25" y="27"/>
                </a:lnTo>
                <a:lnTo>
                  <a:pt x="25" y="27"/>
                </a:lnTo>
                <a:lnTo>
                  <a:pt x="25" y="26"/>
                </a:lnTo>
                <a:lnTo>
                  <a:pt x="24" y="26"/>
                </a:lnTo>
                <a:lnTo>
                  <a:pt x="24" y="25"/>
                </a:lnTo>
                <a:lnTo>
                  <a:pt x="22" y="26"/>
                </a:lnTo>
                <a:lnTo>
                  <a:pt x="20" y="26"/>
                </a:lnTo>
                <a:lnTo>
                  <a:pt x="19" y="26"/>
                </a:lnTo>
                <a:lnTo>
                  <a:pt x="18" y="26"/>
                </a:lnTo>
                <a:lnTo>
                  <a:pt x="17" y="26"/>
                </a:lnTo>
                <a:lnTo>
                  <a:pt x="17" y="26"/>
                </a:lnTo>
                <a:lnTo>
                  <a:pt x="16" y="26"/>
                </a:lnTo>
                <a:lnTo>
                  <a:pt x="16" y="26"/>
                </a:lnTo>
                <a:lnTo>
                  <a:pt x="16" y="25"/>
                </a:lnTo>
                <a:lnTo>
                  <a:pt x="16" y="25"/>
                </a:lnTo>
                <a:lnTo>
                  <a:pt x="15" y="25"/>
                </a:lnTo>
                <a:lnTo>
                  <a:pt x="14" y="25"/>
                </a:lnTo>
                <a:lnTo>
                  <a:pt x="13" y="25"/>
                </a:lnTo>
                <a:lnTo>
                  <a:pt x="12" y="24"/>
                </a:lnTo>
                <a:lnTo>
                  <a:pt x="11" y="23"/>
                </a:lnTo>
                <a:lnTo>
                  <a:pt x="9" y="23"/>
                </a:lnTo>
                <a:lnTo>
                  <a:pt x="8" y="23"/>
                </a:lnTo>
                <a:lnTo>
                  <a:pt x="7" y="23"/>
                </a:lnTo>
                <a:lnTo>
                  <a:pt x="7" y="22"/>
                </a:lnTo>
                <a:lnTo>
                  <a:pt x="7" y="22"/>
                </a:lnTo>
                <a:lnTo>
                  <a:pt x="7" y="22"/>
                </a:lnTo>
                <a:lnTo>
                  <a:pt x="6" y="21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2"/>
                </a:lnTo>
                <a:lnTo>
                  <a:pt x="5" y="21"/>
                </a:lnTo>
                <a:lnTo>
                  <a:pt x="5" y="21"/>
                </a:lnTo>
                <a:lnTo>
                  <a:pt x="5" y="21"/>
                </a:lnTo>
                <a:lnTo>
                  <a:pt x="5" y="20"/>
                </a:lnTo>
                <a:lnTo>
                  <a:pt x="4" y="20"/>
                </a:lnTo>
                <a:lnTo>
                  <a:pt x="4" y="21"/>
                </a:lnTo>
                <a:lnTo>
                  <a:pt x="5" y="19"/>
                </a:lnTo>
                <a:lnTo>
                  <a:pt x="4" y="18"/>
                </a:lnTo>
                <a:lnTo>
                  <a:pt x="4" y="18"/>
                </a:lnTo>
                <a:lnTo>
                  <a:pt x="4" y="17"/>
                </a:lnTo>
                <a:lnTo>
                  <a:pt x="4" y="17"/>
                </a:lnTo>
                <a:lnTo>
                  <a:pt x="4" y="16"/>
                </a:lnTo>
                <a:lnTo>
                  <a:pt x="3" y="15"/>
                </a:lnTo>
                <a:lnTo>
                  <a:pt x="3" y="14"/>
                </a:lnTo>
                <a:lnTo>
                  <a:pt x="3" y="14"/>
                </a:lnTo>
                <a:lnTo>
                  <a:pt x="3" y="14"/>
                </a:lnTo>
                <a:lnTo>
                  <a:pt x="2" y="14"/>
                </a:lnTo>
                <a:lnTo>
                  <a:pt x="3" y="14"/>
                </a:lnTo>
                <a:lnTo>
                  <a:pt x="3" y="15"/>
                </a:lnTo>
                <a:lnTo>
                  <a:pt x="3" y="16"/>
                </a:lnTo>
                <a:lnTo>
                  <a:pt x="3" y="17"/>
                </a:lnTo>
                <a:lnTo>
                  <a:pt x="3" y="17"/>
                </a:lnTo>
                <a:lnTo>
                  <a:pt x="3" y="18"/>
                </a:lnTo>
                <a:lnTo>
                  <a:pt x="2" y="19"/>
                </a:lnTo>
                <a:lnTo>
                  <a:pt x="2" y="19"/>
                </a:lnTo>
                <a:lnTo>
                  <a:pt x="2" y="19"/>
                </a:lnTo>
                <a:lnTo>
                  <a:pt x="2" y="20"/>
                </a:lnTo>
                <a:lnTo>
                  <a:pt x="2" y="20"/>
                </a:lnTo>
                <a:lnTo>
                  <a:pt x="2" y="21"/>
                </a:lnTo>
                <a:lnTo>
                  <a:pt x="1" y="21"/>
                </a:lnTo>
                <a:lnTo>
                  <a:pt x="1" y="21"/>
                </a:lnTo>
                <a:lnTo>
                  <a:pt x="1" y="21"/>
                </a:lnTo>
                <a:lnTo>
                  <a:pt x="1" y="22"/>
                </a:lnTo>
                <a:lnTo>
                  <a:pt x="0" y="22"/>
                </a:lnTo>
                <a:lnTo>
                  <a:pt x="0" y="22"/>
                </a:lnTo>
                <a:lnTo>
                  <a:pt x="0" y="22"/>
                </a:lnTo>
                <a:lnTo>
                  <a:pt x="1" y="20"/>
                </a:lnTo>
                <a:lnTo>
                  <a:pt x="2" y="17"/>
                </a:lnTo>
                <a:lnTo>
                  <a:pt x="2" y="17"/>
                </a:lnTo>
                <a:lnTo>
                  <a:pt x="2" y="16"/>
                </a:lnTo>
                <a:lnTo>
                  <a:pt x="2" y="14"/>
                </a:lnTo>
                <a:lnTo>
                  <a:pt x="2" y="13"/>
                </a:lnTo>
                <a:lnTo>
                  <a:pt x="2" y="13"/>
                </a:lnTo>
                <a:lnTo>
                  <a:pt x="2" y="12"/>
                </a:lnTo>
                <a:lnTo>
                  <a:pt x="2" y="11"/>
                </a:lnTo>
                <a:lnTo>
                  <a:pt x="2" y="10"/>
                </a:lnTo>
                <a:lnTo>
                  <a:pt x="2" y="9"/>
                </a:lnTo>
                <a:lnTo>
                  <a:pt x="2" y="7"/>
                </a:lnTo>
                <a:lnTo>
                  <a:pt x="3" y="7"/>
                </a:lnTo>
                <a:lnTo>
                  <a:pt x="3" y="7"/>
                </a:lnTo>
                <a:lnTo>
                  <a:pt x="3" y="7"/>
                </a:lnTo>
                <a:lnTo>
                  <a:pt x="4" y="7"/>
                </a:lnTo>
                <a:lnTo>
                  <a:pt x="4" y="6"/>
                </a:lnTo>
                <a:lnTo>
                  <a:pt x="4" y="6"/>
                </a:lnTo>
                <a:lnTo>
                  <a:pt x="4" y="6"/>
                </a:lnTo>
                <a:lnTo>
                  <a:pt x="5" y="5"/>
                </a:lnTo>
                <a:lnTo>
                  <a:pt x="6" y="4"/>
                </a:lnTo>
                <a:lnTo>
                  <a:pt x="7" y="4"/>
                </a:lnTo>
                <a:lnTo>
                  <a:pt x="7" y="4"/>
                </a:lnTo>
                <a:lnTo>
                  <a:pt x="8" y="3"/>
                </a:lnTo>
                <a:lnTo>
                  <a:pt x="8" y="3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1" y="3"/>
                </a:lnTo>
                <a:lnTo>
                  <a:pt x="13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5" y="1"/>
                </a:lnTo>
                <a:lnTo>
                  <a:pt x="15" y="1"/>
                </a:lnTo>
                <a:lnTo>
                  <a:pt x="18" y="1"/>
                </a:lnTo>
                <a:lnTo>
                  <a:pt x="19" y="1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21" y="1"/>
                </a:lnTo>
                <a:lnTo>
                  <a:pt x="22" y="1"/>
                </a:lnTo>
                <a:lnTo>
                  <a:pt x="23" y="1"/>
                </a:lnTo>
                <a:lnTo>
                  <a:pt x="23" y="1"/>
                </a:lnTo>
                <a:lnTo>
                  <a:pt x="24" y="1"/>
                </a:lnTo>
                <a:lnTo>
                  <a:pt x="25" y="2"/>
                </a:lnTo>
                <a:lnTo>
                  <a:pt x="25" y="2"/>
                </a:lnTo>
                <a:lnTo>
                  <a:pt x="26" y="2"/>
                </a:lnTo>
                <a:lnTo>
                  <a:pt x="27" y="2"/>
                </a:lnTo>
                <a:lnTo>
                  <a:pt x="28" y="2"/>
                </a:lnTo>
                <a:lnTo>
                  <a:pt x="29" y="2"/>
                </a:lnTo>
                <a:lnTo>
                  <a:pt x="29" y="1"/>
                </a:lnTo>
                <a:lnTo>
                  <a:pt x="29" y="1"/>
                </a:lnTo>
                <a:lnTo>
                  <a:pt x="30" y="1"/>
                </a:lnTo>
                <a:lnTo>
                  <a:pt x="31" y="1"/>
                </a:lnTo>
                <a:lnTo>
                  <a:pt x="31" y="1"/>
                </a:lnTo>
                <a:lnTo>
                  <a:pt x="31" y="2"/>
                </a:lnTo>
                <a:lnTo>
                  <a:pt x="31" y="3"/>
                </a:lnTo>
                <a:lnTo>
                  <a:pt x="32" y="3"/>
                </a:lnTo>
                <a:lnTo>
                  <a:pt x="32" y="3"/>
                </a:lnTo>
                <a:lnTo>
                  <a:pt x="33" y="2"/>
                </a:lnTo>
                <a:lnTo>
                  <a:pt x="33" y="2"/>
                </a:lnTo>
                <a:lnTo>
                  <a:pt x="33" y="2"/>
                </a:lnTo>
                <a:lnTo>
                  <a:pt x="35" y="1"/>
                </a:lnTo>
                <a:lnTo>
                  <a:pt x="36" y="1"/>
                </a:lnTo>
                <a:lnTo>
                  <a:pt x="39" y="2"/>
                </a:lnTo>
                <a:lnTo>
                  <a:pt x="39" y="2"/>
                </a:lnTo>
                <a:lnTo>
                  <a:pt x="40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2" y="2"/>
                </a:lnTo>
                <a:lnTo>
                  <a:pt x="43" y="2"/>
                </a:lnTo>
                <a:lnTo>
                  <a:pt x="43" y="2"/>
                </a:lnTo>
                <a:lnTo>
                  <a:pt x="44" y="2"/>
                </a:lnTo>
                <a:lnTo>
                  <a:pt x="44" y="2"/>
                </a:lnTo>
                <a:lnTo>
                  <a:pt x="46" y="2"/>
                </a:lnTo>
                <a:lnTo>
                  <a:pt x="46" y="3"/>
                </a:lnTo>
                <a:lnTo>
                  <a:pt x="46" y="3"/>
                </a:lnTo>
                <a:lnTo>
                  <a:pt x="47" y="3"/>
                </a:lnTo>
                <a:lnTo>
                  <a:pt x="47" y="4"/>
                </a:lnTo>
                <a:lnTo>
                  <a:pt x="48" y="4"/>
                </a:lnTo>
                <a:lnTo>
                  <a:pt x="50" y="3"/>
                </a:lnTo>
                <a:lnTo>
                  <a:pt x="50" y="3"/>
                </a:lnTo>
                <a:lnTo>
                  <a:pt x="51" y="3"/>
                </a:lnTo>
                <a:lnTo>
                  <a:pt x="52" y="4"/>
                </a:lnTo>
                <a:lnTo>
                  <a:pt x="52" y="4"/>
                </a:lnTo>
                <a:lnTo>
                  <a:pt x="54" y="3"/>
                </a:lnTo>
                <a:lnTo>
                  <a:pt x="54" y="3"/>
                </a:lnTo>
                <a:lnTo>
                  <a:pt x="54" y="3"/>
                </a:lnTo>
                <a:lnTo>
                  <a:pt x="55" y="2"/>
                </a:lnTo>
                <a:lnTo>
                  <a:pt x="56" y="2"/>
                </a:lnTo>
                <a:lnTo>
                  <a:pt x="56" y="1"/>
                </a:lnTo>
                <a:lnTo>
                  <a:pt x="57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1"/>
                </a:lnTo>
                <a:lnTo>
                  <a:pt x="58" y="0"/>
                </a:lnTo>
                <a:lnTo>
                  <a:pt x="59" y="0"/>
                </a:lnTo>
                <a:lnTo>
                  <a:pt x="59" y="0"/>
                </a:lnTo>
                <a:lnTo>
                  <a:pt x="59" y="1"/>
                </a:lnTo>
                <a:lnTo>
                  <a:pt x="60" y="2"/>
                </a:lnTo>
                <a:lnTo>
                  <a:pt x="60" y="3"/>
                </a:lnTo>
                <a:lnTo>
                  <a:pt x="60" y="3"/>
                </a:lnTo>
                <a:lnTo>
                  <a:pt x="60" y="3"/>
                </a:lnTo>
                <a:lnTo>
                  <a:pt x="61" y="4"/>
                </a:lnTo>
                <a:lnTo>
                  <a:pt x="61" y="4"/>
                </a:lnTo>
                <a:lnTo>
                  <a:pt x="62" y="5"/>
                </a:lnTo>
                <a:lnTo>
                  <a:pt x="63" y="5"/>
                </a:lnTo>
                <a:lnTo>
                  <a:pt x="64" y="5"/>
                </a:lnTo>
                <a:lnTo>
                  <a:pt x="65" y="6"/>
                </a:lnTo>
                <a:lnTo>
                  <a:pt x="65" y="6"/>
                </a:lnTo>
                <a:lnTo>
                  <a:pt x="66" y="5"/>
                </a:lnTo>
                <a:lnTo>
                  <a:pt x="67" y="6"/>
                </a:lnTo>
                <a:lnTo>
                  <a:pt x="67" y="6"/>
                </a:lnTo>
                <a:lnTo>
                  <a:pt x="67" y="6"/>
                </a:lnTo>
                <a:lnTo>
                  <a:pt x="68" y="6"/>
                </a:lnTo>
                <a:lnTo>
                  <a:pt x="68" y="5"/>
                </a:lnTo>
                <a:lnTo>
                  <a:pt x="68" y="5"/>
                </a:lnTo>
                <a:lnTo>
                  <a:pt x="68" y="5"/>
                </a:lnTo>
                <a:lnTo>
                  <a:pt x="69" y="6"/>
                </a:lnTo>
                <a:lnTo>
                  <a:pt x="70" y="6"/>
                </a:lnTo>
                <a:lnTo>
                  <a:pt x="70" y="6"/>
                </a:lnTo>
                <a:lnTo>
                  <a:pt x="70" y="6"/>
                </a:lnTo>
                <a:lnTo>
                  <a:pt x="71" y="6"/>
                </a:lnTo>
                <a:lnTo>
                  <a:pt x="71" y="7"/>
                </a:lnTo>
                <a:lnTo>
                  <a:pt x="72" y="7"/>
                </a:lnTo>
                <a:lnTo>
                  <a:pt x="73" y="8"/>
                </a:lnTo>
                <a:lnTo>
                  <a:pt x="73" y="8"/>
                </a:lnTo>
                <a:lnTo>
                  <a:pt x="74" y="8"/>
                </a:lnTo>
                <a:lnTo>
                  <a:pt x="75" y="9"/>
                </a:lnTo>
                <a:lnTo>
                  <a:pt x="77" y="10"/>
                </a:lnTo>
                <a:lnTo>
                  <a:pt x="78" y="11"/>
                </a:lnTo>
                <a:lnTo>
                  <a:pt x="79" y="11"/>
                </a:lnTo>
                <a:lnTo>
                  <a:pt x="79" y="12"/>
                </a:lnTo>
                <a:lnTo>
                  <a:pt x="79" y="13"/>
                </a:lnTo>
                <a:lnTo>
                  <a:pt x="80" y="13"/>
                </a:lnTo>
                <a:lnTo>
                  <a:pt x="80" y="13"/>
                </a:lnTo>
                <a:lnTo>
                  <a:pt x="81" y="14"/>
                </a:lnTo>
                <a:lnTo>
                  <a:pt x="82" y="14"/>
                </a:lnTo>
                <a:lnTo>
                  <a:pt x="83" y="15"/>
                </a:lnTo>
                <a:lnTo>
                  <a:pt x="84" y="14"/>
                </a:lnTo>
                <a:lnTo>
                  <a:pt x="84" y="15"/>
                </a:lnTo>
                <a:lnTo>
                  <a:pt x="84" y="16"/>
                </a:lnTo>
                <a:lnTo>
                  <a:pt x="84" y="16"/>
                </a:lnTo>
                <a:lnTo>
                  <a:pt x="84" y="17"/>
                </a:lnTo>
                <a:lnTo>
                  <a:pt x="83" y="17"/>
                </a:lnTo>
                <a:lnTo>
                  <a:pt x="83" y="17"/>
                </a:lnTo>
                <a:lnTo>
                  <a:pt x="83" y="17"/>
                </a:lnTo>
                <a:lnTo>
                  <a:pt x="83" y="18"/>
                </a:lnTo>
                <a:lnTo>
                  <a:pt x="83" y="20"/>
                </a:lnTo>
                <a:lnTo>
                  <a:pt x="82" y="20"/>
                </a:lnTo>
                <a:lnTo>
                  <a:pt x="83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4" y="21"/>
                </a:lnTo>
                <a:lnTo>
                  <a:pt x="85" y="21"/>
                </a:lnTo>
                <a:lnTo>
                  <a:pt x="86" y="21"/>
                </a:lnTo>
                <a:lnTo>
                  <a:pt x="87" y="21"/>
                </a:lnTo>
                <a:lnTo>
                  <a:pt x="88" y="21"/>
                </a:lnTo>
                <a:lnTo>
                  <a:pt x="88" y="22"/>
                </a:lnTo>
                <a:lnTo>
                  <a:pt x="86" y="22"/>
                </a:lnTo>
                <a:lnTo>
                  <a:pt x="86" y="22"/>
                </a:lnTo>
                <a:lnTo>
                  <a:pt x="86" y="23"/>
                </a:lnTo>
                <a:lnTo>
                  <a:pt x="85" y="23"/>
                </a:lnTo>
                <a:lnTo>
                  <a:pt x="85" y="24"/>
                </a:lnTo>
                <a:lnTo>
                  <a:pt x="85" y="24"/>
                </a:lnTo>
                <a:lnTo>
                  <a:pt x="84" y="24"/>
                </a:lnTo>
                <a:lnTo>
                  <a:pt x="84" y="24"/>
                </a:lnTo>
                <a:lnTo>
                  <a:pt x="83" y="24"/>
                </a:lnTo>
                <a:lnTo>
                  <a:pt x="83" y="24"/>
                </a:lnTo>
                <a:lnTo>
                  <a:pt x="83" y="24"/>
                </a:lnTo>
                <a:lnTo>
                  <a:pt x="82" y="25"/>
                </a:lnTo>
                <a:lnTo>
                  <a:pt x="82" y="24"/>
                </a:lnTo>
                <a:lnTo>
                  <a:pt x="81" y="24"/>
                </a:lnTo>
                <a:lnTo>
                  <a:pt x="80" y="24"/>
                </a:lnTo>
                <a:lnTo>
                  <a:pt x="79" y="25"/>
                </a:lnTo>
                <a:lnTo>
                  <a:pt x="79" y="25"/>
                </a:lnTo>
                <a:lnTo>
                  <a:pt x="79" y="25"/>
                </a:lnTo>
                <a:lnTo>
                  <a:pt x="79" y="26"/>
                </a:lnTo>
                <a:lnTo>
                  <a:pt x="79" y="26"/>
                </a:lnTo>
                <a:lnTo>
                  <a:pt x="78" y="27"/>
                </a:lnTo>
                <a:close/>
              </a:path>
            </a:pathLst>
          </a:custGeom>
          <a:pattFill prst="dkHorz">
            <a:fgClr>
              <a:srgbClr xmlns:mc="http://schemas.openxmlformats.org/markup-compatibility/2006" xmlns:a14="http://schemas.microsoft.com/office/drawing/2010/main" val="FFCC99" mc:Ignorable="a14" a14:legacySpreadsheetColorIndex="47"/>
            </a:fgClr>
            <a:bgClr>
              <a:srgbClr xmlns:mc="http://schemas.openxmlformats.org/markup-compatibility/2006" xmlns:a14="http://schemas.microsoft.com/office/drawing/2010/main" val="C0C0C0" mc:Ignorable="a14" a14:legacySpreadsheetColorIndex="22"/>
            </a:bgClr>
          </a:pattFill>
          <a:ln w="9525" cap="flat" cmpd="sng">
            <a:solidFill>
              <a:srgbClr val="676D6F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45" name="Group 2785">
          <a:extLst>
            <a:ext uri="{FF2B5EF4-FFF2-40B4-BE49-F238E27FC236}">
              <a16:creationId xmlns:a16="http://schemas.microsoft.com/office/drawing/2014/main" id="{A272E2BA-B8CB-44AB-A286-DAC1E7861A5D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31" y="1002"/>
          <a:chExt cx="15" cy="55"/>
        </a:xfrm>
      </xdr:grpSpPr>
      <xdr:sp macro="" textlink="">
        <xdr:nvSpPr>
          <xdr:cNvPr id="69343" name="Freeform 2783">
            <a:extLst>
              <a:ext uri="{FF2B5EF4-FFF2-40B4-BE49-F238E27FC236}">
                <a16:creationId xmlns:a16="http://schemas.microsoft.com/office/drawing/2014/main" id="{D10F5F91-F19A-4138-9A11-FEC6B0A84CCE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3" y="3"/>
                </a:lnTo>
                <a:lnTo>
                  <a:pt x="13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6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5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1"/>
                </a:lnTo>
                <a:lnTo>
                  <a:pt x="5" y="31"/>
                </a:lnTo>
                <a:lnTo>
                  <a:pt x="4" y="32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9" y="38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1"/>
                </a:lnTo>
                <a:lnTo>
                  <a:pt x="9" y="42"/>
                </a:lnTo>
                <a:lnTo>
                  <a:pt x="9" y="42"/>
                </a:lnTo>
                <a:lnTo>
                  <a:pt x="9" y="43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1" y="49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44" name="Freeform 2784">
            <a:extLst>
              <a:ext uri="{FF2B5EF4-FFF2-40B4-BE49-F238E27FC236}">
                <a16:creationId xmlns:a16="http://schemas.microsoft.com/office/drawing/2014/main" id="{7D52645F-CB37-4839-8AE0-AEDCD844B610}"/>
              </a:ext>
            </a:extLst>
          </xdr:cNvPr>
          <xdr:cNvSpPr>
            <a:spLocks/>
          </xdr:cNvSpPr>
        </xdr:nvSpPr>
        <xdr:spPr bwMode="auto">
          <a:xfrm>
            <a:off x="1331" y="1002"/>
            <a:ext cx="15" cy="55"/>
          </a:xfrm>
          <a:custGeom>
            <a:avLst/>
            <a:gdLst>
              <a:gd name="T0" fmla="*/ 14 w 15"/>
              <a:gd name="T1" fmla="*/ 6 h 55"/>
              <a:gd name="T2" fmla="*/ 14 w 15"/>
              <a:gd name="T3" fmla="*/ 5 h 55"/>
              <a:gd name="T4" fmla="*/ 13 w 15"/>
              <a:gd name="T5" fmla="*/ 3 h 55"/>
              <a:gd name="T6" fmla="*/ 12 w 15"/>
              <a:gd name="T7" fmla="*/ 3 h 55"/>
              <a:gd name="T8" fmla="*/ 11 w 15"/>
              <a:gd name="T9" fmla="*/ 2 h 55"/>
              <a:gd name="T10" fmla="*/ 9 w 15"/>
              <a:gd name="T11" fmla="*/ 0 h 55"/>
              <a:gd name="T12" fmla="*/ 7 w 15"/>
              <a:gd name="T13" fmla="*/ 3 h 55"/>
              <a:gd name="T14" fmla="*/ 6 w 15"/>
              <a:gd name="T15" fmla="*/ 5 h 55"/>
              <a:gd name="T16" fmla="*/ 6 w 15"/>
              <a:gd name="T17" fmla="*/ 7 h 55"/>
              <a:gd name="T18" fmla="*/ 3 w 15"/>
              <a:gd name="T19" fmla="*/ 7 h 55"/>
              <a:gd name="T20" fmla="*/ 2 w 15"/>
              <a:gd name="T21" fmla="*/ 7 h 55"/>
              <a:gd name="T22" fmla="*/ 0 w 15"/>
              <a:gd name="T23" fmla="*/ 7 h 55"/>
              <a:gd name="T24" fmla="*/ 1 w 15"/>
              <a:gd name="T25" fmla="*/ 9 h 55"/>
              <a:gd name="T26" fmla="*/ 1 w 15"/>
              <a:gd name="T27" fmla="*/ 10 h 55"/>
              <a:gd name="T28" fmla="*/ 3 w 15"/>
              <a:gd name="T29" fmla="*/ 12 h 55"/>
              <a:gd name="T30" fmla="*/ 3 w 15"/>
              <a:gd name="T31" fmla="*/ 14 h 55"/>
              <a:gd name="T32" fmla="*/ 2 w 15"/>
              <a:gd name="T33" fmla="*/ 15 h 55"/>
              <a:gd name="T34" fmla="*/ 3 w 15"/>
              <a:gd name="T35" fmla="*/ 16 h 55"/>
              <a:gd name="T36" fmla="*/ 4 w 15"/>
              <a:gd name="T37" fmla="*/ 17 h 55"/>
              <a:gd name="T38" fmla="*/ 4 w 15"/>
              <a:gd name="T39" fmla="*/ 18 h 55"/>
              <a:gd name="T40" fmla="*/ 4 w 15"/>
              <a:gd name="T41" fmla="*/ 20 h 55"/>
              <a:gd name="T42" fmla="*/ 4 w 15"/>
              <a:gd name="T43" fmla="*/ 23 h 55"/>
              <a:gd name="T44" fmla="*/ 4 w 15"/>
              <a:gd name="T45" fmla="*/ 25 h 55"/>
              <a:gd name="T46" fmla="*/ 5 w 15"/>
              <a:gd name="T47" fmla="*/ 26 h 55"/>
              <a:gd name="T48" fmla="*/ 7 w 15"/>
              <a:gd name="T49" fmla="*/ 26 h 55"/>
              <a:gd name="T50" fmla="*/ 6 w 15"/>
              <a:gd name="T51" fmla="*/ 28 h 55"/>
              <a:gd name="T52" fmla="*/ 6 w 15"/>
              <a:gd name="T53" fmla="*/ 29 h 55"/>
              <a:gd name="T54" fmla="*/ 5 w 15"/>
              <a:gd name="T55" fmla="*/ 30 h 55"/>
              <a:gd name="T56" fmla="*/ 4 w 15"/>
              <a:gd name="T57" fmla="*/ 32 h 55"/>
              <a:gd name="T58" fmla="*/ 4 w 15"/>
              <a:gd name="T59" fmla="*/ 34 h 55"/>
              <a:gd name="T60" fmla="*/ 4 w 15"/>
              <a:gd name="T61" fmla="*/ 35 h 55"/>
              <a:gd name="T62" fmla="*/ 6 w 15"/>
              <a:gd name="T63" fmla="*/ 36 h 55"/>
              <a:gd name="T64" fmla="*/ 7 w 15"/>
              <a:gd name="T65" fmla="*/ 36 h 55"/>
              <a:gd name="T66" fmla="*/ 8 w 15"/>
              <a:gd name="T67" fmla="*/ 37 h 55"/>
              <a:gd name="T68" fmla="*/ 9 w 15"/>
              <a:gd name="T69" fmla="*/ 37 h 55"/>
              <a:gd name="T70" fmla="*/ 8 w 15"/>
              <a:gd name="T71" fmla="*/ 39 h 55"/>
              <a:gd name="T72" fmla="*/ 8 w 15"/>
              <a:gd name="T73" fmla="*/ 40 h 55"/>
              <a:gd name="T74" fmla="*/ 9 w 15"/>
              <a:gd name="T75" fmla="*/ 41 h 55"/>
              <a:gd name="T76" fmla="*/ 9 w 15"/>
              <a:gd name="T77" fmla="*/ 43 h 55"/>
              <a:gd name="T78" fmla="*/ 10 w 15"/>
              <a:gd name="T79" fmla="*/ 44 h 55"/>
              <a:gd name="T80" fmla="*/ 11 w 15"/>
              <a:gd name="T81" fmla="*/ 45 h 55"/>
              <a:gd name="T82" fmla="*/ 11 w 15"/>
              <a:gd name="T83" fmla="*/ 46 h 55"/>
              <a:gd name="T84" fmla="*/ 12 w 15"/>
              <a:gd name="T85" fmla="*/ 48 h 55"/>
              <a:gd name="T86" fmla="*/ 11 w 15"/>
              <a:gd name="T87" fmla="*/ 49 h 55"/>
              <a:gd name="T88" fmla="*/ 12 w 15"/>
              <a:gd name="T89" fmla="*/ 50 h 55"/>
              <a:gd name="T90" fmla="*/ 13 w 15"/>
              <a:gd name="T91" fmla="*/ 52 h 55"/>
              <a:gd name="T92" fmla="*/ 12 w 15"/>
              <a:gd name="T93" fmla="*/ 54 h 55"/>
              <a:gd name="T94" fmla="*/ 13 w 15"/>
              <a:gd name="T95" fmla="*/ 55 h 55"/>
              <a:gd name="T96" fmla="*/ 15 w 15"/>
              <a:gd name="T97" fmla="*/ 55 h 55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</a:cxnLst>
            <a:rect l="0" t="0" r="r" b="b"/>
            <a:pathLst>
              <a:path w="15" h="55">
                <a:moveTo>
                  <a:pt x="14" y="7"/>
                </a:move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6"/>
                </a:lnTo>
                <a:lnTo>
                  <a:pt x="14" y="5"/>
                </a:lnTo>
                <a:lnTo>
                  <a:pt x="13" y="5"/>
                </a:lnTo>
                <a:lnTo>
                  <a:pt x="13" y="4"/>
                </a:lnTo>
                <a:lnTo>
                  <a:pt x="13" y="3"/>
                </a:lnTo>
                <a:lnTo>
                  <a:pt x="13" y="3"/>
                </a:lnTo>
                <a:lnTo>
                  <a:pt x="13" y="3"/>
                </a:lnTo>
                <a:lnTo>
                  <a:pt x="12" y="3"/>
                </a:lnTo>
                <a:lnTo>
                  <a:pt x="12" y="3"/>
                </a:lnTo>
                <a:lnTo>
                  <a:pt x="12" y="2"/>
                </a:lnTo>
                <a:lnTo>
                  <a:pt x="11" y="2"/>
                </a:lnTo>
                <a:lnTo>
                  <a:pt x="11" y="1"/>
                </a:lnTo>
                <a:lnTo>
                  <a:pt x="10" y="1"/>
                </a:lnTo>
                <a:lnTo>
                  <a:pt x="9" y="0"/>
                </a:lnTo>
                <a:lnTo>
                  <a:pt x="7" y="2"/>
                </a:lnTo>
                <a:lnTo>
                  <a:pt x="7" y="2"/>
                </a:lnTo>
                <a:lnTo>
                  <a:pt x="7" y="3"/>
                </a:lnTo>
                <a:lnTo>
                  <a:pt x="6" y="4"/>
                </a:lnTo>
                <a:lnTo>
                  <a:pt x="6" y="5"/>
                </a:lnTo>
                <a:lnTo>
                  <a:pt x="6" y="5"/>
                </a:lnTo>
                <a:lnTo>
                  <a:pt x="6" y="6"/>
                </a:lnTo>
                <a:lnTo>
                  <a:pt x="6" y="6"/>
                </a:lnTo>
                <a:lnTo>
                  <a:pt x="6" y="7"/>
                </a:lnTo>
                <a:lnTo>
                  <a:pt x="4" y="7"/>
                </a:lnTo>
                <a:lnTo>
                  <a:pt x="4" y="7"/>
                </a:lnTo>
                <a:lnTo>
                  <a:pt x="3" y="7"/>
                </a:lnTo>
                <a:lnTo>
                  <a:pt x="3" y="7"/>
                </a:lnTo>
                <a:lnTo>
                  <a:pt x="2" y="7"/>
                </a:lnTo>
                <a:lnTo>
                  <a:pt x="2" y="7"/>
                </a:lnTo>
                <a:lnTo>
                  <a:pt x="1" y="7"/>
                </a:lnTo>
                <a:lnTo>
                  <a:pt x="1" y="7"/>
                </a:lnTo>
                <a:lnTo>
                  <a:pt x="0" y="7"/>
                </a:lnTo>
                <a:lnTo>
                  <a:pt x="1" y="7"/>
                </a:lnTo>
                <a:lnTo>
                  <a:pt x="1" y="8"/>
                </a:lnTo>
                <a:lnTo>
                  <a:pt x="1" y="9"/>
                </a:lnTo>
                <a:lnTo>
                  <a:pt x="1" y="9"/>
                </a:lnTo>
                <a:lnTo>
                  <a:pt x="1" y="10"/>
                </a:lnTo>
                <a:lnTo>
                  <a:pt x="1" y="10"/>
                </a:lnTo>
                <a:lnTo>
                  <a:pt x="1" y="11"/>
                </a:lnTo>
                <a:lnTo>
                  <a:pt x="2" y="11"/>
                </a:lnTo>
                <a:lnTo>
                  <a:pt x="3" y="12"/>
                </a:lnTo>
                <a:lnTo>
                  <a:pt x="3" y="12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5"/>
                </a:lnTo>
                <a:lnTo>
                  <a:pt x="2" y="15"/>
                </a:lnTo>
                <a:lnTo>
                  <a:pt x="3" y="15"/>
                </a:lnTo>
                <a:lnTo>
                  <a:pt x="3" y="16"/>
                </a:lnTo>
                <a:lnTo>
                  <a:pt x="3" y="16"/>
                </a:lnTo>
                <a:lnTo>
                  <a:pt x="3" y="16"/>
                </a:lnTo>
                <a:lnTo>
                  <a:pt x="4" y="17"/>
                </a:lnTo>
                <a:lnTo>
                  <a:pt x="4" y="17"/>
                </a:lnTo>
                <a:lnTo>
                  <a:pt x="4" y="17"/>
                </a:lnTo>
                <a:lnTo>
                  <a:pt x="4" y="18"/>
                </a:lnTo>
                <a:lnTo>
                  <a:pt x="4" y="18"/>
                </a:lnTo>
                <a:lnTo>
                  <a:pt x="4" y="19"/>
                </a:lnTo>
                <a:lnTo>
                  <a:pt x="4" y="20"/>
                </a:lnTo>
                <a:lnTo>
                  <a:pt x="4" y="20"/>
                </a:lnTo>
                <a:lnTo>
                  <a:pt x="4" y="20"/>
                </a:lnTo>
                <a:lnTo>
                  <a:pt x="4" y="21"/>
                </a:lnTo>
                <a:lnTo>
                  <a:pt x="4" y="23"/>
                </a:lnTo>
                <a:lnTo>
                  <a:pt x="5" y="23"/>
                </a:lnTo>
                <a:lnTo>
                  <a:pt x="4" y="25"/>
                </a:lnTo>
                <a:lnTo>
                  <a:pt x="4" y="25"/>
                </a:lnTo>
                <a:lnTo>
                  <a:pt x="4" y="26"/>
                </a:lnTo>
                <a:lnTo>
                  <a:pt x="5" y="26"/>
                </a:lnTo>
                <a:lnTo>
                  <a:pt x="5" y="26"/>
                </a:lnTo>
                <a:lnTo>
                  <a:pt x="5" y="26"/>
                </a:lnTo>
                <a:lnTo>
                  <a:pt x="6" y="25"/>
                </a:lnTo>
                <a:lnTo>
                  <a:pt x="7" y="26"/>
                </a:lnTo>
                <a:lnTo>
                  <a:pt x="7" y="26"/>
                </a:lnTo>
                <a:lnTo>
                  <a:pt x="7" y="27"/>
                </a:lnTo>
                <a:lnTo>
                  <a:pt x="6" y="28"/>
                </a:lnTo>
                <a:lnTo>
                  <a:pt x="6" y="28"/>
                </a:lnTo>
                <a:lnTo>
                  <a:pt x="6" y="29"/>
                </a:lnTo>
                <a:lnTo>
                  <a:pt x="6" y="29"/>
                </a:lnTo>
                <a:lnTo>
                  <a:pt x="6" y="30"/>
                </a:lnTo>
                <a:lnTo>
                  <a:pt x="5" y="30"/>
                </a:lnTo>
                <a:lnTo>
                  <a:pt x="5" y="30"/>
                </a:lnTo>
                <a:lnTo>
                  <a:pt x="5" y="31"/>
                </a:lnTo>
                <a:lnTo>
                  <a:pt x="5" y="31"/>
                </a:lnTo>
                <a:lnTo>
                  <a:pt x="4" y="32"/>
                </a:lnTo>
                <a:lnTo>
                  <a:pt x="4" y="32"/>
                </a:lnTo>
                <a:lnTo>
                  <a:pt x="3" y="33"/>
                </a:lnTo>
                <a:lnTo>
                  <a:pt x="4" y="34"/>
                </a:lnTo>
                <a:lnTo>
                  <a:pt x="3" y="34"/>
                </a:lnTo>
                <a:lnTo>
                  <a:pt x="4" y="35"/>
                </a:lnTo>
                <a:lnTo>
                  <a:pt x="4" y="35"/>
                </a:lnTo>
                <a:lnTo>
                  <a:pt x="5" y="35"/>
                </a:lnTo>
                <a:lnTo>
                  <a:pt x="6" y="35"/>
                </a:lnTo>
                <a:lnTo>
                  <a:pt x="6" y="36"/>
                </a:lnTo>
                <a:lnTo>
                  <a:pt x="6" y="36"/>
                </a:lnTo>
                <a:lnTo>
                  <a:pt x="6" y="36"/>
                </a:lnTo>
                <a:lnTo>
                  <a:pt x="7" y="36"/>
                </a:lnTo>
                <a:lnTo>
                  <a:pt x="6" y="36"/>
                </a:lnTo>
                <a:lnTo>
                  <a:pt x="7" y="37"/>
                </a:lnTo>
                <a:lnTo>
                  <a:pt x="8" y="37"/>
                </a:lnTo>
                <a:lnTo>
                  <a:pt x="8" y="37"/>
                </a:lnTo>
                <a:lnTo>
                  <a:pt x="8" y="37"/>
                </a:lnTo>
                <a:lnTo>
                  <a:pt x="9" y="37"/>
                </a:lnTo>
                <a:lnTo>
                  <a:pt x="9" y="38"/>
                </a:lnTo>
                <a:lnTo>
                  <a:pt x="9" y="38"/>
                </a:lnTo>
                <a:lnTo>
                  <a:pt x="8" y="39"/>
                </a:lnTo>
                <a:lnTo>
                  <a:pt x="8" y="39"/>
                </a:lnTo>
                <a:lnTo>
                  <a:pt x="8" y="39"/>
                </a:lnTo>
                <a:lnTo>
                  <a:pt x="8" y="40"/>
                </a:lnTo>
                <a:lnTo>
                  <a:pt x="9" y="40"/>
                </a:lnTo>
                <a:lnTo>
                  <a:pt x="9" y="41"/>
                </a:lnTo>
                <a:lnTo>
                  <a:pt x="9" y="41"/>
                </a:lnTo>
                <a:lnTo>
                  <a:pt x="9" y="42"/>
                </a:lnTo>
                <a:lnTo>
                  <a:pt x="9" y="42"/>
                </a:lnTo>
                <a:lnTo>
                  <a:pt x="9" y="43"/>
                </a:lnTo>
                <a:lnTo>
                  <a:pt x="9" y="43"/>
                </a:lnTo>
                <a:lnTo>
                  <a:pt x="10" y="43"/>
                </a:lnTo>
                <a:lnTo>
                  <a:pt x="10" y="44"/>
                </a:lnTo>
                <a:lnTo>
                  <a:pt x="11" y="44"/>
                </a:lnTo>
                <a:lnTo>
                  <a:pt x="11" y="45"/>
                </a:lnTo>
                <a:lnTo>
                  <a:pt x="11" y="45"/>
                </a:lnTo>
                <a:lnTo>
                  <a:pt x="12" y="45"/>
                </a:lnTo>
                <a:lnTo>
                  <a:pt x="12" y="46"/>
                </a:lnTo>
                <a:lnTo>
                  <a:pt x="11" y="46"/>
                </a:lnTo>
                <a:lnTo>
                  <a:pt x="11" y="47"/>
                </a:lnTo>
                <a:lnTo>
                  <a:pt x="11" y="47"/>
                </a:lnTo>
                <a:lnTo>
                  <a:pt x="12" y="48"/>
                </a:lnTo>
                <a:lnTo>
                  <a:pt x="11" y="48"/>
                </a:lnTo>
                <a:lnTo>
                  <a:pt x="11" y="49"/>
                </a:lnTo>
                <a:lnTo>
                  <a:pt x="11" y="49"/>
                </a:lnTo>
                <a:lnTo>
                  <a:pt x="11" y="49"/>
                </a:lnTo>
                <a:lnTo>
                  <a:pt x="12" y="49"/>
                </a:lnTo>
                <a:lnTo>
                  <a:pt x="12" y="50"/>
                </a:lnTo>
                <a:lnTo>
                  <a:pt x="13" y="50"/>
                </a:lnTo>
                <a:lnTo>
                  <a:pt x="13" y="51"/>
                </a:lnTo>
                <a:lnTo>
                  <a:pt x="13" y="52"/>
                </a:lnTo>
                <a:lnTo>
                  <a:pt x="13" y="52"/>
                </a:lnTo>
                <a:lnTo>
                  <a:pt x="13" y="53"/>
                </a:lnTo>
                <a:lnTo>
                  <a:pt x="12" y="54"/>
                </a:lnTo>
                <a:lnTo>
                  <a:pt x="12" y="55"/>
                </a:lnTo>
                <a:lnTo>
                  <a:pt x="12" y="55"/>
                </a:lnTo>
                <a:lnTo>
                  <a:pt x="13" y="55"/>
                </a:lnTo>
                <a:lnTo>
                  <a:pt x="14" y="55"/>
                </a:lnTo>
                <a:lnTo>
                  <a:pt x="14" y="55"/>
                </a:lnTo>
                <a:lnTo>
                  <a:pt x="15" y="55"/>
                </a:lnTo>
                <a:lnTo>
                  <a:pt x="15" y="7"/>
                </a:lnTo>
                <a:lnTo>
                  <a:pt x="14" y="7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48" name="Group 2788">
          <a:extLst>
            <a:ext uri="{FF2B5EF4-FFF2-40B4-BE49-F238E27FC236}">
              <a16:creationId xmlns:a16="http://schemas.microsoft.com/office/drawing/2014/main" id="{80DB407B-6648-43B2-B5A1-8048F4A12BAA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23" y="974"/>
          <a:chExt cx="23" cy="29"/>
        </a:xfrm>
      </xdr:grpSpPr>
      <xdr:sp macro="" textlink="">
        <xdr:nvSpPr>
          <xdr:cNvPr id="69346" name="Freeform 2786">
            <a:extLst>
              <a:ext uri="{FF2B5EF4-FFF2-40B4-BE49-F238E27FC236}">
                <a16:creationId xmlns:a16="http://schemas.microsoft.com/office/drawing/2014/main" id="{889EEAD2-8E65-48F0-AB16-5BAD7E98BCAE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3" y="0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20" y="0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7" y="1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4" y="11"/>
                </a:lnTo>
                <a:lnTo>
                  <a:pt x="4" y="12"/>
                </a:lnTo>
                <a:lnTo>
                  <a:pt x="4" y="12"/>
                </a:lnTo>
                <a:lnTo>
                  <a:pt x="3" y="13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20"/>
                </a:lnTo>
                <a:lnTo>
                  <a:pt x="3" y="20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2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1" y="23"/>
                </a:lnTo>
                <a:lnTo>
                  <a:pt x="11" y="23"/>
                </a:lnTo>
                <a:lnTo>
                  <a:pt x="12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47" name="Freeform 2787">
            <a:extLst>
              <a:ext uri="{FF2B5EF4-FFF2-40B4-BE49-F238E27FC236}">
                <a16:creationId xmlns:a16="http://schemas.microsoft.com/office/drawing/2014/main" id="{11C52643-0ABA-4228-9351-13D5C3EFA2E2}"/>
              </a:ext>
            </a:extLst>
          </xdr:cNvPr>
          <xdr:cNvSpPr>
            <a:spLocks/>
          </xdr:cNvSpPr>
        </xdr:nvSpPr>
        <xdr:spPr bwMode="auto">
          <a:xfrm>
            <a:off x="1323" y="974"/>
            <a:ext cx="23" cy="29"/>
          </a:xfrm>
          <a:custGeom>
            <a:avLst/>
            <a:gdLst>
              <a:gd name="T0" fmla="*/ 23 w 23"/>
              <a:gd name="T1" fmla="*/ 2 h 29"/>
              <a:gd name="T2" fmla="*/ 23 w 23"/>
              <a:gd name="T3" fmla="*/ 0 h 29"/>
              <a:gd name="T4" fmla="*/ 22 w 23"/>
              <a:gd name="T5" fmla="*/ 0 h 29"/>
              <a:gd name="T6" fmla="*/ 22 w 23"/>
              <a:gd name="T7" fmla="*/ 1 h 29"/>
              <a:gd name="T8" fmla="*/ 20 w 23"/>
              <a:gd name="T9" fmla="*/ 0 h 29"/>
              <a:gd name="T10" fmla="*/ 20 w 23"/>
              <a:gd name="T11" fmla="*/ 0 h 29"/>
              <a:gd name="T12" fmla="*/ 20 w 23"/>
              <a:gd name="T13" fmla="*/ 1 h 29"/>
              <a:gd name="T14" fmla="*/ 19 w 23"/>
              <a:gd name="T15" fmla="*/ 1 h 29"/>
              <a:gd name="T16" fmla="*/ 18 w 23"/>
              <a:gd name="T17" fmla="*/ 1 h 29"/>
              <a:gd name="T18" fmla="*/ 17 w 23"/>
              <a:gd name="T19" fmla="*/ 1 h 29"/>
              <a:gd name="T20" fmla="*/ 17 w 23"/>
              <a:gd name="T21" fmla="*/ 1 h 29"/>
              <a:gd name="T22" fmla="*/ 16 w 23"/>
              <a:gd name="T23" fmla="*/ 2 h 29"/>
              <a:gd name="T24" fmla="*/ 16 w 23"/>
              <a:gd name="T25" fmla="*/ 2 h 29"/>
              <a:gd name="T26" fmla="*/ 14 w 23"/>
              <a:gd name="T27" fmla="*/ 2 h 29"/>
              <a:gd name="T28" fmla="*/ 13 w 23"/>
              <a:gd name="T29" fmla="*/ 1 h 29"/>
              <a:gd name="T30" fmla="*/ 11 w 23"/>
              <a:gd name="T31" fmla="*/ 1 h 29"/>
              <a:gd name="T32" fmla="*/ 11 w 23"/>
              <a:gd name="T33" fmla="*/ 1 h 29"/>
              <a:gd name="T34" fmla="*/ 11 w 23"/>
              <a:gd name="T35" fmla="*/ 1 h 29"/>
              <a:gd name="T36" fmla="*/ 10 w 23"/>
              <a:gd name="T37" fmla="*/ 1 h 29"/>
              <a:gd name="T38" fmla="*/ 9 w 23"/>
              <a:gd name="T39" fmla="*/ 2 h 29"/>
              <a:gd name="T40" fmla="*/ 7 w 23"/>
              <a:gd name="T41" fmla="*/ 3 h 29"/>
              <a:gd name="T42" fmla="*/ 5 w 23"/>
              <a:gd name="T43" fmla="*/ 2 h 29"/>
              <a:gd name="T44" fmla="*/ 4 w 23"/>
              <a:gd name="T45" fmla="*/ 3 h 29"/>
              <a:gd name="T46" fmla="*/ 2 w 23"/>
              <a:gd name="T47" fmla="*/ 3 h 29"/>
              <a:gd name="T48" fmla="*/ 1 w 23"/>
              <a:gd name="T49" fmla="*/ 3 h 29"/>
              <a:gd name="T50" fmla="*/ 0 w 23"/>
              <a:gd name="T51" fmla="*/ 3 h 29"/>
              <a:gd name="T52" fmla="*/ 0 w 23"/>
              <a:gd name="T53" fmla="*/ 4 h 29"/>
              <a:gd name="T54" fmla="*/ 1 w 23"/>
              <a:gd name="T55" fmla="*/ 5 h 29"/>
              <a:gd name="T56" fmla="*/ 2 w 23"/>
              <a:gd name="T57" fmla="*/ 5 h 29"/>
              <a:gd name="T58" fmla="*/ 3 w 23"/>
              <a:gd name="T59" fmla="*/ 8 h 29"/>
              <a:gd name="T60" fmla="*/ 4 w 23"/>
              <a:gd name="T61" fmla="*/ 10 h 29"/>
              <a:gd name="T62" fmla="*/ 4 w 23"/>
              <a:gd name="T63" fmla="*/ 11 h 29"/>
              <a:gd name="T64" fmla="*/ 4 w 23"/>
              <a:gd name="T65" fmla="*/ 12 h 29"/>
              <a:gd name="T66" fmla="*/ 3 w 23"/>
              <a:gd name="T67" fmla="*/ 13 h 29"/>
              <a:gd name="T68" fmla="*/ 3 w 23"/>
              <a:gd name="T69" fmla="*/ 14 h 29"/>
              <a:gd name="T70" fmla="*/ 2 w 23"/>
              <a:gd name="T71" fmla="*/ 14 h 29"/>
              <a:gd name="T72" fmla="*/ 2 w 23"/>
              <a:gd name="T73" fmla="*/ 15 h 29"/>
              <a:gd name="T74" fmla="*/ 1 w 23"/>
              <a:gd name="T75" fmla="*/ 15 h 29"/>
              <a:gd name="T76" fmla="*/ 2 w 23"/>
              <a:gd name="T77" fmla="*/ 16 h 29"/>
              <a:gd name="T78" fmla="*/ 2 w 23"/>
              <a:gd name="T79" fmla="*/ 17 h 29"/>
              <a:gd name="T80" fmla="*/ 2 w 23"/>
              <a:gd name="T81" fmla="*/ 18 h 29"/>
              <a:gd name="T82" fmla="*/ 3 w 23"/>
              <a:gd name="T83" fmla="*/ 19 h 29"/>
              <a:gd name="T84" fmla="*/ 3 w 23"/>
              <a:gd name="T85" fmla="*/ 20 h 29"/>
              <a:gd name="T86" fmla="*/ 4 w 23"/>
              <a:gd name="T87" fmla="*/ 21 h 29"/>
              <a:gd name="T88" fmla="*/ 3 w 23"/>
              <a:gd name="T89" fmla="*/ 21 h 29"/>
              <a:gd name="T90" fmla="*/ 3 w 23"/>
              <a:gd name="T91" fmla="*/ 22 h 29"/>
              <a:gd name="T92" fmla="*/ 5 w 23"/>
              <a:gd name="T93" fmla="*/ 23 h 29"/>
              <a:gd name="T94" fmla="*/ 7 w 23"/>
              <a:gd name="T95" fmla="*/ 24 h 29"/>
              <a:gd name="T96" fmla="*/ 9 w 23"/>
              <a:gd name="T97" fmla="*/ 23 h 29"/>
              <a:gd name="T98" fmla="*/ 11 w 23"/>
              <a:gd name="T99" fmla="*/ 23 h 29"/>
              <a:gd name="T100" fmla="*/ 11 w 23"/>
              <a:gd name="T101" fmla="*/ 23 h 29"/>
              <a:gd name="T102" fmla="*/ 12 w 23"/>
              <a:gd name="T103" fmla="*/ 23 h 29"/>
              <a:gd name="T104" fmla="*/ 15 w 23"/>
              <a:gd name="T105" fmla="*/ 25 h 29"/>
              <a:gd name="T106" fmla="*/ 16 w 23"/>
              <a:gd name="T107" fmla="*/ 26 h 29"/>
              <a:gd name="T108" fmla="*/ 17 w 23"/>
              <a:gd name="T109" fmla="*/ 27 h 29"/>
              <a:gd name="T110" fmla="*/ 17 w 23"/>
              <a:gd name="T111" fmla="*/ 27 h 29"/>
              <a:gd name="T112" fmla="*/ 18 w 23"/>
              <a:gd name="T113" fmla="*/ 28 h 29"/>
              <a:gd name="T114" fmla="*/ 19 w 23"/>
              <a:gd name="T115" fmla="*/ 28 h 29"/>
              <a:gd name="T116" fmla="*/ 19 w 23"/>
              <a:gd name="T117" fmla="*/ 29 h 29"/>
              <a:gd name="T118" fmla="*/ 22 w 23"/>
              <a:gd name="T119" fmla="*/ 29 h 29"/>
              <a:gd name="T120" fmla="*/ 23 w 23"/>
              <a:gd name="T121" fmla="*/ 2 h 29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  <a:cxn ang="0">
                <a:pos x="T44" y="T45"/>
              </a:cxn>
              <a:cxn ang="0">
                <a:pos x="T46" y="T47"/>
              </a:cxn>
              <a:cxn ang="0">
                <a:pos x="T48" y="T49"/>
              </a:cxn>
              <a:cxn ang="0">
                <a:pos x="T50" y="T51"/>
              </a:cxn>
              <a:cxn ang="0">
                <a:pos x="T52" y="T53"/>
              </a:cxn>
              <a:cxn ang="0">
                <a:pos x="T54" y="T55"/>
              </a:cxn>
              <a:cxn ang="0">
                <a:pos x="T56" y="T57"/>
              </a:cxn>
              <a:cxn ang="0">
                <a:pos x="T58" y="T59"/>
              </a:cxn>
              <a:cxn ang="0">
                <a:pos x="T60" y="T61"/>
              </a:cxn>
              <a:cxn ang="0">
                <a:pos x="T62" y="T63"/>
              </a:cxn>
              <a:cxn ang="0">
                <a:pos x="T64" y="T65"/>
              </a:cxn>
              <a:cxn ang="0">
                <a:pos x="T66" y="T67"/>
              </a:cxn>
              <a:cxn ang="0">
                <a:pos x="T68" y="T69"/>
              </a:cxn>
              <a:cxn ang="0">
                <a:pos x="T70" y="T71"/>
              </a:cxn>
              <a:cxn ang="0">
                <a:pos x="T72" y="T73"/>
              </a:cxn>
              <a:cxn ang="0">
                <a:pos x="T74" y="T75"/>
              </a:cxn>
              <a:cxn ang="0">
                <a:pos x="T76" y="T77"/>
              </a:cxn>
              <a:cxn ang="0">
                <a:pos x="T78" y="T79"/>
              </a:cxn>
              <a:cxn ang="0">
                <a:pos x="T80" y="T81"/>
              </a:cxn>
              <a:cxn ang="0">
                <a:pos x="T82" y="T83"/>
              </a:cxn>
              <a:cxn ang="0">
                <a:pos x="T84" y="T85"/>
              </a:cxn>
              <a:cxn ang="0">
                <a:pos x="T86" y="T87"/>
              </a:cxn>
              <a:cxn ang="0">
                <a:pos x="T88" y="T89"/>
              </a:cxn>
              <a:cxn ang="0">
                <a:pos x="T90" y="T91"/>
              </a:cxn>
              <a:cxn ang="0">
                <a:pos x="T92" y="T93"/>
              </a:cxn>
              <a:cxn ang="0">
                <a:pos x="T94" y="T95"/>
              </a:cxn>
              <a:cxn ang="0">
                <a:pos x="T96" y="T97"/>
              </a:cxn>
              <a:cxn ang="0">
                <a:pos x="T98" y="T99"/>
              </a:cxn>
              <a:cxn ang="0">
                <a:pos x="T100" y="T101"/>
              </a:cxn>
              <a:cxn ang="0">
                <a:pos x="T102" y="T103"/>
              </a:cxn>
              <a:cxn ang="0">
                <a:pos x="T104" y="T105"/>
              </a:cxn>
              <a:cxn ang="0">
                <a:pos x="T106" y="T107"/>
              </a:cxn>
              <a:cxn ang="0">
                <a:pos x="T108" y="T109"/>
              </a:cxn>
              <a:cxn ang="0">
                <a:pos x="T110" y="T111"/>
              </a:cxn>
              <a:cxn ang="0">
                <a:pos x="T112" y="T113"/>
              </a:cxn>
              <a:cxn ang="0">
                <a:pos x="T114" y="T115"/>
              </a:cxn>
              <a:cxn ang="0">
                <a:pos x="T116" y="T117"/>
              </a:cxn>
              <a:cxn ang="0">
                <a:pos x="T118" y="T119"/>
              </a:cxn>
              <a:cxn ang="0">
                <a:pos x="T120" y="T121"/>
              </a:cxn>
            </a:cxnLst>
            <a:rect l="0" t="0" r="r" b="b"/>
            <a:pathLst>
              <a:path w="23" h="29">
                <a:moveTo>
                  <a:pt x="23" y="2"/>
                </a:moveTo>
                <a:lnTo>
                  <a:pt x="23" y="2"/>
                </a:lnTo>
                <a:lnTo>
                  <a:pt x="23" y="0"/>
                </a:lnTo>
                <a:lnTo>
                  <a:pt x="23" y="0"/>
                </a:lnTo>
                <a:lnTo>
                  <a:pt x="23" y="0"/>
                </a:lnTo>
                <a:lnTo>
                  <a:pt x="22" y="0"/>
                </a:lnTo>
                <a:lnTo>
                  <a:pt x="22" y="1"/>
                </a:lnTo>
                <a:lnTo>
                  <a:pt x="22" y="1"/>
                </a:lnTo>
                <a:lnTo>
                  <a:pt x="21" y="1"/>
                </a:lnTo>
                <a:lnTo>
                  <a:pt x="20" y="0"/>
                </a:lnTo>
                <a:lnTo>
                  <a:pt x="20" y="0"/>
                </a:lnTo>
                <a:lnTo>
                  <a:pt x="20" y="0"/>
                </a:lnTo>
                <a:lnTo>
                  <a:pt x="19" y="1"/>
                </a:lnTo>
                <a:lnTo>
                  <a:pt x="20" y="1"/>
                </a:lnTo>
                <a:lnTo>
                  <a:pt x="21" y="1"/>
                </a:lnTo>
                <a:lnTo>
                  <a:pt x="19" y="1"/>
                </a:lnTo>
                <a:lnTo>
                  <a:pt x="18" y="2"/>
                </a:lnTo>
                <a:lnTo>
                  <a:pt x="18" y="1"/>
                </a:lnTo>
                <a:lnTo>
                  <a:pt x="18" y="1"/>
                </a:lnTo>
                <a:lnTo>
                  <a:pt x="17" y="1"/>
                </a:lnTo>
                <a:lnTo>
                  <a:pt x="17" y="1"/>
                </a:lnTo>
                <a:lnTo>
                  <a:pt x="17" y="1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6" y="2"/>
                </a:lnTo>
                <a:lnTo>
                  <a:pt x="15" y="2"/>
                </a:lnTo>
                <a:lnTo>
                  <a:pt x="14" y="2"/>
                </a:lnTo>
                <a:lnTo>
                  <a:pt x="13" y="1"/>
                </a:lnTo>
                <a:lnTo>
                  <a:pt x="13" y="1"/>
                </a:lnTo>
                <a:lnTo>
                  <a:pt x="12" y="2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1" y="1"/>
                </a:lnTo>
                <a:lnTo>
                  <a:pt x="10" y="1"/>
                </a:lnTo>
                <a:lnTo>
                  <a:pt x="10" y="1"/>
                </a:lnTo>
                <a:lnTo>
                  <a:pt x="10" y="2"/>
                </a:lnTo>
                <a:lnTo>
                  <a:pt x="9" y="2"/>
                </a:lnTo>
                <a:lnTo>
                  <a:pt x="8" y="2"/>
                </a:lnTo>
                <a:lnTo>
                  <a:pt x="7" y="3"/>
                </a:lnTo>
                <a:lnTo>
                  <a:pt x="7" y="2"/>
                </a:lnTo>
                <a:lnTo>
                  <a:pt x="5" y="2"/>
                </a:lnTo>
                <a:lnTo>
                  <a:pt x="4" y="3"/>
                </a:lnTo>
                <a:lnTo>
                  <a:pt x="4" y="3"/>
                </a:lnTo>
                <a:lnTo>
                  <a:pt x="3" y="3"/>
                </a:lnTo>
                <a:lnTo>
                  <a:pt x="2" y="3"/>
                </a:lnTo>
                <a:lnTo>
                  <a:pt x="2" y="3"/>
                </a:lnTo>
                <a:lnTo>
                  <a:pt x="1" y="3"/>
                </a:lnTo>
                <a:lnTo>
                  <a:pt x="1" y="3"/>
                </a:lnTo>
                <a:lnTo>
                  <a:pt x="0" y="3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5"/>
                </a:lnTo>
                <a:lnTo>
                  <a:pt x="1" y="5"/>
                </a:lnTo>
                <a:lnTo>
                  <a:pt x="2" y="5"/>
                </a:lnTo>
                <a:lnTo>
                  <a:pt x="3" y="7"/>
                </a:lnTo>
                <a:lnTo>
                  <a:pt x="3" y="8"/>
                </a:lnTo>
                <a:lnTo>
                  <a:pt x="3" y="8"/>
                </a:lnTo>
                <a:lnTo>
                  <a:pt x="4" y="10"/>
                </a:lnTo>
                <a:lnTo>
                  <a:pt x="4" y="10"/>
                </a:lnTo>
                <a:lnTo>
                  <a:pt x="4" y="11"/>
                </a:lnTo>
                <a:lnTo>
                  <a:pt x="4" y="11"/>
                </a:lnTo>
                <a:lnTo>
                  <a:pt x="4" y="12"/>
                </a:lnTo>
                <a:lnTo>
                  <a:pt x="4" y="12"/>
                </a:lnTo>
                <a:lnTo>
                  <a:pt x="3" y="13"/>
                </a:lnTo>
                <a:lnTo>
                  <a:pt x="3" y="13"/>
                </a:lnTo>
                <a:lnTo>
                  <a:pt x="3" y="14"/>
                </a:lnTo>
                <a:lnTo>
                  <a:pt x="2" y="14"/>
                </a:lnTo>
                <a:lnTo>
                  <a:pt x="2" y="14"/>
                </a:lnTo>
                <a:lnTo>
                  <a:pt x="2" y="14"/>
                </a:lnTo>
                <a:lnTo>
                  <a:pt x="2" y="15"/>
                </a:lnTo>
                <a:lnTo>
                  <a:pt x="1" y="15"/>
                </a:lnTo>
                <a:lnTo>
                  <a:pt x="1" y="15"/>
                </a:lnTo>
                <a:lnTo>
                  <a:pt x="1" y="15"/>
                </a:lnTo>
                <a:lnTo>
                  <a:pt x="2" y="16"/>
                </a:lnTo>
                <a:lnTo>
                  <a:pt x="2" y="16"/>
                </a:lnTo>
                <a:lnTo>
                  <a:pt x="2" y="17"/>
                </a:lnTo>
                <a:lnTo>
                  <a:pt x="2" y="17"/>
                </a:lnTo>
                <a:lnTo>
                  <a:pt x="2" y="18"/>
                </a:lnTo>
                <a:lnTo>
                  <a:pt x="3" y="19"/>
                </a:lnTo>
                <a:lnTo>
                  <a:pt x="3" y="19"/>
                </a:lnTo>
                <a:lnTo>
                  <a:pt x="3" y="20"/>
                </a:lnTo>
                <a:lnTo>
                  <a:pt x="3" y="20"/>
                </a:lnTo>
                <a:lnTo>
                  <a:pt x="4" y="21"/>
                </a:lnTo>
                <a:lnTo>
                  <a:pt x="4" y="21"/>
                </a:lnTo>
                <a:lnTo>
                  <a:pt x="3" y="21"/>
                </a:lnTo>
                <a:lnTo>
                  <a:pt x="3" y="21"/>
                </a:lnTo>
                <a:lnTo>
                  <a:pt x="3" y="21"/>
                </a:lnTo>
                <a:lnTo>
                  <a:pt x="3" y="22"/>
                </a:lnTo>
                <a:lnTo>
                  <a:pt x="3" y="22"/>
                </a:lnTo>
                <a:lnTo>
                  <a:pt x="5" y="23"/>
                </a:lnTo>
                <a:lnTo>
                  <a:pt x="6" y="23"/>
                </a:lnTo>
                <a:lnTo>
                  <a:pt x="7" y="24"/>
                </a:lnTo>
                <a:lnTo>
                  <a:pt x="8" y="24"/>
                </a:lnTo>
                <a:lnTo>
                  <a:pt x="9" y="23"/>
                </a:lnTo>
                <a:lnTo>
                  <a:pt x="10" y="24"/>
                </a:lnTo>
                <a:lnTo>
                  <a:pt x="11" y="23"/>
                </a:lnTo>
                <a:lnTo>
                  <a:pt x="11" y="23"/>
                </a:lnTo>
                <a:lnTo>
                  <a:pt x="11" y="23"/>
                </a:lnTo>
                <a:lnTo>
                  <a:pt x="12" y="23"/>
                </a:lnTo>
                <a:lnTo>
                  <a:pt x="12" y="23"/>
                </a:lnTo>
                <a:lnTo>
                  <a:pt x="14" y="24"/>
                </a:lnTo>
                <a:lnTo>
                  <a:pt x="15" y="25"/>
                </a:lnTo>
                <a:lnTo>
                  <a:pt x="16" y="25"/>
                </a:lnTo>
                <a:lnTo>
                  <a:pt x="16" y="26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7" y="27"/>
                </a:lnTo>
                <a:lnTo>
                  <a:pt x="18" y="27"/>
                </a:lnTo>
                <a:lnTo>
                  <a:pt x="18" y="28"/>
                </a:lnTo>
                <a:lnTo>
                  <a:pt x="18" y="28"/>
                </a:lnTo>
                <a:lnTo>
                  <a:pt x="19" y="28"/>
                </a:lnTo>
                <a:lnTo>
                  <a:pt x="19" y="28"/>
                </a:lnTo>
                <a:lnTo>
                  <a:pt x="19" y="29"/>
                </a:lnTo>
                <a:lnTo>
                  <a:pt x="21" y="29"/>
                </a:lnTo>
                <a:lnTo>
                  <a:pt x="22" y="29"/>
                </a:lnTo>
                <a:lnTo>
                  <a:pt x="23" y="28"/>
                </a:lnTo>
                <a:lnTo>
                  <a:pt x="23" y="2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12</xdr:col>
      <xdr:colOff>0</xdr:colOff>
      <xdr:row>35</xdr:row>
      <xdr:rowOff>0</xdr:rowOff>
    </xdr:from>
    <xdr:to>
      <xdr:col>12</xdr:col>
      <xdr:colOff>0</xdr:colOff>
      <xdr:row>35</xdr:row>
      <xdr:rowOff>0</xdr:rowOff>
    </xdr:to>
    <xdr:grpSp>
      <xdr:nvGrpSpPr>
        <xdr:cNvPr id="69351" name="Group 2791">
          <a:extLst>
            <a:ext uri="{FF2B5EF4-FFF2-40B4-BE49-F238E27FC236}">
              <a16:creationId xmlns:a16="http://schemas.microsoft.com/office/drawing/2014/main" id="{9F9D9873-1BF8-4C47-8E9D-F31A6F30E6FC}"/>
            </a:ext>
          </a:extLst>
        </xdr:cNvPr>
        <xdr:cNvGrpSpPr>
          <a:grpSpLocks/>
        </xdr:cNvGrpSpPr>
      </xdr:nvGrpSpPr>
      <xdr:grpSpPr bwMode="auto">
        <a:xfrm>
          <a:off x="6555441" y="5490882"/>
          <a:ext cx="0" cy="0"/>
          <a:chOff x="1342" y="1002"/>
          <a:chExt cx="4" cy="7"/>
        </a:xfrm>
      </xdr:grpSpPr>
      <xdr:sp macro="" textlink="">
        <xdr:nvSpPr>
          <xdr:cNvPr id="69349" name="Freeform 2789">
            <a:extLst>
              <a:ext uri="{FF2B5EF4-FFF2-40B4-BE49-F238E27FC236}">
                <a16:creationId xmlns:a16="http://schemas.microsoft.com/office/drawing/2014/main" id="{86E9B4D2-2533-47B1-87F1-F842193CA5F9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3" y="5"/>
                </a:lnTo>
                <a:lnTo>
                  <a:pt x="3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lnTo>
                  <a:pt x="4" y="0"/>
                </a:lnTo>
                <a:close/>
              </a:path>
            </a:pathLst>
          </a:custGeom>
          <a:solidFill>
            <a:srgbClr val="C0C0C0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round/>
                <a:headEnd/>
                <a:tailEnd/>
              </a14:hiddenLine>
            </a:ext>
          </a:extLst>
        </xdr:spPr>
      </xdr:sp>
      <xdr:sp macro="" textlink="">
        <xdr:nvSpPr>
          <xdr:cNvPr id="69350" name="Freeform 2790">
            <a:extLst>
              <a:ext uri="{FF2B5EF4-FFF2-40B4-BE49-F238E27FC236}">
                <a16:creationId xmlns:a16="http://schemas.microsoft.com/office/drawing/2014/main" id="{DA15B71D-11E3-45A1-A901-DAAE20BFC978}"/>
              </a:ext>
            </a:extLst>
          </xdr:cNvPr>
          <xdr:cNvSpPr>
            <a:spLocks/>
          </xdr:cNvSpPr>
        </xdr:nvSpPr>
        <xdr:spPr bwMode="auto">
          <a:xfrm>
            <a:off x="1342" y="1002"/>
            <a:ext cx="4" cy="7"/>
          </a:xfrm>
          <a:custGeom>
            <a:avLst/>
            <a:gdLst>
              <a:gd name="T0" fmla="*/ 4 w 4"/>
              <a:gd name="T1" fmla="*/ 0 h 7"/>
              <a:gd name="T2" fmla="*/ 3 w 4"/>
              <a:gd name="T3" fmla="*/ 1 h 7"/>
              <a:gd name="T4" fmla="*/ 2 w 4"/>
              <a:gd name="T5" fmla="*/ 1 h 7"/>
              <a:gd name="T6" fmla="*/ 0 w 4"/>
              <a:gd name="T7" fmla="*/ 1 h 7"/>
              <a:gd name="T8" fmla="*/ 1 w 4"/>
              <a:gd name="T9" fmla="*/ 2 h 7"/>
              <a:gd name="T10" fmla="*/ 1 w 4"/>
              <a:gd name="T11" fmla="*/ 3 h 7"/>
              <a:gd name="T12" fmla="*/ 1 w 4"/>
              <a:gd name="T13" fmla="*/ 3 h 7"/>
              <a:gd name="T14" fmla="*/ 1 w 4"/>
              <a:gd name="T15" fmla="*/ 3 h 7"/>
              <a:gd name="T16" fmla="*/ 2 w 4"/>
              <a:gd name="T17" fmla="*/ 3 h 7"/>
              <a:gd name="T18" fmla="*/ 2 w 4"/>
              <a:gd name="T19" fmla="*/ 3 h 7"/>
              <a:gd name="T20" fmla="*/ 2 w 4"/>
              <a:gd name="T21" fmla="*/ 3 h 7"/>
              <a:gd name="T22" fmla="*/ 2 w 4"/>
              <a:gd name="T23" fmla="*/ 4 h 7"/>
              <a:gd name="T24" fmla="*/ 2 w 4"/>
              <a:gd name="T25" fmla="*/ 4 h 7"/>
              <a:gd name="T26" fmla="*/ 3 w 4"/>
              <a:gd name="T27" fmla="*/ 5 h 7"/>
              <a:gd name="T28" fmla="*/ 3 w 4"/>
              <a:gd name="T29" fmla="*/ 5 h 7"/>
              <a:gd name="T30" fmla="*/ 3 w 4"/>
              <a:gd name="T31" fmla="*/ 6 h 7"/>
              <a:gd name="T32" fmla="*/ 3 w 4"/>
              <a:gd name="T33" fmla="*/ 6 h 7"/>
              <a:gd name="T34" fmla="*/ 3 w 4"/>
              <a:gd name="T35" fmla="*/ 6 h 7"/>
              <a:gd name="T36" fmla="*/ 3 w 4"/>
              <a:gd name="T37" fmla="*/ 7 h 7"/>
              <a:gd name="T38" fmla="*/ 4 w 4"/>
              <a:gd name="T39" fmla="*/ 7 h 7"/>
              <a:gd name="T40" fmla="*/ 4 w 4"/>
              <a:gd name="T41" fmla="*/ 0 h 7"/>
              <a:gd name="T42" fmla="*/ 4 w 4"/>
              <a:gd name="T43" fmla="*/ 0 h 7"/>
            </a:gdLst>
            <a:ahLst/>
            <a:cxnLst>
              <a:cxn ang="0">
                <a:pos x="T0" y="T1"/>
              </a:cxn>
              <a:cxn ang="0">
                <a:pos x="T2" y="T3"/>
              </a:cxn>
              <a:cxn ang="0">
                <a:pos x="T4" y="T5"/>
              </a:cxn>
              <a:cxn ang="0">
                <a:pos x="T6" y="T7"/>
              </a:cxn>
              <a:cxn ang="0">
                <a:pos x="T8" y="T9"/>
              </a:cxn>
              <a:cxn ang="0">
                <a:pos x="T10" y="T11"/>
              </a:cxn>
              <a:cxn ang="0">
                <a:pos x="T12" y="T13"/>
              </a:cxn>
              <a:cxn ang="0">
                <a:pos x="T14" y="T15"/>
              </a:cxn>
              <a:cxn ang="0">
                <a:pos x="T16" y="T17"/>
              </a:cxn>
              <a:cxn ang="0">
                <a:pos x="T18" y="T19"/>
              </a:cxn>
              <a:cxn ang="0">
                <a:pos x="T20" y="T21"/>
              </a:cxn>
              <a:cxn ang="0">
                <a:pos x="T22" y="T23"/>
              </a:cxn>
              <a:cxn ang="0">
                <a:pos x="T24" y="T25"/>
              </a:cxn>
              <a:cxn ang="0">
                <a:pos x="T26" y="T27"/>
              </a:cxn>
              <a:cxn ang="0">
                <a:pos x="T28" y="T29"/>
              </a:cxn>
              <a:cxn ang="0">
                <a:pos x="T30" y="T31"/>
              </a:cxn>
              <a:cxn ang="0">
                <a:pos x="T32" y="T33"/>
              </a:cxn>
              <a:cxn ang="0">
                <a:pos x="T34" y="T35"/>
              </a:cxn>
              <a:cxn ang="0">
                <a:pos x="T36" y="T37"/>
              </a:cxn>
              <a:cxn ang="0">
                <a:pos x="T38" y="T39"/>
              </a:cxn>
              <a:cxn ang="0">
                <a:pos x="T40" y="T41"/>
              </a:cxn>
              <a:cxn ang="0">
                <a:pos x="T42" y="T43"/>
              </a:cxn>
            </a:cxnLst>
            <a:rect l="0" t="0" r="r" b="b"/>
            <a:pathLst>
              <a:path w="4" h="7">
                <a:moveTo>
                  <a:pt x="4" y="0"/>
                </a:moveTo>
                <a:lnTo>
                  <a:pt x="3" y="1"/>
                </a:lnTo>
                <a:lnTo>
                  <a:pt x="2" y="1"/>
                </a:ln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  <a:lnTo>
                  <a:pt x="1" y="3"/>
                </a:lnTo>
                <a:lnTo>
                  <a:pt x="1" y="3"/>
                </a:lnTo>
                <a:lnTo>
                  <a:pt x="2" y="3"/>
                </a:lnTo>
                <a:lnTo>
                  <a:pt x="2" y="3"/>
                </a:lnTo>
                <a:lnTo>
                  <a:pt x="2" y="3"/>
                </a:lnTo>
                <a:lnTo>
                  <a:pt x="2" y="4"/>
                </a:lnTo>
                <a:lnTo>
                  <a:pt x="2" y="4"/>
                </a:lnTo>
                <a:lnTo>
                  <a:pt x="3" y="5"/>
                </a:lnTo>
                <a:lnTo>
                  <a:pt x="3" y="5"/>
                </a:lnTo>
                <a:lnTo>
                  <a:pt x="3" y="6"/>
                </a:lnTo>
                <a:lnTo>
                  <a:pt x="3" y="6"/>
                </a:lnTo>
                <a:lnTo>
                  <a:pt x="3" y="6"/>
                </a:lnTo>
                <a:lnTo>
                  <a:pt x="3" y="7"/>
                </a:lnTo>
                <a:lnTo>
                  <a:pt x="4" y="7"/>
                </a:lnTo>
                <a:lnTo>
                  <a:pt x="4" y="0"/>
                </a:lnTo>
                <a:lnTo>
                  <a:pt x="4" y="0"/>
                </a:lnTo>
                <a:close/>
              </a:path>
            </a:pathLst>
          </a:custGeom>
          <a:noFill/>
          <a:ln w="9525" cap="rnd">
            <a:solidFill>
              <a:srgbClr val="808080"/>
            </a:solidFill>
            <a:prstDash val="solid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oneCellAnchor>
    <xdr:from>
      <xdr:col>0</xdr:col>
      <xdr:colOff>0</xdr:colOff>
      <xdr:row>4</xdr:row>
      <xdr:rowOff>123825</xdr:rowOff>
    </xdr:from>
    <xdr:ext cx="81243" cy="736787"/>
    <xdr:sp macro="" textlink="">
      <xdr:nvSpPr>
        <xdr:cNvPr id="69422" name="Text Box 2862">
          <a:extLst>
            <a:ext uri="{FF2B5EF4-FFF2-40B4-BE49-F238E27FC236}">
              <a16:creationId xmlns:a16="http://schemas.microsoft.com/office/drawing/2014/main" id="{0E784724-B02F-4454-8204-164BEA1606B6}"/>
            </a:ext>
          </a:extLst>
        </xdr:cNvPr>
        <xdr:cNvSpPr txBox="1">
          <a:spLocks noChangeArrowheads="1"/>
        </xdr:cNvSpPr>
      </xdr:nvSpPr>
      <xdr:spPr bwMode="gray">
        <a:xfrm>
          <a:off x="0" y="771525"/>
          <a:ext cx="8572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D81E04"/>
              </a:solidFill>
            </a14:hiddenFill>
          </a:ext>
          <a:ext uri="{91240B29-F687-4F45-9708-019B960494DF}">
            <a14:hiddenLine xmlns:a14="http://schemas.microsoft.com/office/drawing/2010/main" w="6350" algn="ctr">
              <a:solidFill>
                <a:srgbClr val="D81E04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FFFFFF"/>
                </a:outerShdw>
              </a:effectLst>
            </a14:hiddenEffects>
          </a:ext>
        </a:extLst>
      </xdr:spPr>
      <xdr:txBody>
        <a:bodyPr wrap="none" lIns="40068" tIns="40068" rIns="40068" bIns="40068" anchor="t" upright="1">
          <a:spAutoFit/>
        </a:bodyPr>
        <a:lstStyle/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pl-PL" sz="2000" b="0" i="0" u="none" strike="noStrike" baseline="0">
            <a:solidFill>
              <a:srgbClr val="666699"/>
            </a:solidFill>
            <a:latin typeface="Arial"/>
            <a:cs typeface="Arial"/>
          </a:endParaRPr>
        </a:p>
      </xdr:txBody>
    </xdr:sp>
    <xdr:clientData/>
  </xdr:oneCellAnchor>
  <xdr:twoCellAnchor>
    <xdr:from>
      <xdr:col>1</xdr:col>
      <xdr:colOff>33057</xdr:colOff>
      <xdr:row>7</xdr:row>
      <xdr:rowOff>92449</xdr:rowOff>
    </xdr:from>
    <xdr:to>
      <xdr:col>4</xdr:col>
      <xdr:colOff>314885</xdr:colOff>
      <xdr:row>14</xdr:row>
      <xdr:rowOff>127747</xdr:rowOff>
    </xdr:to>
    <xdr:grpSp>
      <xdr:nvGrpSpPr>
        <xdr:cNvPr id="92182" name="Group 7190">
          <a:extLst>
            <a:ext uri="{FF2B5EF4-FFF2-40B4-BE49-F238E27FC236}">
              <a16:creationId xmlns:a16="http://schemas.microsoft.com/office/drawing/2014/main" id="{636CCF59-EA2D-4483-ABC9-0E3FD4788A4D}"/>
            </a:ext>
          </a:extLst>
        </xdr:cNvPr>
        <xdr:cNvGrpSpPr>
          <a:grpSpLocks/>
        </xdr:cNvGrpSpPr>
      </xdr:nvGrpSpPr>
      <xdr:grpSpPr bwMode="auto">
        <a:xfrm>
          <a:off x="66675" y="1190625"/>
          <a:ext cx="2085975" cy="1133475"/>
          <a:chOff x="13" y="116"/>
          <a:chExt cx="219" cy="119"/>
        </a:xfrm>
      </xdr:grpSpPr>
      <xdr:sp macro="" textlink="">
        <xdr:nvSpPr>
          <xdr:cNvPr id="69421" name="Text Box 2861">
            <a:extLst>
              <a:ext uri="{FF2B5EF4-FFF2-40B4-BE49-F238E27FC236}">
                <a16:creationId xmlns:a16="http://schemas.microsoft.com/office/drawing/2014/main" id="{4652E9B1-4321-47EB-AFDC-7F35509AC974}"/>
              </a:ext>
            </a:extLst>
          </xdr:cNvPr>
          <xdr:cNvSpPr txBox="1">
            <a:spLocks noChangeArrowheads="1"/>
          </xdr:cNvSpPr>
        </xdr:nvSpPr>
        <xdr:spPr bwMode="gray">
          <a:xfrm>
            <a:off x="32" y="200"/>
            <a:ext cx="174" cy="3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(zdolność przerobowa w mt / r; </a:t>
            </a:r>
          </a:p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wskaźnik kompleksowości Nelsona)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9423" name="Line 2863">
            <a:extLst>
              <a:ext uri="{FF2B5EF4-FFF2-40B4-BE49-F238E27FC236}">
                <a16:creationId xmlns:a16="http://schemas.microsoft.com/office/drawing/2014/main" id="{017F33CD-AB14-4729-A20D-02CD181457BC}"/>
              </a:ext>
            </a:extLst>
          </xdr:cNvPr>
          <xdr:cNvSpPr>
            <a:spLocks noChangeShapeType="1"/>
          </xdr:cNvSpPr>
        </xdr:nvSpPr>
        <xdr:spPr bwMode="gray">
          <a:xfrm>
            <a:off x="13" y="124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69424" name="Text Box 2864">
            <a:extLst>
              <a:ext uri="{FF2B5EF4-FFF2-40B4-BE49-F238E27FC236}">
                <a16:creationId xmlns:a16="http://schemas.microsoft.com/office/drawing/2014/main" id="{C2558D65-7423-4259-B3D3-7B9F94E61D6F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16"/>
            <a:ext cx="198" cy="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Rurociąg naftowy [zdolność przesyłowa]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9425" name="Text Box 2865">
            <a:extLst>
              <a:ext uri="{FF2B5EF4-FFF2-40B4-BE49-F238E27FC236}">
                <a16:creationId xmlns:a16="http://schemas.microsoft.com/office/drawing/2014/main" id="{F1E896EA-784F-4432-A6B9-75A4772627CA}"/>
              </a:ext>
            </a:extLst>
          </xdr:cNvPr>
          <xdr:cNvSpPr txBox="1">
            <a:spLocks noChangeArrowheads="1"/>
          </xdr:cNvSpPr>
        </xdr:nvSpPr>
        <xdr:spPr bwMode="gray">
          <a:xfrm>
            <a:off x="32" y="180"/>
            <a:ext cx="133" cy="2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wrap="none" lIns="10797" tIns="10797" rIns="10797" bIns="10797" anchor="t" upright="1">
            <a:spAutoFit/>
          </a:bodyPr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Rafineria z Grupy PKN ORLEN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grpSp>
        <xdr:nvGrpSpPr>
          <xdr:cNvPr id="69426" name="Group 2866">
            <a:extLst>
              <a:ext uri="{FF2B5EF4-FFF2-40B4-BE49-F238E27FC236}">
                <a16:creationId xmlns:a16="http://schemas.microsoft.com/office/drawing/2014/main" id="{7E09BF76-9767-4B99-8316-500DF504D6E2}"/>
              </a:ext>
            </a:extLst>
          </xdr:cNvPr>
          <xdr:cNvGrpSpPr>
            <a:grpSpLocks/>
          </xdr:cNvGrpSpPr>
        </xdr:nvGrpSpPr>
        <xdr:grpSpPr bwMode="auto">
          <a:xfrm>
            <a:off x="15" y="202"/>
            <a:ext cx="13" cy="19"/>
            <a:chOff x="2447" y="3046"/>
            <a:chExt cx="99" cy="116"/>
          </a:xfrm>
        </xdr:grpSpPr>
        <xdr:sp macro="" textlink="">
          <xdr:nvSpPr>
            <xdr:cNvPr id="69427" name="AutoShape 2867">
              <a:extLst>
                <a:ext uri="{FF2B5EF4-FFF2-40B4-BE49-F238E27FC236}">
                  <a16:creationId xmlns:a16="http://schemas.microsoft.com/office/drawing/2014/main" id="{A6FD1F21-6FE1-4697-8789-79200C023828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G0" fmla="+- 813 0 0"/>
                <a:gd name="G1" fmla="+- 11796480 0 0"/>
                <a:gd name="G2" fmla="+- 0 0 11796480"/>
                <a:gd name="T0" fmla="*/ 0 256 1"/>
                <a:gd name="T1" fmla="*/ 180 256 1"/>
                <a:gd name="G3" fmla="+- 11796480 T0 T1"/>
                <a:gd name="T2" fmla="*/ 0 256 1"/>
                <a:gd name="T3" fmla="*/ 90 256 1"/>
                <a:gd name="G4" fmla="+- 11796480 T2 T3"/>
                <a:gd name="G5" fmla="*/ G4 2 1"/>
                <a:gd name="T4" fmla="*/ 90 256 1"/>
                <a:gd name="T5" fmla="*/ 0 256 1"/>
                <a:gd name="G6" fmla="+- 11796480 T4 T5"/>
                <a:gd name="G7" fmla="*/ G6 2 1"/>
                <a:gd name="G8" fmla="abs 11796480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813"/>
                <a:gd name="G18" fmla="*/ 813 1 2"/>
                <a:gd name="G19" fmla="+- G18 5400 0"/>
                <a:gd name="G20" fmla="cos G19 11796480"/>
                <a:gd name="G21" fmla="sin G19 11796480"/>
                <a:gd name="G22" fmla="+- G20 10800 0"/>
                <a:gd name="G23" fmla="+- G21 10800 0"/>
                <a:gd name="G24" fmla="+- 10800 0 G20"/>
                <a:gd name="G25" fmla="+- 813 10800 0"/>
                <a:gd name="G26" fmla="?: G9 G17 G25"/>
                <a:gd name="G27" fmla="?: G9 0 21600"/>
                <a:gd name="G28" fmla="cos 10800 11796480"/>
                <a:gd name="G29" fmla="sin 10800 11796480"/>
                <a:gd name="G30" fmla="sin 813 11796480"/>
                <a:gd name="G31" fmla="+- G28 10800 0"/>
                <a:gd name="G32" fmla="+- G29 10800 0"/>
                <a:gd name="G33" fmla="+- G30 10800 0"/>
                <a:gd name="G34" fmla="?: G4 0 G31"/>
                <a:gd name="G35" fmla="?: 11796480 G34 0"/>
                <a:gd name="G36" fmla="?: G6 G35 G31"/>
                <a:gd name="G37" fmla="+- 21600 0 G36"/>
                <a:gd name="G38" fmla="?: G4 0 G33"/>
                <a:gd name="G39" fmla="?: 11796480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4993 w 21600"/>
                <a:gd name="T15" fmla="*/ 10800 h 21600"/>
                <a:gd name="T16" fmla="*/ 10800 w 21600"/>
                <a:gd name="T17" fmla="*/ 9987 h 21600"/>
                <a:gd name="T18" fmla="*/ 16607 w 21600"/>
                <a:gd name="T19" fmla="*/ 10800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7"/>
                    <a:pt x="11612" y="10350"/>
                    <a:pt x="11612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28" name="Rectangle 2868">
              <a:extLst>
                <a:ext uri="{FF2B5EF4-FFF2-40B4-BE49-F238E27FC236}">
                  <a16:creationId xmlns:a16="http://schemas.microsoft.com/office/drawing/2014/main" id="{F5A0BBE8-6B01-4341-AB22-F27C6BE952CF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29" name="Rectangle 2869">
              <a:extLst>
                <a:ext uri="{FF2B5EF4-FFF2-40B4-BE49-F238E27FC236}">
                  <a16:creationId xmlns:a16="http://schemas.microsoft.com/office/drawing/2014/main" id="{8135E1EB-96E4-4827-B72C-F64B780BC854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0" name="Line 2870">
              <a:extLst>
                <a:ext uri="{FF2B5EF4-FFF2-40B4-BE49-F238E27FC236}">
                  <a16:creationId xmlns:a16="http://schemas.microsoft.com/office/drawing/2014/main" id="{BD63A1EE-60A6-4E10-A19C-80840DC2EFA8}"/>
                </a:ext>
              </a:extLst>
            </xdr:cNvPr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1" name="AutoShape 2871">
              <a:extLst>
                <a:ext uri="{FF2B5EF4-FFF2-40B4-BE49-F238E27FC236}">
                  <a16:creationId xmlns:a16="http://schemas.microsoft.com/office/drawing/2014/main" id="{A38C4FB1-E34C-40C2-837B-3F8787FF8753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G0" fmla="+- 9833 0 0"/>
                <a:gd name="G1" fmla="+- -11035951 0 0"/>
                <a:gd name="G2" fmla="+- 0 0 -11035951"/>
                <a:gd name="T0" fmla="*/ 0 256 1"/>
                <a:gd name="T1" fmla="*/ 180 256 1"/>
                <a:gd name="G3" fmla="+- -11035951 T0 T1"/>
                <a:gd name="T2" fmla="*/ 0 256 1"/>
                <a:gd name="T3" fmla="*/ 90 256 1"/>
                <a:gd name="G4" fmla="+- -11035951 T2 T3"/>
                <a:gd name="G5" fmla="*/ G4 2 1"/>
                <a:gd name="T4" fmla="*/ 90 256 1"/>
                <a:gd name="T5" fmla="*/ 0 256 1"/>
                <a:gd name="G6" fmla="+- -11035951 T4 T5"/>
                <a:gd name="G7" fmla="*/ G6 2 1"/>
                <a:gd name="G8" fmla="abs -11035951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9833"/>
                <a:gd name="G18" fmla="*/ 9833 1 2"/>
                <a:gd name="G19" fmla="+- G18 5400 0"/>
                <a:gd name="G20" fmla="cos G19 -11035951"/>
                <a:gd name="G21" fmla="sin G19 -11035951"/>
                <a:gd name="G22" fmla="+- G20 10800 0"/>
                <a:gd name="G23" fmla="+- G21 10800 0"/>
                <a:gd name="G24" fmla="+- 10800 0 G20"/>
                <a:gd name="G25" fmla="+- 9833 10800 0"/>
                <a:gd name="G26" fmla="?: G9 G17 G25"/>
                <a:gd name="G27" fmla="?: G9 0 21600"/>
                <a:gd name="G28" fmla="cos 10800 -11035951"/>
                <a:gd name="G29" fmla="sin 10800 -11035951"/>
                <a:gd name="G30" fmla="sin 9833 -11035951"/>
                <a:gd name="G31" fmla="+- G28 10800 0"/>
                <a:gd name="G32" fmla="+- G29 10800 0"/>
                <a:gd name="G33" fmla="+- G30 10800 0"/>
                <a:gd name="G34" fmla="?: G4 0 G31"/>
                <a:gd name="G35" fmla="?: -11035951 G34 0"/>
                <a:gd name="G36" fmla="?: G6 G35 G31"/>
                <a:gd name="G37" fmla="+- 21600 0 G36"/>
                <a:gd name="G38" fmla="?: G4 0 G33"/>
                <a:gd name="G39" fmla="?: -11035951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693 w 21600"/>
                <a:gd name="T15" fmla="*/ 8724 h 21600"/>
                <a:gd name="T16" fmla="*/ 10800 w 21600"/>
                <a:gd name="T17" fmla="*/ 967 h 21600"/>
                <a:gd name="T18" fmla="*/ 20907 w 21600"/>
                <a:gd name="T19" fmla="*/ 8724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7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0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close/>
                </a:path>
              </a:pathLst>
            </a:custGeom>
            <a:solidFill>
              <a:srgbClr val="FFFFFF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grpSp>
        <xdr:nvGrpSpPr>
          <xdr:cNvPr id="69432" name="Group 2872">
            <a:extLst>
              <a:ext uri="{FF2B5EF4-FFF2-40B4-BE49-F238E27FC236}">
                <a16:creationId xmlns:a16="http://schemas.microsoft.com/office/drawing/2014/main" id="{EF9A44D5-93A6-42BB-8340-102D7C0A4B47}"/>
              </a:ext>
            </a:extLst>
          </xdr:cNvPr>
          <xdr:cNvGrpSpPr>
            <a:grpSpLocks/>
          </xdr:cNvGrpSpPr>
        </xdr:nvGrpSpPr>
        <xdr:grpSpPr bwMode="auto">
          <a:xfrm>
            <a:off x="15" y="175"/>
            <a:ext cx="15" cy="19"/>
            <a:chOff x="2447" y="3046"/>
            <a:chExt cx="99" cy="116"/>
          </a:xfrm>
        </xdr:grpSpPr>
        <xdr:sp macro="" textlink="">
          <xdr:nvSpPr>
            <xdr:cNvPr id="69433" name="AutoShape 2873">
              <a:extLst>
                <a:ext uri="{FF2B5EF4-FFF2-40B4-BE49-F238E27FC236}">
                  <a16:creationId xmlns:a16="http://schemas.microsoft.com/office/drawing/2014/main" id="{73A409F3-3856-49E0-8235-CA8AB829E4C3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62"/>
              <a:ext cx="49" cy="49"/>
            </a:xfrm>
            <a:custGeom>
              <a:avLst/>
              <a:gdLst>
                <a:gd name="G0" fmla="+- 813 0 0"/>
                <a:gd name="G1" fmla="+- 11796480 0 0"/>
                <a:gd name="G2" fmla="+- 0 0 11796480"/>
                <a:gd name="T0" fmla="*/ 0 256 1"/>
                <a:gd name="T1" fmla="*/ 180 256 1"/>
                <a:gd name="G3" fmla="+- 11796480 T0 T1"/>
                <a:gd name="T2" fmla="*/ 0 256 1"/>
                <a:gd name="T3" fmla="*/ 90 256 1"/>
                <a:gd name="G4" fmla="+- 11796480 T2 T3"/>
                <a:gd name="G5" fmla="*/ G4 2 1"/>
                <a:gd name="T4" fmla="*/ 90 256 1"/>
                <a:gd name="T5" fmla="*/ 0 256 1"/>
                <a:gd name="G6" fmla="+- 11796480 T4 T5"/>
                <a:gd name="G7" fmla="*/ G6 2 1"/>
                <a:gd name="G8" fmla="abs 11796480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813"/>
                <a:gd name="G18" fmla="*/ 813 1 2"/>
                <a:gd name="G19" fmla="+- G18 5400 0"/>
                <a:gd name="G20" fmla="cos G19 11796480"/>
                <a:gd name="G21" fmla="sin G19 11796480"/>
                <a:gd name="G22" fmla="+- G20 10800 0"/>
                <a:gd name="G23" fmla="+- G21 10800 0"/>
                <a:gd name="G24" fmla="+- 10800 0 G20"/>
                <a:gd name="G25" fmla="+- 813 10800 0"/>
                <a:gd name="G26" fmla="?: G9 G17 G25"/>
                <a:gd name="G27" fmla="?: G9 0 21600"/>
                <a:gd name="G28" fmla="cos 10800 11796480"/>
                <a:gd name="G29" fmla="sin 10800 11796480"/>
                <a:gd name="G30" fmla="sin 813 11796480"/>
                <a:gd name="G31" fmla="+- G28 10800 0"/>
                <a:gd name="G32" fmla="+- G29 10800 0"/>
                <a:gd name="G33" fmla="+- G30 10800 0"/>
                <a:gd name="G34" fmla="?: G4 0 G31"/>
                <a:gd name="G35" fmla="?: 11796480 G34 0"/>
                <a:gd name="G36" fmla="?: G6 G35 G31"/>
                <a:gd name="G37" fmla="+- 21600 0 G36"/>
                <a:gd name="G38" fmla="?: G4 0 G33"/>
                <a:gd name="G39" fmla="?: 11796480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4993 w 21600"/>
                <a:gd name="T15" fmla="*/ 10800 h 21600"/>
                <a:gd name="T16" fmla="*/ 10800 w 21600"/>
                <a:gd name="T17" fmla="*/ 9987 h 21600"/>
                <a:gd name="T18" fmla="*/ 16607 w 21600"/>
                <a:gd name="T19" fmla="*/ 10800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9987" y="10800"/>
                  </a:moveTo>
                  <a:cubicBezTo>
                    <a:pt x="9987" y="10350"/>
                    <a:pt x="10350" y="9987"/>
                    <a:pt x="10800" y="9987"/>
                  </a:cubicBezTo>
                  <a:cubicBezTo>
                    <a:pt x="11249" y="9987"/>
                    <a:pt x="11612" y="10350"/>
                    <a:pt x="11612" y="10799"/>
                  </a:cubicBezTo>
                  <a:lnTo>
                    <a:pt x="21600" y="10800"/>
                  </a:lnTo>
                  <a:cubicBezTo>
                    <a:pt x="21600" y="4835"/>
                    <a:pt x="16764" y="0"/>
                    <a:pt x="10800" y="0"/>
                  </a:cubicBezTo>
                  <a:cubicBezTo>
                    <a:pt x="4835" y="0"/>
                    <a:pt x="0" y="4835"/>
                    <a:pt x="0" y="10800"/>
                  </a:cubicBez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4" name="Rectangle 2874">
              <a:extLst>
                <a:ext uri="{FF2B5EF4-FFF2-40B4-BE49-F238E27FC236}">
                  <a16:creationId xmlns:a16="http://schemas.microsoft.com/office/drawing/2014/main" id="{A2BBE062-64B1-4B5D-BBBA-8DAE87B03E8B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59" y="3086"/>
              <a:ext cx="49" cy="75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5" name="Rectangle 2875">
              <a:extLst>
                <a:ext uri="{FF2B5EF4-FFF2-40B4-BE49-F238E27FC236}">
                  <a16:creationId xmlns:a16="http://schemas.microsoft.com/office/drawing/2014/main" id="{5B590916-B951-4915-9655-EE95355008AB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525" y="3074"/>
              <a:ext cx="12" cy="87"/>
            </a:xfrm>
            <a:prstGeom prst="rect">
              <a:avLst/>
            </a:pr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6" name="Line 2876">
              <a:extLst>
                <a:ext uri="{FF2B5EF4-FFF2-40B4-BE49-F238E27FC236}">
                  <a16:creationId xmlns:a16="http://schemas.microsoft.com/office/drawing/2014/main" id="{E7075A09-8EFF-4D57-ADC6-BD3D7656254E}"/>
                </a:ext>
              </a:extLst>
            </xdr:cNvPr>
            <xdr:cNvSpPr>
              <a:spLocks noChangeShapeType="1"/>
            </xdr:cNvSpPr>
          </xdr:nvSpPr>
          <xdr:spPr bwMode="gray">
            <a:xfrm>
              <a:off x="2447" y="3162"/>
              <a:ext cx="99" cy="0"/>
            </a:xfrm>
            <a:prstGeom prst="line">
              <a:avLst/>
            </a:prstGeom>
            <a:noFill/>
            <a:ln w="28575">
              <a:solidFill>
                <a:srgbClr val="52585A"/>
              </a:solidFill>
              <a:round/>
              <a:headEnd/>
              <a:tailEnd/>
            </a:ln>
            <a:effectLst/>
            <a:extLst>
              <a:ext uri="{909E8E84-426E-40DD-AFC4-6F175D3DCCD1}">
                <a14:hiddenFill xmlns:a14="http://schemas.microsoft.com/office/drawing/2010/main">
                  <a:noFill/>
                </a14:hiddenFill>
              </a:ex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  <xdr:sp macro="" textlink="">
          <xdr:nvSpPr>
            <xdr:cNvPr id="69437" name="AutoShape 2877">
              <a:extLst>
                <a:ext uri="{FF2B5EF4-FFF2-40B4-BE49-F238E27FC236}">
                  <a16:creationId xmlns:a16="http://schemas.microsoft.com/office/drawing/2014/main" id="{FD702DD7-8344-4F05-94CF-ECAB689CADB2}"/>
                </a:ext>
              </a:extLst>
            </xdr:cNvPr>
            <xdr:cNvSpPr>
              <a:spLocks noChangeArrowheads="1"/>
            </xdr:cNvSpPr>
          </xdr:nvSpPr>
          <xdr:spPr bwMode="gray">
            <a:xfrm>
              <a:off x="2476" y="3046"/>
              <a:ext cx="58" cy="73"/>
            </a:xfrm>
            <a:custGeom>
              <a:avLst/>
              <a:gdLst>
                <a:gd name="G0" fmla="+- 9833 0 0"/>
                <a:gd name="G1" fmla="+- -11035951 0 0"/>
                <a:gd name="G2" fmla="+- 0 0 -11035951"/>
                <a:gd name="T0" fmla="*/ 0 256 1"/>
                <a:gd name="T1" fmla="*/ 180 256 1"/>
                <a:gd name="G3" fmla="+- -11035951 T0 T1"/>
                <a:gd name="T2" fmla="*/ 0 256 1"/>
                <a:gd name="T3" fmla="*/ 90 256 1"/>
                <a:gd name="G4" fmla="+- -11035951 T2 T3"/>
                <a:gd name="G5" fmla="*/ G4 2 1"/>
                <a:gd name="T4" fmla="*/ 90 256 1"/>
                <a:gd name="T5" fmla="*/ 0 256 1"/>
                <a:gd name="G6" fmla="+- -11035951 T4 T5"/>
                <a:gd name="G7" fmla="*/ G6 2 1"/>
                <a:gd name="G8" fmla="abs -11035951"/>
                <a:gd name="T6" fmla="*/ 0 256 1"/>
                <a:gd name="T7" fmla="*/ 90 256 1"/>
                <a:gd name="G9" fmla="+- G8 T6 T7"/>
                <a:gd name="G10" fmla="?: G9 G7 G5"/>
                <a:gd name="T8" fmla="*/ 0 256 1"/>
                <a:gd name="T9" fmla="*/ 360 256 1"/>
                <a:gd name="G11" fmla="+- G10 T8 T9"/>
                <a:gd name="G12" fmla="?: G10 G11 G10"/>
                <a:gd name="T10" fmla="*/ 0 256 1"/>
                <a:gd name="T11" fmla="*/ 360 256 1"/>
                <a:gd name="G13" fmla="+- G12 T10 T11"/>
                <a:gd name="G14" fmla="?: G12 G13 G12"/>
                <a:gd name="G15" fmla="+- 0 0 G14"/>
                <a:gd name="G16" fmla="+- 10800 0 0"/>
                <a:gd name="G17" fmla="+- 10800 0 9833"/>
                <a:gd name="G18" fmla="*/ 9833 1 2"/>
                <a:gd name="G19" fmla="+- G18 5400 0"/>
                <a:gd name="G20" fmla="cos G19 -11035951"/>
                <a:gd name="G21" fmla="sin G19 -11035951"/>
                <a:gd name="G22" fmla="+- G20 10800 0"/>
                <a:gd name="G23" fmla="+- G21 10800 0"/>
                <a:gd name="G24" fmla="+- 10800 0 G20"/>
                <a:gd name="G25" fmla="+- 9833 10800 0"/>
                <a:gd name="G26" fmla="?: G9 G17 G25"/>
                <a:gd name="G27" fmla="?: G9 0 21600"/>
                <a:gd name="G28" fmla="cos 10800 -11035951"/>
                <a:gd name="G29" fmla="sin 10800 -11035951"/>
                <a:gd name="G30" fmla="sin 9833 -11035951"/>
                <a:gd name="G31" fmla="+- G28 10800 0"/>
                <a:gd name="G32" fmla="+- G29 10800 0"/>
                <a:gd name="G33" fmla="+- G30 10800 0"/>
                <a:gd name="G34" fmla="?: G4 0 G31"/>
                <a:gd name="G35" fmla="?: -11035951 G34 0"/>
                <a:gd name="G36" fmla="?: G6 G35 G31"/>
                <a:gd name="G37" fmla="+- 21600 0 G36"/>
                <a:gd name="G38" fmla="?: G4 0 G33"/>
                <a:gd name="G39" fmla="?: -11035951 G38 G32"/>
                <a:gd name="G40" fmla="?: G6 G39 0"/>
                <a:gd name="G41" fmla="?: G4 G32 21600"/>
                <a:gd name="G42" fmla="?: G6 G41 G33"/>
                <a:gd name="T12" fmla="*/ 10800 w 21600"/>
                <a:gd name="T13" fmla="*/ 0 h 21600"/>
                <a:gd name="T14" fmla="*/ 693 w 21600"/>
                <a:gd name="T15" fmla="*/ 8724 h 21600"/>
                <a:gd name="T16" fmla="*/ 10800 w 21600"/>
                <a:gd name="T17" fmla="*/ 967 h 21600"/>
                <a:gd name="T18" fmla="*/ 20907 w 21600"/>
                <a:gd name="T19" fmla="*/ 8724 h 21600"/>
                <a:gd name="T20" fmla="*/ G36 w 21600"/>
                <a:gd name="T21" fmla="*/ G40 h 21600"/>
                <a:gd name="T22" fmla="*/ G37 w 21600"/>
                <a:gd name="T23" fmla="*/ G42 h 21600"/>
              </a:gdLst>
              <a:ahLst/>
              <a:cxnLst>
                <a:cxn ang="0">
                  <a:pos x="T12" y="T13"/>
                </a:cxn>
                <a:cxn ang="0">
                  <a:pos x="T14" y="T15"/>
                </a:cxn>
                <a:cxn ang="0">
                  <a:pos x="T16" y="T17"/>
                </a:cxn>
                <a:cxn ang="0">
                  <a:pos x="T18" y="T19"/>
                </a:cxn>
              </a:cxnLst>
              <a:rect l="T20" t="T21" r="T22" b="T23"/>
              <a:pathLst>
                <a:path w="21600" h="21600">
                  <a:moveTo>
                    <a:pt x="1168" y="8822"/>
                  </a:moveTo>
                  <a:cubicBezTo>
                    <a:pt x="2107" y="4249"/>
                    <a:pt x="6131" y="967"/>
                    <a:pt x="10800" y="967"/>
                  </a:cubicBezTo>
                  <a:cubicBezTo>
                    <a:pt x="15468" y="967"/>
                    <a:pt x="19492" y="4249"/>
                    <a:pt x="20431" y="8822"/>
                  </a:cubicBezTo>
                  <a:lnTo>
                    <a:pt x="21379" y="8627"/>
                  </a:lnTo>
                  <a:cubicBezTo>
                    <a:pt x="20347" y="3605"/>
                    <a:pt x="15927" y="0"/>
                    <a:pt x="10799" y="0"/>
                  </a:cubicBezTo>
                  <a:cubicBezTo>
                    <a:pt x="5672" y="0"/>
                    <a:pt x="1252" y="3605"/>
                    <a:pt x="220" y="8627"/>
                  </a:cubicBezTo>
                  <a:close/>
                </a:path>
              </a:pathLst>
            </a:custGeom>
            <a:solidFill>
              <a:srgbClr val="D81E04"/>
            </a:solidFill>
            <a:ln w="9525">
              <a:solidFill>
                <a:srgbClr val="52585A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 xmlns:a14="http://schemas.microsoft.com/office/drawing/2010/main">
                  <a:effectLst>
                    <a:outerShdw dist="35921" dir="2700000" algn="ctr" rotWithShape="0">
                      <a:srgbClr val="FFFFFF"/>
                    </a:outerShdw>
                  </a:effectLst>
                </a14:hiddenEffects>
              </a:ext>
            </a:extLst>
          </xdr:spPr>
        </xdr:sp>
      </xdr:grpSp>
      <xdr:sp macro="" textlink="">
        <xdr:nvSpPr>
          <xdr:cNvPr id="69438" name="Line 2878">
            <a:extLst>
              <a:ext uri="{FF2B5EF4-FFF2-40B4-BE49-F238E27FC236}">
                <a16:creationId xmlns:a16="http://schemas.microsoft.com/office/drawing/2014/main" id="{E70EB36D-00D9-488E-87D9-E2DB8C0423CD}"/>
              </a:ext>
            </a:extLst>
          </xdr:cNvPr>
          <xdr:cNvSpPr>
            <a:spLocks noChangeShapeType="1"/>
          </xdr:cNvSpPr>
        </xdr:nvSpPr>
        <xdr:spPr bwMode="gray">
          <a:xfrm>
            <a:off x="13" y="140"/>
            <a:ext cx="18" cy="0"/>
          </a:xfrm>
          <a:prstGeom prst="line">
            <a:avLst/>
          </a:prstGeom>
          <a:noFill/>
          <a:ln w="50800">
            <a:solidFill>
              <a:srgbClr val="D81E04"/>
            </a:solidFill>
            <a:prstDash val="sysDot"/>
            <a:round/>
            <a:headEnd/>
            <a:tailEnd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</xdr:sp>
      <xdr:sp macro="" textlink="">
        <xdr:nvSpPr>
          <xdr:cNvPr id="69439" name="Text Box 2879">
            <a:extLst>
              <a:ext uri="{FF2B5EF4-FFF2-40B4-BE49-F238E27FC236}">
                <a16:creationId xmlns:a16="http://schemas.microsoft.com/office/drawing/2014/main" id="{D4E09E03-4A00-4911-9308-50974D83C06C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32"/>
            <a:ext cx="118" cy="16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lnSpc>
                <a:spcPts val="700"/>
              </a:lnSpc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Planowany rurociąg naftowy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69440" name="Text Box 2880">
            <a:extLst>
              <a:ext uri="{FF2B5EF4-FFF2-40B4-BE49-F238E27FC236}">
                <a16:creationId xmlns:a16="http://schemas.microsoft.com/office/drawing/2014/main" id="{5793A6D9-4674-4F0F-8BC5-3FADD42D1C73}"/>
              </a:ext>
            </a:extLst>
          </xdr:cNvPr>
          <xdr:cNvSpPr txBox="1">
            <a:spLocks noChangeArrowheads="1"/>
          </xdr:cNvSpPr>
        </xdr:nvSpPr>
        <xdr:spPr bwMode="gray">
          <a:xfrm>
            <a:off x="34" y="101"/>
            <a:ext cx="197" cy="1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52585A"/>
                </a:solidFill>
                <a:miter lim="800000"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FFFFFF"/>
                  </a:outerShdw>
                </a:effectLst>
              </a14:hiddenEffects>
            </a:ext>
          </a:extLst>
        </xdr:spPr>
        <xdr:txBody>
          <a:bodyPr vertOverflow="clip" wrap="square" lIns="10797" tIns="10797" rIns="10797" bIns="10797" anchor="t" upright="1"/>
          <a:lstStyle/>
          <a:p>
            <a:pPr algn="l" rtl="0">
              <a:defRPr sz="1000"/>
            </a:pPr>
            <a:r>
              <a:rPr lang="pl-PL" sz="7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Terminal morski [zdolność przeładunkowa]</a:t>
            </a:r>
          </a:p>
          <a:p>
            <a:pPr algn="l" rtl="0">
              <a:defRPr sz="1000"/>
            </a:pPr>
            <a:endParaRPr lang="pl-PL" sz="7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pic>
        <xdr:nvPicPr>
          <xdr:cNvPr id="69444" name="Picture 2884">
            <a:extLst>
              <a:ext uri="{FF2B5EF4-FFF2-40B4-BE49-F238E27FC236}">
                <a16:creationId xmlns:a16="http://schemas.microsoft.com/office/drawing/2014/main" id="{B279F34C-01FF-4E34-A3E6-80DA826CF4B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" y="85"/>
            <a:ext cx="28" cy="3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2</xdr:col>
      <xdr:colOff>76200</xdr:colOff>
      <xdr:row>5</xdr:row>
      <xdr:rowOff>85725</xdr:rowOff>
    </xdr:from>
    <xdr:to>
      <xdr:col>11</xdr:col>
      <xdr:colOff>457200</xdr:colOff>
      <xdr:row>30</xdr:row>
      <xdr:rowOff>123825</xdr:rowOff>
    </xdr:to>
    <xdr:pic>
      <xdr:nvPicPr>
        <xdr:cNvPr id="94593" name="Picture 8577">
          <a:extLst>
            <a:ext uri="{FF2B5EF4-FFF2-40B4-BE49-F238E27FC236}">
              <a16:creationId xmlns:a16="http://schemas.microsoft.com/office/drawing/2014/main" id="{475E79DA-346A-4D90-A9D6-2BE07BE79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850" y="895350"/>
          <a:ext cx="5867400" cy="4086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3892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AFFEBB4-B004-498E-8D1A-84E074CF562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38923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78BF7B4-C206-4572-BA1A-FE8A9E395707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38924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9CD316-D120-428F-BF01-05C81B29C21C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4281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50DF06-D9B1-4216-B699-2BD568B9651A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428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B1C5E0D-617C-4AAA-8FBF-4AEAF858986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4283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202392F-29D8-4E10-A7B5-8DB1E3FFC1B1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40970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2352659-20D7-4C1F-BF68-952000C8AC8A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0971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123227-159B-4AC7-8DFF-97E0F04EDEF8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40972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2D6EBB4-F17D-4AB2-A7BA-09410C22672D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41994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AAF08EE-CE43-4BDD-BFF1-1E62DEF7526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1995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972BDB-4658-4933-8E83-E722DB24475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41996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9CD084-8E77-42FD-9A27-035D6D8DAE43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7353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F6A728-CBB0-40E4-87E2-29F846AB08AE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7354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BE5F343-B1EF-4BF1-B270-C3F9B6513D0A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7355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2D95F0-31F0-4D93-B2DA-BE6C663D4A03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438150</xdr:colOff>
      <xdr:row>6</xdr:row>
      <xdr:rowOff>104775</xdr:rowOff>
    </xdr:from>
    <xdr:to>
      <xdr:col>8</xdr:col>
      <xdr:colOff>704850</xdr:colOff>
      <xdr:row>23</xdr:row>
      <xdr:rowOff>142875</xdr:rowOff>
    </xdr:to>
    <xdr:graphicFrame macro="">
      <xdr:nvGraphicFramePr>
        <xdr:cNvPr id="81921" name="Wykres 1">
          <a:extLst>
            <a:ext uri="{FF2B5EF4-FFF2-40B4-BE49-F238E27FC236}">
              <a16:creationId xmlns:a16="http://schemas.microsoft.com/office/drawing/2014/main" id="{91C40425-F978-4955-82A7-BF3E9AAB2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81922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F7E720B-039B-4EFC-B820-075CFD872B32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1923" name="AutoShap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D0DD78-D639-400A-BFEF-DAEB927D105F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81924" name="Oval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449304-80E5-4726-B9C5-F1985BE16FCE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323850</xdr:colOff>
      <xdr:row>7</xdr:row>
      <xdr:rowOff>19050</xdr:rowOff>
    </xdr:from>
    <xdr:to>
      <xdr:col>8</xdr:col>
      <xdr:colOff>504825</xdr:colOff>
      <xdr:row>24</xdr:row>
      <xdr:rowOff>47625</xdr:rowOff>
    </xdr:to>
    <xdr:graphicFrame macro="">
      <xdr:nvGraphicFramePr>
        <xdr:cNvPr id="82945" name="Wykres 1">
          <a:extLst>
            <a:ext uri="{FF2B5EF4-FFF2-40B4-BE49-F238E27FC236}">
              <a16:creationId xmlns:a16="http://schemas.microsoft.com/office/drawing/2014/main" id="{AAF6F597-C77B-402A-85B2-87FBE4D786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82946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8CCF475-8598-47B0-AC84-6328E7EFB5B9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2947" name="AutoShap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E8BC0A5-35FF-4275-A00D-119911279494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82948" name="Oval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1AACC2-4E25-4457-9749-FD0928E85BA8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381000</xdr:colOff>
      <xdr:row>6</xdr:row>
      <xdr:rowOff>47625</xdr:rowOff>
    </xdr:from>
    <xdr:to>
      <xdr:col>8</xdr:col>
      <xdr:colOff>561975</xdr:colOff>
      <xdr:row>23</xdr:row>
      <xdr:rowOff>76200</xdr:rowOff>
    </xdr:to>
    <xdr:graphicFrame macro="">
      <xdr:nvGraphicFramePr>
        <xdr:cNvPr id="84993" name="Wykres 1">
          <a:extLst>
            <a:ext uri="{FF2B5EF4-FFF2-40B4-BE49-F238E27FC236}">
              <a16:creationId xmlns:a16="http://schemas.microsoft.com/office/drawing/2014/main" id="{A591212F-D258-45E0-9A9A-906D68F7B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84994" name="AutoShap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7B9F12E-E66D-4F29-8E4C-97E0DBD585D0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4995" name="AutoShap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91AC486-F464-4D29-9AE5-33DAEFA42807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84996" name="Oval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3A4C49-1B97-4DE1-B9D5-99D551E7C22A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56329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2CA8B4E-9922-4D45-BE4F-A1A3314FA8B5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56330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09226B3-4096-40BB-8894-E75E65D40AC0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56331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B7C8E2-3674-4E43-B757-02E67A1B1C74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45066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F0A35-1ECC-4506-8D07-8A8FD5AA56A8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5067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9690B26-AE6F-4B55-8118-FA369C09681E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45068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34D7AE3-0A17-4959-9823-39029BAA8243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12298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9A6B256-4005-4D90-9634-7B432199EE83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12299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C3BD77C-3B7D-4E43-99EC-219B5CAFF7E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12300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E7F458-FD08-4FE8-9577-1A4EBA9F138F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</xdr:row>
      <xdr:rowOff>0</xdr:rowOff>
    </xdr:from>
    <xdr:to>
      <xdr:col>3</xdr:col>
      <xdr:colOff>104775</xdr:colOff>
      <xdr:row>16</xdr:row>
      <xdr:rowOff>9525</xdr:rowOff>
    </xdr:to>
    <xdr:pic>
      <xdr:nvPicPr>
        <xdr:cNvPr id="8193" name="Picture 1">
          <a:extLst>
            <a:ext uri="{FF2B5EF4-FFF2-40B4-BE49-F238E27FC236}">
              <a16:creationId xmlns:a16="http://schemas.microsoft.com/office/drawing/2014/main" id="{3B8668BF-4F7E-492F-96C9-C8A632878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26955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104775</xdr:colOff>
      <xdr:row>25</xdr:row>
      <xdr:rowOff>9525</xdr:rowOff>
    </xdr:to>
    <xdr:pic>
      <xdr:nvPicPr>
        <xdr:cNvPr id="8195" name="Picture 3">
          <a:extLst>
            <a:ext uri="{FF2B5EF4-FFF2-40B4-BE49-F238E27FC236}">
              <a16:creationId xmlns:a16="http://schemas.microsoft.com/office/drawing/2014/main" id="{E83EB054-FF23-4300-BBEB-B9CE103F7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104775</xdr:colOff>
      <xdr:row>17</xdr:row>
      <xdr:rowOff>9525</xdr:rowOff>
    </xdr:to>
    <xdr:pic>
      <xdr:nvPicPr>
        <xdr:cNvPr id="8196" name="Picture 4">
          <a:extLst>
            <a:ext uri="{FF2B5EF4-FFF2-40B4-BE49-F238E27FC236}">
              <a16:creationId xmlns:a16="http://schemas.microsoft.com/office/drawing/2014/main" id="{42CCE51E-C5DE-4959-A7BD-D267CA052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28575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104775</xdr:colOff>
      <xdr:row>25</xdr:row>
      <xdr:rowOff>9525</xdr:rowOff>
    </xdr:to>
    <xdr:pic>
      <xdr:nvPicPr>
        <xdr:cNvPr id="8198" name="Picture 6">
          <a:extLst>
            <a:ext uri="{FF2B5EF4-FFF2-40B4-BE49-F238E27FC236}">
              <a16:creationId xmlns:a16="http://schemas.microsoft.com/office/drawing/2014/main" id="{10FB6111-A460-42C4-8791-DAC46F5689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104775</xdr:colOff>
      <xdr:row>18</xdr:row>
      <xdr:rowOff>9525</xdr:rowOff>
    </xdr:to>
    <xdr:pic>
      <xdr:nvPicPr>
        <xdr:cNvPr id="8199" name="Picture 7">
          <a:extLst>
            <a:ext uri="{FF2B5EF4-FFF2-40B4-BE49-F238E27FC236}">
              <a16:creationId xmlns:a16="http://schemas.microsoft.com/office/drawing/2014/main" id="{255D8AFC-5DD9-4903-A20B-50D5665858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019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104775</xdr:colOff>
      <xdr:row>25</xdr:row>
      <xdr:rowOff>9525</xdr:rowOff>
    </xdr:to>
    <xdr:pic>
      <xdr:nvPicPr>
        <xdr:cNvPr id="8201" name="Picture 9">
          <a:extLst>
            <a:ext uri="{FF2B5EF4-FFF2-40B4-BE49-F238E27FC236}">
              <a16:creationId xmlns:a16="http://schemas.microsoft.com/office/drawing/2014/main" id="{492D6568-2F05-40B4-AC6B-77FEC3D60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104775</xdr:colOff>
      <xdr:row>19</xdr:row>
      <xdr:rowOff>9525</xdr:rowOff>
    </xdr:to>
    <xdr:pic>
      <xdr:nvPicPr>
        <xdr:cNvPr id="8202" name="Picture 10">
          <a:extLst>
            <a:ext uri="{FF2B5EF4-FFF2-40B4-BE49-F238E27FC236}">
              <a16:creationId xmlns:a16="http://schemas.microsoft.com/office/drawing/2014/main" id="{953FF5F6-46A4-462C-9308-749B2DE45F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1813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104775</xdr:colOff>
      <xdr:row>20</xdr:row>
      <xdr:rowOff>9525</xdr:rowOff>
    </xdr:to>
    <xdr:pic>
      <xdr:nvPicPr>
        <xdr:cNvPr id="8204" name="Picture 12">
          <a:extLst>
            <a:ext uri="{FF2B5EF4-FFF2-40B4-BE49-F238E27FC236}">
              <a16:creationId xmlns:a16="http://schemas.microsoft.com/office/drawing/2014/main" id="{E56E622C-3071-47F6-86FB-274213799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343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104775</xdr:colOff>
      <xdr:row>20</xdr:row>
      <xdr:rowOff>9525</xdr:rowOff>
    </xdr:to>
    <xdr:pic>
      <xdr:nvPicPr>
        <xdr:cNvPr id="8205" name="Picture 13">
          <a:extLst>
            <a:ext uri="{FF2B5EF4-FFF2-40B4-BE49-F238E27FC236}">
              <a16:creationId xmlns:a16="http://schemas.microsoft.com/office/drawing/2014/main" id="{E17A59F4-906C-4609-9D20-D1DE142549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343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104775</xdr:colOff>
      <xdr:row>18</xdr:row>
      <xdr:rowOff>9525</xdr:rowOff>
    </xdr:to>
    <xdr:pic>
      <xdr:nvPicPr>
        <xdr:cNvPr id="8207" name="Picture 15">
          <a:extLst>
            <a:ext uri="{FF2B5EF4-FFF2-40B4-BE49-F238E27FC236}">
              <a16:creationId xmlns:a16="http://schemas.microsoft.com/office/drawing/2014/main" id="{0FF87E82-292B-4CB0-A026-761658A4D0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019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104775</xdr:colOff>
      <xdr:row>21</xdr:row>
      <xdr:rowOff>9525</xdr:rowOff>
    </xdr:to>
    <xdr:pic>
      <xdr:nvPicPr>
        <xdr:cNvPr id="8208" name="Picture 16">
          <a:extLst>
            <a:ext uri="{FF2B5EF4-FFF2-40B4-BE49-F238E27FC236}">
              <a16:creationId xmlns:a16="http://schemas.microsoft.com/office/drawing/2014/main" id="{3F31449C-9FE6-4C72-93D6-036CB51AA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505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104775</xdr:colOff>
      <xdr:row>19</xdr:row>
      <xdr:rowOff>9525</xdr:rowOff>
    </xdr:to>
    <xdr:pic>
      <xdr:nvPicPr>
        <xdr:cNvPr id="8210" name="Picture 18">
          <a:extLst>
            <a:ext uri="{FF2B5EF4-FFF2-40B4-BE49-F238E27FC236}">
              <a16:creationId xmlns:a16="http://schemas.microsoft.com/office/drawing/2014/main" id="{6AF7F268-06FA-4510-B2C0-ECD5C7A67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1813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104775</xdr:colOff>
      <xdr:row>23</xdr:row>
      <xdr:rowOff>9525</xdr:rowOff>
    </xdr:to>
    <xdr:pic>
      <xdr:nvPicPr>
        <xdr:cNvPr id="8211" name="Picture 19">
          <a:extLst>
            <a:ext uri="{FF2B5EF4-FFF2-40B4-BE49-F238E27FC236}">
              <a16:creationId xmlns:a16="http://schemas.microsoft.com/office/drawing/2014/main" id="{0C00EF5A-ED30-4A53-8B63-CC405930E2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38290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104775</xdr:colOff>
      <xdr:row>17</xdr:row>
      <xdr:rowOff>9525</xdr:rowOff>
    </xdr:to>
    <xdr:pic>
      <xdr:nvPicPr>
        <xdr:cNvPr id="8213" name="Picture 21">
          <a:extLst>
            <a:ext uri="{FF2B5EF4-FFF2-40B4-BE49-F238E27FC236}">
              <a16:creationId xmlns:a16="http://schemas.microsoft.com/office/drawing/2014/main" id="{0075DC7B-78E1-4871-AC58-660D33D063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104775</xdr:colOff>
      <xdr:row>24</xdr:row>
      <xdr:rowOff>9525</xdr:rowOff>
    </xdr:to>
    <xdr:pic>
      <xdr:nvPicPr>
        <xdr:cNvPr id="8214" name="Picture 22">
          <a:extLst>
            <a:ext uri="{FF2B5EF4-FFF2-40B4-BE49-F238E27FC236}">
              <a16:creationId xmlns:a16="http://schemas.microsoft.com/office/drawing/2014/main" id="{9DC370D4-930E-4577-8057-212CDC1FE1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0005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104775</xdr:colOff>
      <xdr:row>21</xdr:row>
      <xdr:rowOff>9525</xdr:rowOff>
    </xdr:to>
    <xdr:pic>
      <xdr:nvPicPr>
        <xdr:cNvPr id="8216" name="Picture 24">
          <a:extLst>
            <a:ext uri="{FF2B5EF4-FFF2-40B4-BE49-F238E27FC236}">
              <a16:creationId xmlns:a16="http://schemas.microsoft.com/office/drawing/2014/main" id="{CBA324DD-B4BD-4F47-A587-B91ACDCE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505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104775</xdr:colOff>
      <xdr:row>24</xdr:row>
      <xdr:rowOff>9525</xdr:rowOff>
    </xdr:to>
    <xdr:pic>
      <xdr:nvPicPr>
        <xdr:cNvPr id="8217" name="Picture 25">
          <a:extLst>
            <a:ext uri="{FF2B5EF4-FFF2-40B4-BE49-F238E27FC236}">
              <a16:creationId xmlns:a16="http://schemas.microsoft.com/office/drawing/2014/main" id="{69737A4A-D999-43BE-A492-E7BC23924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0005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104775</xdr:colOff>
      <xdr:row>25</xdr:row>
      <xdr:rowOff>9525</xdr:rowOff>
    </xdr:to>
    <xdr:pic>
      <xdr:nvPicPr>
        <xdr:cNvPr id="8219" name="Picture 27">
          <a:extLst>
            <a:ext uri="{FF2B5EF4-FFF2-40B4-BE49-F238E27FC236}">
              <a16:creationId xmlns:a16="http://schemas.microsoft.com/office/drawing/2014/main" id="{CFC43DD3-CE60-49CA-A8CE-B723C2174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104775</xdr:colOff>
      <xdr:row>25</xdr:row>
      <xdr:rowOff>9525</xdr:rowOff>
    </xdr:to>
    <xdr:pic>
      <xdr:nvPicPr>
        <xdr:cNvPr id="8220" name="Picture 28">
          <a:extLst>
            <a:ext uri="{FF2B5EF4-FFF2-40B4-BE49-F238E27FC236}">
              <a16:creationId xmlns:a16="http://schemas.microsoft.com/office/drawing/2014/main" id="{80117588-00C8-425D-8379-E26AF15006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104775</xdr:colOff>
      <xdr:row>23</xdr:row>
      <xdr:rowOff>9525</xdr:rowOff>
    </xdr:to>
    <xdr:pic>
      <xdr:nvPicPr>
        <xdr:cNvPr id="8222" name="Picture 30">
          <a:extLst>
            <a:ext uri="{FF2B5EF4-FFF2-40B4-BE49-F238E27FC236}">
              <a16:creationId xmlns:a16="http://schemas.microsoft.com/office/drawing/2014/main" id="{C65CDA63-6257-42EB-BAF7-3D05D98D9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290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2</xdr:col>
      <xdr:colOff>104775</xdr:colOff>
      <xdr:row>25</xdr:row>
      <xdr:rowOff>9525</xdr:rowOff>
    </xdr:to>
    <xdr:pic>
      <xdr:nvPicPr>
        <xdr:cNvPr id="8225" name="Picture 33">
          <a:extLst>
            <a:ext uri="{FF2B5EF4-FFF2-40B4-BE49-F238E27FC236}">
              <a16:creationId xmlns:a16="http://schemas.microsoft.com/office/drawing/2014/main" id="{F7A4914F-1C2A-46B7-B731-8939ACF06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104775</xdr:colOff>
      <xdr:row>25</xdr:row>
      <xdr:rowOff>9525</xdr:rowOff>
    </xdr:to>
    <xdr:pic>
      <xdr:nvPicPr>
        <xdr:cNvPr id="8233" name="Picture 41">
          <a:extLst>
            <a:ext uri="{FF2B5EF4-FFF2-40B4-BE49-F238E27FC236}">
              <a16:creationId xmlns:a16="http://schemas.microsoft.com/office/drawing/2014/main" id="{21B5E307-1DE8-4688-984E-A3BA01567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25</xdr:row>
      <xdr:rowOff>0</xdr:rowOff>
    </xdr:from>
    <xdr:to>
      <xdr:col>4</xdr:col>
      <xdr:colOff>104775</xdr:colOff>
      <xdr:row>25</xdr:row>
      <xdr:rowOff>9525</xdr:rowOff>
    </xdr:to>
    <xdr:pic>
      <xdr:nvPicPr>
        <xdr:cNvPr id="8235" name="Picture 43">
          <a:extLst>
            <a:ext uri="{FF2B5EF4-FFF2-40B4-BE49-F238E27FC236}">
              <a16:creationId xmlns:a16="http://schemas.microsoft.com/office/drawing/2014/main" id="{D27474F7-F2B7-4DF8-9186-7454ECB48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90850" y="41624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0</xdr:colOff>
      <xdr:row>25</xdr:row>
      <xdr:rowOff>9525</xdr:rowOff>
    </xdr:to>
    <xdr:pic>
      <xdr:nvPicPr>
        <xdr:cNvPr id="8237" name="Picture 45">
          <a:extLst>
            <a:ext uri="{FF2B5EF4-FFF2-40B4-BE49-F238E27FC236}">
              <a16:creationId xmlns:a16="http://schemas.microsoft.com/office/drawing/2014/main" id="{40C97666-FC1B-4D4D-809C-E70D153B9B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1624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25</xdr:row>
      <xdr:rowOff>0</xdr:rowOff>
    </xdr:from>
    <xdr:to>
      <xdr:col>5</xdr:col>
      <xdr:colOff>0</xdr:colOff>
      <xdr:row>25</xdr:row>
      <xdr:rowOff>9525</xdr:rowOff>
    </xdr:to>
    <xdr:pic>
      <xdr:nvPicPr>
        <xdr:cNvPr id="8239" name="Picture 47">
          <a:extLst>
            <a:ext uri="{FF2B5EF4-FFF2-40B4-BE49-F238E27FC236}">
              <a16:creationId xmlns:a16="http://schemas.microsoft.com/office/drawing/2014/main" id="{54A31E47-6003-4B12-9083-E6A61DAD5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1624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0</xdr:colOff>
      <xdr:row>25</xdr:row>
      <xdr:rowOff>9525</xdr:rowOff>
    </xdr:to>
    <xdr:pic>
      <xdr:nvPicPr>
        <xdr:cNvPr id="8241" name="Picture 49">
          <a:extLst>
            <a:ext uri="{FF2B5EF4-FFF2-40B4-BE49-F238E27FC236}">
              <a16:creationId xmlns:a16="http://schemas.microsoft.com/office/drawing/2014/main" id="{1E053DC6-C99C-465E-B699-228F02BC42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1624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25</xdr:row>
      <xdr:rowOff>0</xdr:rowOff>
    </xdr:from>
    <xdr:to>
      <xdr:col>6</xdr:col>
      <xdr:colOff>0</xdr:colOff>
      <xdr:row>25</xdr:row>
      <xdr:rowOff>9525</xdr:rowOff>
    </xdr:to>
    <xdr:pic>
      <xdr:nvPicPr>
        <xdr:cNvPr id="8243" name="Picture 51">
          <a:extLst>
            <a:ext uri="{FF2B5EF4-FFF2-40B4-BE49-F238E27FC236}">
              <a16:creationId xmlns:a16="http://schemas.microsoft.com/office/drawing/2014/main" id="{0801F5BF-A577-443A-B9C5-B97699152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625" y="41624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704850</xdr:colOff>
      <xdr:row>0</xdr:row>
      <xdr:rowOff>19050</xdr:rowOff>
    </xdr:from>
    <xdr:to>
      <xdr:col>2</xdr:col>
      <xdr:colOff>142875</xdr:colOff>
      <xdr:row>1</xdr:row>
      <xdr:rowOff>47625</xdr:rowOff>
    </xdr:to>
    <xdr:sp macro="" textlink="">
      <xdr:nvSpPr>
        <xdr:cNvPr id="8257" name="AutoShape 6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95B922-2E02-4682-9221-D792B43796CE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8258" name="AutoShape 6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6C22BD-27AC-4BBB-B38D-99044BB718A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8259" name="Oval 6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03BD2CB-B3A7-4FBD-AFD2-A7C20FC13F32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2</xdr:col>
      <xdr:colOff>1266825</xdr:colOff>
      <xdr:row>37</xdr:row>
      <xdr:rowOff>9525</xdr:rowOff>
    </xdr:to>
    <xdr:pic>
      <xdr:nvPicPr>
        <xdr:cNvPr id="46082" name="Picture 2">
          <a:extLst>
            <a:ext uri="{FF2B5EF4-FFF2-40B4-BE49-F238E27FC236}">
              <a16:creationId xmlns:a16="http://schemas.microsoft.com/office/drawing/2014/main" id="{CEEF6983-C6FB-4216-9A24-8835E94AB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00750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104775</xdr:colOff>
      <xdr:row>37</xdr:row>
      <xdr:rowOff>9525</xdr:rowOff>
    </xdr:to>
    <xdr:pic>
      <xdr:nvPicPr>
        <xdr:cNvPr id="46083" name="Picture 3">
          <a:extLst>
            <a:ext uri="{FF2B5EF4-FFF2-40B4-BE49-F238E27FC236}">
              <a16:creationId xmlns:a16="http://schemas.microsoft.com/office/drawing/2014/main" id="{326C2457-261C-47F8-B276-DB7A75327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2</xdr:col>
      <xdr:colOff>1266825</xdr:colOff>
      <xdr:row>36</xdr:row>
      <xdr:rowOff>9525</xdr:rowOff>
    </xdr:to>
    <xdr:pic>
      <xdr:nvPicPr>
        <xdr:cNvPr id="46084" name="Picture 4">
          <a:extLst>
            <a:ext uri="{FF2B5EF4-FFF2-40B4-BE49-F238E27FC236}">
              <a16:creationId xmlns:a16="http://schemas.microsoft.com/office/drawing/2014/main" id="{CA938F4C-D9CA-41CD-8A38-D19E801D4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8825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1</xdr:col>
      <xdr:colOff>104775</xdr:colOff>
      <xdr:row>36</xdr:row>
      <xdr:rowOff>9525</xdr:rowOff>
    </xdr:to>
    <xdr:pic>
      <xdr:nvPicPr>
        <xdr:cNvPr id="46085" name="Picture 5">
          <a:extLst>
            <a:ext uri="{FF2B5EF4-FFF2-40B4-BE49-F238E27FC236}">
              <a16:creationId xmlns:a16="http://schemas.microsoft.com/office/drawing/2014/main" id="{2A5B8933-62E6-4544-88E7-098009BC1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58388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1495425</xdr:colOff>
      <xdr:row>37</xdr:row>
      <xdr:rowOff>9525</xdr:rowOff>
    </xdr:to>
    <xdr:pic>
      <xdr:nvPicPr>
        <xdr:cNvPr id="46086" name="Picture 6">
          <a:extLst>
            <a:ext uri="{FF2B5EF4-FFF2-40B4-BE49-F238E27FC236}">
              <a16:creationId xmlns:a16="http://schemas.microsoft.com/office/drawing/2014/main" id="{CC1D92B4-C938-41DD-B9B3-AA0DA6C0D3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00750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2</xdr:col>
      <xdr:colOff>104775</xdr:colOff>
      <xdr:row>37</xdr:row>
      <xdr:rowOff>9525</xdr:rowOff>
    </xdr:to>
    <xdr:pic>
      <xdr:nvPicPr>
        <xdr:cNvPr id="46087" name="Picture 7">
          <a:extLst>
            <a:ext uri="{FF2B5EF4-FFF2-40B4-BE49-F238E27FC236}">
              <a16:creationId xmlns:a16="http://schemas.microsoft.com/office/drawing/2014/main" id="{D5E6B2AA-20B8-4DB6-8079-9AD9BA02C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1495425</xdr:colOff>
      <xdr:row>36</xdr:row>
      <xdr:rowOff>9525</xdr:rowOff>
    </xdr:to>
    <xdr:pic>
      <xdr:nvPicPr>
        <xdr:cNvPr id="46088" name="Picture 8">
          <a:extLst>
            <a:ext uri="{FF2B5EF4-FFF2-40B4-BE49-F238E27FC236}">
              <a16:creationId xmlns:a16="http://schemas.microsoft.com/office/drawing/2014/main" id="{37261345-6DBE-40BA-968C-BDDDDC49E4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38825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2</xdr:col>
      <xdr:colOff>104775</xdr:colOff>
      <xdr:row>36</xdr:row>
      <xdr:rowOff>9525</xdr:rowOff>
    </xdr:to>
    <xdr:pic>
      <xdr:nvPicPr>
        <xdr:cNvPr id="46089" name="Picture 9">
          <a:extLst>
            <a:ext uri="{FF2B5EF4-FFF2-40B4-BE49-F238E27FC236}">
              <a16:creationId xmlns:a16="http://schemas.microsoft.com/office/drawing/2014/main" id="{719D246C-0FCF-4E28-9C0B-C0F54E34C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58388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104775</xdr:colOff>
      <xdr:row>37</xdr:row>
      <xdr:rowOff>9525</xdr:rowOff>
    </xdr:to>
    <xdr:pic>
      <xdr:nvPicPr>
        <xdr:cNvPr id="46091" name="Picture 11">
          <a:extLst>
            <a:ext uri="{FF2B5EF4-FFF2-40B4-BE49-F238E27FC236}">
              <a16:creationId xmlns:a16="http://schemas.microsoft.com/office/drawing/2014/main" id="{169600CF-3008-4D50-BB75-000CF420FA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104775</xdr:colOff>
      <xdr:row>36</xdr:row>
      <xdr:rowOff>9525</xdr:rowOff>
    </xdr:to>
    <xdr:pic>
      <xdr:nvPicPr>
        <xdr:cNvPr id="46093" name="Picture 13">
          <a:extLst>
            <a:ext uri="{FF2B5EF4-FFF2-40B4-BE49-F238E27FC236}">
              <a16:creationId xmlns:a16="http://schemas.microsoft.com/office/drawing/2014/main" id="{6EA6739A-C844-48BF-AA49-0406EBE70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9875" y="58388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37</xdr:row>
      <xdr:rowOff>0</xdr:rowOff>
    </xdr:from>
    <xdr:to>
      <xdr:col>4</xdr:col>
      <xdr:colOff>104775</xdr:colOff>
      <xdr:row>37</xdr:row>
      <xdr:rowOff>9525</xdr:rowOff>
    </xdr:to>
    <xdr:pic>
      <xdr:nvPicPr>
        <xdr:cNvPr id="46095" name="Picture 15">
          <a:extLst>
            <a:ext uri="{FF2B5EF4-FFF2-40B4-BE49-F238E27FC236}">
              <a16:creationId xmlns:a16="http://schemas.microsoft.com/office/drawing/2014/main" id="{661F37D3-B288-4911-883B-A12F66269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947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37</xdr:row>
      <xdr:rowOff>0</xdr:rowOff>
    </xdr:from>
    <xdr:to>
      <xdr:col>5</xdr:col>
      <xdr:colOff>104775</xdr:colOff>
      <xdr:row>37</xdr:row>
      <xdr:rowOff>9525</xdr:rowOff>
    </xdr:to>
    <xdr:pic>
      <xdr:nvPicPr>
        <xdr:cNvPr id="46099" name="Picture 19">
          <a:extLst>
            <a:ext uri="{FF2B5EF4-FFF2-40B4-BE49-F238E27FC236}">
              <a16:creationId xmlns:a16="http://schemas.microsoft.com/office/drawing/2014/main" id="{4C69C2AD-6ED0-4E66-97C4-44E392840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60007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36</xdr:row>
      <xdr:rowOff>0</xdr:rowOff>
    </xdr:from>
    <xdr:to>
      <xdr:col>5</xdr:col>
      <xdr:colOff>104775</xdr:colOff>
      <xdr:row>36</xdr:row>
      <xdr:rowOff>9525</xdr:rowOff>
    </xdr:to>
    <xdr:pic>
      <xdr:nvPicPr>
        <xdr:cNvPr id="46101" name="Picture 21">
          <a:extLst>
            <a:ext uri="{FF2B5EF4-FFF2-40B4-BE49-F238E27FC236}">
              <a16:creationId xmlns:a16="http://schemas.microsoft.com/office/drawing/2014/main" id="{A5BCCE47-A834-4BA1-84C7-F250A7587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4125" y="58388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252</xdr:col>
      <xdr:colOff>0</xdr:colOff>
      <xdr:row>37</xdr:row>
      <xdr:rowOff>9525</xdr:rowOff>
    </xdr:to>
    <xdr:pic>
      <xdr:nvPicPr>
        <xdr:cNvPr id="46103" name="Picture 23">
          <a:extLst>
            <a:ext uri="{FF2B5EF4-FFF2-40B4-BE49-F238E27FC236}">
              <a16:creationId xmlns:a16="http://schemas.microsoft.com/office/drawing/2014/main" id="{E32F14FE-FCA0-473A-B18A-22863B98E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6000750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252</xdr:col>
      <xdr:colOff>0</xdr:colOff>
      <xdr:row>36</xdr:row>
      <xdr:rowOff>9525</xdr:rowOff>
    </xdr:to>
    <xdr:pic>
      <xdr:nvPicPr>
        <xdr:cNvPr id="46105" name="Picture 25">
          <a:extLst>
            <a:ext uri="{FF2B5EF4-FFF2-40B4-BE49-F238E27FC236}">
              <a16:creationId xmlns:a16="http://schemas.microsoft.com/office/drawing/2014/main" id="{D6B0C8E6-4D8D-470C-A727-2A1D8AB3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8388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37</xdr:row>
      <xdr:rowOff>0</xdr:rowOff>
    </xdr:from>
    <xdr:to>
      <xdr:col>252</xdr:col>
      <xdr:colOff>0</xdr:colOff>
      <xdr:row>37</xdr:row>
      <xdr:rowOff>9525</xdr:rowOff>
    </xdr:to>
    <xdr:pic>
      <xdr:nvPicPr>
        <xdr:cNvPr id="46107" name="Picture 27">
          <a:extLst>
            <a:ext uri="{FF2B5EF4-FFF2-40B4-BE49-F238E27FC236}">
              <a16:creationId xmlns:a16="http://schemas.microsoft.com/office/drawing/2014/main" id="{48C7FF68-C1BA-4DAB-B904-CD63E11CF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6000750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36</xdr:row>
      <xdr:rowOff>0</xdr:rowOff>
    </xdr:from>
    <xdr:to>
      <xdr:col>252</xdr:col>
      <xdr:colOff>0</xdr:colOff>
      <xdr:row>36</xdr:row>
      <xdr:rowOff>9525</xdr:rowOff>
    </xdr:to>
    <xdr:pic>
      <xdr:nvPicPr>
        <xdr:cNvPr id="46109" name="Picture 29">
          <a:extLst>
            <a:ext uri="{FF2B5EF4-FFF2-40B4-BE49-F238E27FC236}">
              <a16:creationId xmlns:a16="http://schemas.microsoft.com/office/drawing/2014/main" id="{60FB2F94-A5A6-41B9-B0A8-43BA052AE4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0425" y="5838825"/>
          <a:ext cx="0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476250</xdr:colOff>
      <xdr:row>0</xdr:row>
      <xdr:rowOff>19050</xdr:rowOff>
    </xdr:from>
    <xdr:to>
      <xdr:col>2</xdr:col>
      <xdr:colOff>762000</xdr:colOff>
      <xdr:row>1</xdr:row>
      <xdr:rowOff>47625</xdr:rowOff>
    </xdr:to>
    <xdr:sp macro="" textlink="">
      <xdr:nvSpPr>
        <xdr:cNvPr id="46119" name="AutoShape 3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5E92B3-D03D-48B7-AE7D-CFB28F1CDF66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2</xdr:col>
      <xdr:colOff>66675</xdr:colOff>
      <xdr:row>1</xdr:row>
      <xdr:rowOff>47625</xdr:rowOff>
    </xdr:to>
    <xdr:sp macro="" textlink="">
      <xdr:nvSpPr>
        <xdr:cNvPr id="46120" name="AutoShape 4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574CA1A-776E-468F-AE1D-8A5F54793F8A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152400</xdr:colOff>
      <xdr:row>0</xdr:row>
      <xdr:rowOff>9525</xdr:rowOff>
    </xdr:from>
    <xdr:to>
      <xdr:col>2</xdr:col>
      <xdr:colOff>381000</xdr:colOff>
      <xdr:row>1</xdr:row>
      <xdr:rowOff>76200</xdr:rowOff>
    </xdr:to>
    <xdr:sp macro="" textlink="">
      <xdr:nvSpPr>
        <xdr:cNvPr id="46121" name="Oval 4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73560FB-D6C5-4E7D-88D6-4DC2AAC6B392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14</xdr:row>
      <xdr:rowOff>0</xdr:rowOff>
    </xdr:from>
    <xdr:to>
      <xdr:col>3</xdr:col>
      <xdr:colOff>276225</xdr:colOff>
      <xdr:row>14</xdr:row>
      <xdr:rowOff>9525</xdr:rowOff>
    </xdr:to>
    <xdr:pic>
      <xdr:nvPicPr>
        <xdr:cNvPr id="47106" name="Picture 2">
          <a:extLst>
            <a:ext uri="{FF2B5EF4-FFF2-40B4-BE49-F238E27FC236}">
              <a16:creationId xmlns:a16="http://schemas.microsoft.com/office/drawing/2014/main" id="{5742996E-72B1-496A-BD56-B63F5AF52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66950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104775</xdr:colOff>
      <xdr:row>14</xdr:row>
      <xdr:rowOff>9525</xdr:rowOff>
    </xdr:to>
    <xdr:pic>
      <xdr:nvPicPr>
        <xdr:cNvPr id="47107" name="Picture 3">
          <a:extLst>
            <a:ext uri="{FF2B5EF4-FFF2-40B4-BE49-F238E27FC236}">
              <a16:creationId xmlns:a16="http://schemas.microsoft.com/office/drawing/2014/main" id="{12F91900-A338-4ABF-8590-6C7260450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3</xdr:col>
      <xdr:colOff>276225</xdr:colOff>
      <xdr:row>13</xdr:row>
      <xdr:rowOff>9525</xdr:rowOff>
    </xdr:to>
    <xdr:pic>
      <xdr:nvPicPr>
        <xdr:cNvPr id="47108" name="Picture 4">
          <a:extLst>
            <a:ext uri="{FF2B5EF4-FFF2-40B4-BE49-F238E27FC236}">
              <a16:creationId xmlns:a16="http://schemas.microsoft.com/office/drawing/2014/main" id="{164BD323-F9DE-421B-911A-399EDA17D7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05025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104775</xdr:colOff>
      <xdr:row>13</xdr:row>
      <xdr:rowOff>9525</xdr:rowOff>
    </xdr:to>
    <xdr:pic>
      <xdr:nvPicPr>
        <xdr:cNvPr id="47109" name="Picture 5">
          <a:extLst>
            <a:ext uri="{FF2B5EF4-FFF2-40B4-BE49-F238E27FC236}">
              <a16:creationId xmlns:a16="http://schemas.microsoft.com/office/drawing/2014/main" id="{D89E61DB-C852-44BE-9A50-51B3FBA7E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2</xdr:col>
      <xdr:colOff>104775</xdr:colOff>
      <xdr:row>14</xdr:row>
      <xdr:rowOff>9525</xdr:rowOff>
    </xdr:to>
    <xdr:pic>
      <xdr:nvPicPr>
        <xdr:cNvPr id="47110" name="Picture 6">
          <a:extLst>
            <a:ext uri="{FF2B5EF4-FFF2-40B4-BE49-F238E27FC236}">
              <a16:creationId xmlns:a16="http://schemas.microsoft.com/office/drawing/2014/main" id="{BD61064B-490A-4166-BBC2-FFE3314BBA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2</xdr:col>
      <xdr:colOff>104775</xdr:colOff>
      <xdr:row>13</xdr:row>
      <xdr:rowOff>9525</xdr:rowOff>
    </xdr:to>
    <xdr:pic>
      <xdr:nvPicPr>
        <xdr:cNvPr id="47111" name="Picture 7">
          <a:extLst>
            <a:ext uri="{FF2B5EF4-FFF2-40B4-BE49-F238E27FC236}">
              <a16:creationId xmlns:a16="http://schemas.microsoft.com/office/drawing/2014/main" id="{FDE210A7-ECB2-409A-9C00-191E8C75C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104775</xdr:colOff>
      <xdr:row>14</xdr:row>
      <xdr:rowOff>9525</xdr:rowOff>
    </xdr:to>
    <xdr:pic>
      <xdr:nvPicPr>
        <xdr:cNvPr id="47112" name="Picture 8">
          <a:extLst>
            <a:ext uri="{FF2B5EF4-FFF2-40B4-BE49-F238E27FC236}">
              <a16:creationId xmlns:a16="http://schemas.microsoft.com/office/drawing/2014/main" id="{776C7896-3E7F-409C-BF14-F9BE7E4E5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104775</xdr:colOff>
      <xdr:row>13</xdr:row>
      <xdr:rowOff>9525</xdr:rowOff>
    </xdr:to>
    <xdr:pic>
      <xdr:nvPicPr>
        <xdr:cNvPr id="47113" name="Picture 9">
          <a:extLst>
            <a:ext uri="{FF2B5EF4-FFF2-40B4-BE49-F238E27FC236}">
              <a16:creationId xmlns:a16="http://schemas.microsoft.com/office/drawing/2014/main" id="{EBEBC2AF-1DFC-4652-B6B1-0D44F4E3D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14</xdr:row>
      <xdr:rowOff>0</xdr:rowOff>
    </xdr:from>
    <xdr:to>
      <xdr:col>4</xdr:col>
      <xdr:colOff>104775</xdr:colOff>
      <xdr:row>14</xdr:row>
      <xdr:rowOff>9525</xdr:rowOff>
    </xdr:to>
    <xdr:pic>
      <xdr:nvPicPr>
        <xdr:cNvPr id="47114" name="Picture 10">
          <a:extLst>
            <a:ext uri="{FF2B5EF4-FFF2-40B4-BE49-F238E27FC236}">
              <a16:creationId xmlns:a16="http://schemas.microsoft.com/office/drawing/2014/main" id="{DD832654-C624-4782-A5FD-5EF2E3337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13</xdr:row>
      <xdr:rowOff>0</xdr:rowOff>
    </xdr:from>
    <xdr:to>
      <xdr:col>4</xdr:col>
      <xdr:colOff>104775</xdr:colOff>
      <xdr:row>13</xdr:row>
      <xdr:rowOff>9525</xdr:rowOff>
    </xdr:to>
    <xdr:pic>
      <xdr:nvPicPr>
        <xdr:cNvPr id="47115" name="Picture 11">
          <a:extLst>
            <a:ext uri="{FF2B5EF4-FFF2-40B4-BE49-F238E27FC236}">
              <a16:creationId xmlns:a16="http://schemas.microsoft.com/office/drawing/2014/main" id="{D388A6A2-7E1F-4880-A2D3-8F318D21BE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14</xdr:row>
      <xdr:rowOff>0</xdr:rowOff>
    </xdr:from>
    <xdr:to>
      <xdr:col>5</xdr:col>
      <xdr:colOff>104775</xdr:colOff>
      <xdr:row>14</xdr:row>
      <xdr:rowOff>9525</xdr:rowOff>
    </xdr:to>
    <xdr:pic>
      <xdr:nvPicPr>
        <xdr:cNvPr id="47116" name="Picture 12">
          <a:extLst>
            <a:ext uri="{FF2B5EF4-FFF2-40B4-BE49-F238E27FC236}">
              <a16:creationId xmlns:a16="http://schemas.microsoft.com/office/drawing/2014/main" id="{D22A1F13-9950-4D1F-9638-17EFD1B59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13</xdr:row>
      <xdr:rowOff>0</xdr:rowOff>
    </xdr:from>
    <xdr:to>
      <xdr:col>5</xdr:col>
      <xdr:colOff>104775</xdr:colOff>
      <xdr:row>13</xdr:row>
      <xdr:rowOff>9525</xdr:rowOff>
    </xdr:to>
    <xdr:pic>
      <xdr:nvPicPr>
        <xdr:cNvPr id="47117" name="Picture 13">
          <a:extLst>
            <a:ext uri="{FF2B5EF4-FFF2-40B4-BE49-F238E27FC236}">
              <a16:creationId xmlns:a16="http://schemas.microsoft.com/office/drawing/2014/main" id="{25D7C871-9C3A-4D22-8189-1A76AF7C6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14</xdr:row>
      <xdr:rowOff>0</xdr:rowOff>
    </xdr:from>
    <xdr:to>
      <xdr:col>6</xdr:col>
      <xdr:colOff>104775</xdr:colOff>
      <xdr:row>14</xdr:row>
      <xdr:rowOff>9525</xdr:rowOff>
    </xdr:to>
    <xdr:pic>
      <xdr:nvPicPr>
        <xdr:cNvPr id="47118" name="Picture 14">
          <a:extLst>
            <a:ext uri="{FF2B5EF4-FFF2-40B4-BE49-F238E27FC236}">
              <a16:creationId xmlns:a16="http://schemas.microsoft.com/office/drawing/2014/main" id="{D5487EE3-94DA-4523-8958-6A38FCD90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13</xdr:row>
      <xdr:rowOff>0</xdr:rowOff>
    </xdr:from>
    <xdr:to>
      <xdr:col>6</xdr:col>
      <xdr:colOff>104775</xdr:colOff>
      <xdr:row>13</xdr:row>
      <xdr:rowOff>9525</xdr:rowOff>
    </xdr:to>
    <xdr:pic>
      <xdr:nvPicPr>
        <xdr:cNvPr id="47119" name="Picture 15">
          <a:extLst>
            <a:ext uri="{FF2B5EF4-FFF2-40B4-BE49-F238E27FC236}">
              <a16:creationId xmlns:a16="http://schemas.microsoft.com/office/drawing/2014/main" id="{1A90EDE8-D37F-465A-BC48-86407DCB3A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104775</xdr:colOff>
      <xdr:row>14</xdr:row>
      <xdr:rowOff>9525</xdr:rowOff>
    </xdr:to>
    <xdr:pic>
      <xdr:nvPicPr>
        <xdr:cNvPr id="47120" name="Picture 16">
          <a:extLst>
            <a:ext uri="{FF2B5EF4-FFF2-40B4-BE49-F238E27FC236}">
              <a16:creationId xmlns:a16="http://schemas.microsoft.com/office/drawing/2014/main" id="{43C6CDA8-B606-4C3B-ACFE-74AD4BB36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104775</xdr:colOff>
      <xdr:row>13</xdr:row>
      <xdr:rowOff>9525</xdr:rowOff>
    </xdr:to>
    <xdr:pic>
      <xdr:nvPicPr>
        <xdr:cNvPr id="47121" name="Picture 17">
          <a:extLst>
            <a:ext uri="{FF2B5EF4-FFF2-40B4-BE49-F238E27FC236}">
              <a16:creationId xmlns:a16="http://schemas.microsoft.com/office/drawing/2014/main" id="{81DB1855-7F42-4975-B3F2-82663BDD6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14</xdr:row>
      <xdr:rowOff>0</xdr:rowOff>
    </xdr:from>
    <xdr:to>
      <xdr:col>8</xdr:col>
      <xdr:colOff>104775</xdr:colOff>
      <xdr:row>14</xdr:row>
      <xdr:rowOff>9525</xdr:rowOff>
    </xdr:to>
    <xdr:pic>
      <xdr:nvPicPr>
        <xdr:cNvPr id="47122" name="Picture 18">
          <a:extLst>
            <a:ext uri="{FF2B5EF4-FFF2-40B4-BE49-F238E27FC236}">
              <a16:creationId xmlns:a16="http://schemas.microsoft.com/office/drawing/2014/main" id="{A95C0F68-47F0-4E95-84E5-3B21BB271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104775</xdr:colOff>
      <xdr:row>13</xdr:row>
      <xdr:rowOff>9525</xdr:rowOff>
    </xdr:to>
    <xdr:pic>
      <xdr:nvPicPr>
        <xdr:cNvPr id="47123" name="Picture 19">
          <a:extLst>
            <a:ext uri="{FF2B5EF4-FFF2-40B4-BE49-F238E27FC236}">
              <a16:creationId xmlns:a16="http://schemas.microsoft.com/office/drawing/2014/main" id="{293C5A66-4611-46BD-863A-BF165C2BE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14</xdr:row>
      <xdr:rowOff>0</xdr:rowOff>
    </xdr:from>
    <xdr:to>
      <xdr:col>9</xdr:col>
      <xdr:colOff>104775</xdr:colOff>
      <xdr:row>14</xdr:row>
      <xdr:rowOff>9525</xdr:rowOff>
    </xdr:to>
    <xdr:pic>
      <xdr:nvPicPr>
        <xdr:cNvPr id="47124" name="Picture 20">
          <a:extLst>
            <a:ext uri="{FF2B5EF4-FFF2-40B4-BE49-F238E27FC236}">
              <a16:creationId xmlns:a16="http://schemas.microsoft.com/office/drawing/2014/main" id="{B25D268F-AD5E-415F-8E16-02C77A8A5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13</xdr:row>
      <xdr:rowOff>0</xdr:rowOff>
    </xdr:from>
    <xdr:to>
      <xdr:col>9</xdr:col>
      <xdr:colOff>104775</xdr:colOff>
      <xdr:row>13</xdr:row>
      <xdr:rowOff>9525</xdr:rowOff>
    </xdr:to>
    <xdr:pic>
      <xdr:nvPicPr>
        <xdr:cNvPr id="47125" name="Picture 21">
          <a:extLst>
            <a:ext uri="{FF2B5EF4-FFF2-40B4-BE49-F238E27FC236}">
              <a16:creationId xmlns:a16="http://schemas.microsoft.com/office/drawing/2014/main" id="{AB775D9A-FF86-4BE6-8D05-23C3D04F0F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14</xdr:row>
      <xdr:rowOff>0</xdr:rowOff>
    </xdr:from>
    <xdr:to>
      <xdr:col>10</xdr:col>
      <xdr:colOff>104775</xdr:colOff>
      <xdr:row>14</xdr:row>
      <xdr:rowOff>9525</xdr:rowOff>
    </xdr:to>
    <xdr:pic>
      <xdr:nvPicPr>
        <xdr:cNvPr id="47126" name="Picture 22">
          <a:extLst>
            <a:ext uri="{FF2B5EF4-FFF2-40B4-BE49-F238E27FC236}">
              <a16:creationId xmlns:a16="http://schemas.microsoft.com/office/drawing/2014/main" id="{DE8FE9EF-D121-44C4-AD1A-791BEF9E2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10</xdr:col>
      <xdr:colOff>104775</xdr:colOff>
      <xdr:row>13</xdr:row>
      <xdr:rowOff>9525</xdr:rowOff>
    </xdr:to>
    <xdr:pic>
      <xdr:nvPicPr>
        <xdr:cNvPr id="47127" name="Picture 23">
          <a:extLst>
            <a:ext uri="{FF2B5EF4-FFF2-40B4-BE49-F238E27FC236}">
              <a16:creationId xmlns:a16="http://schemas.microsoft.com/office/drawing/2014/main" id="{3D647E8B-34C9-489A-9AE4-00B158B630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49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14</xdr:row>
      <xdr:rowOff>0</xdr:rowOff>
    </xdr:from>
    <xdr:to>
      <xdr:col>11</xdr:col>
      <xdr:colOff>104775</xdr:colOff>
      <xdr:row>14</xdr:row>
      <xdr:rowOff>9525</xdr:rowOff>
    </xdr:to>
    <xdr:pic>
      <xdr:nvPicPr>
        <xdr:cNvPr id="47128" name="Picture 24">
          <a:extLst>
            <a:ext uri="{FF2B5EF4-FFF2-40B4-BE49-F238E27FC236}">
              <a16:creationId xmlns:a16="http://schemas.microsoft.com/office/drawing/2014/main" id="{27003951-ACB1-455E-9AF7-112DEE09B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226695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13</xdr:row>
      <xdr:rowOff>0</xdr:rowOff>
    </xdr:from>
    <xdr:to>
      <xdr:col>11</xdr:col>
      <xdr:colOff>104775</xdr:colOff>
      <xdr:row>13</xdr:row>
      <xdr:rowOff>9525</xdr:rowOff>
    </xdr:to>
    <xdr:pic>
      <xdr:nvPicPr>
        <xdr:cNvPr id="47129" name="Picture 25">
          <a:extLst>
            <a:ext uri="{FF2B5EF4-FFF2-40B4-BE49-F238E27FC236}">
              <a16:creationId xmlns:a16="http://schemas.microsoft.com/office/drawing/2014/main" id="{355910D9-C30B-4E05-A86E-FC6DF187B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575" y="210502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95250</xdr:colOff>
      <xdr:row>0</xdr:row>
      <xdr:rowOff>19050</xdr:rowOff>
    </xdr:from>
    <xdr:to>
      <xdr:col>2</xdr:col>
      <xdr:colOff>381000</xdr:colOff>
      <xdr:row>1</xdr:row>
      <xdr:rowOff>47625</xdr:rowOff>
    </xdr:to>
    <xdr:sp macro="" textlink="">
      <xdr:nvSpPr>
        <xdr:cNvPr id="47138" name="AutoShape 3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F22987-C8FB-4F68-9A48-6F0516A50A76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47139" name="AutoShape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FEED11E-1026-40E3-A474-58BF28E4E379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2</xdr:col>
      <xdr:colOff>0</xdr:colOff>
      <xdr:row>1</xdr:row>
      <xdr:rowOff>76200</xdr:rowOff>
    </xdr:to>
    <xdr:sp macro="" textlink="">
      <xdr:nvSpPr>
        <xdr:cNvPr id="47140" name="Oval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1161C0F-6F5D-417D-AB98-B82D59A592D9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3</xdr:col>
      <xdr:colOff>276225</xdr:colOff>
      <xdr:row>24</xdr:row>
      <xdr:rowOff>9525</xdr:rowOff>
    </xdr:to>
    <xdr:pic>
      <xdr:nvPicPr>
        <xdr:cNvPr id="48130" name="Picture 2">
          <a:extLst>
            <a:ext uri="{FF2B5EF4-FFF2-40B4-BE49-F238E27FC236}">
              <a16:creationId xmlns:a16="http://schemas.microsoft.com/office/drawing/2014/main" id="{B524E53A-FB1A-413B-B551-0A28A184C9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86200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104775</xdr:colOff>
      <xdr:row>24</xdr:row>
      <xdr:rowOff>9525</xdr:rowOff>
    </xdr:to>
    <xdr:pic>
      <xdr:nvPicPr>
        <xdr:cNvPr id="48131" name="Picture 3">
          <a:extLst>
            <a:ext uri="{FF2B5EF4-FFF2-40B4-BE49-F238E27FC236}">
              <a16:creationId xmlns:a16="http://schemas.microsoft.com/office/drawing/2014/main" id="{962E167D-BE56-46D8-A90C-65013E868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3</xdr:col>
      <xdr:colOff>276225</xdr:colOff>
      <xdr:row>23</xdr:row>
      <xdr:rowOff>9525</xdr:rowOff>
    </xdr:to>
    <xdr:pic>
      <xdr:nvPicPr>
        <xdr:cNvPr id="48132" name="Picture 4">
          <a:extLst>
            <a:ext uri="{FF2B5EF4-FFF2-40B4-BE49-F238E27FC236}">
              <a16:creationId xmlns:a16="http://schemas.microsoft.com/office/drawing/2014/main" id="{FF1CBC51-00C3-4FE7-AB10-D7D3EB7BD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4275"/>
          <a:ext cx="149542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104775</xdr:colOff>
      <xdr:row>23</xdr:row>
      <xdr:rowOff>9525</xdr:rowOff>
    </xdr:to>
    <xdr:pic>
      <xdr:nvPicPr>
        <xdr:cNvPr id="48133" name="Picture 5">
          <a:extLst>
            <a:ext uri="{FF2B5EF4-FFF2-40B4-BE49-F238E27FC236}">
              <a16:creationId xmlns:a16="http://schemas.microsoft.com/office/drawing/2014/main" id="{13708095-7673-4D5B-88EC-7375BB2B25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2</xdr:col>
      <xdr:colOff>104775</xdr:colOff>
      <xdr:row>24</xdr:row>
      <xdr:rowOff>9525</xdr:rowOff>
    </xdr:to>
    <xdr:pic>
      <xdr:nvPicPr>
        <xdr:cNvPr id="48134" name="Picture 6">
          <a:extLst>
            <a:ext uri="{FF2B5EF4-FFF2-40B4-BE49-F238E27FC236}">
              <a16:creationId xmlns:a16="http://schemas.microsoft.com/office/drawing/2014/main" id="{4DD0A675-02A9-4A02-BA3C-2B305A2FF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2</xdr:col>
      <xdr:colOff>104775</xdr:colOff>
      <xdr:row>23</xdr:row>
      <xdr:rowOff>9525</xdr:rowOff>
    </xdr:to>
    <xdr:pic>
      <xdr:nvPicPr>
        <xdr:cNvPr id="48135" name="Picture 7">
          <a:extLst>
            <a:ext uri="{FF2B5EF4-FFF2-40B4-BE49-F238E27FC236}">
              <a16:creationId xmlns:a16="http://schemas.microsoft.com/office/drawing/2014/main" id="{06607EE2-17D9-4303-AAF3-F61DDE6FC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104775</xdr:colOff>
      <xdr:row>24</xdr:row>
      <xdr:rowOff>9525</xdr:rowOff>
    </xdr:to>
    <xdr:pic>
      <xdr:nvPicPr>
        <xdr:cNvPr id="48136" name="Picture 8">
          <a:extLst>
            <a:ext uri="{FF2B5EF4-FFF2-40B4-BE49-F238E27FC236}">
              <a16:creationId xmlns:a16="http://schemas.microsoft.com/office/drawing/2014/main" id="{C153DF72-5653-4CF0-ADD6-B4C03645D6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104775</xdr:colOff>
      <xdr:row>23</xdr:row>
      <xdr:rowOff>9525</xdr:rowOff>
    </xdr:to>
    <xdr:pic>
      <xdr:nvPicPr>
        <xdr:cNvPr id="48137" name="Picture 9">
          <a:extLst>
            <a:ext uri="{FF2B5EF4-FFF2-40B4-BE49-F238E27FC236}">
              <a16:creationId xmlns:a16="http://schemas.microsoft.com/office/drawing/2014/main" id="{31B56EDF-6ACA-418D-A828-D9865901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24</xdr:row>
      <xdr:rowOff>0</xdr:rowOff>
    </xdr:from>
    <xdr:to>
      <xdr:col>4</xdr:col>
      <xdr:colOff>104775</xdr:colOff>
      <xdr:row>24</xdr:row>
      <xdr:rowOff>9525</xdr:rowOff>
    </xdr:to>
    <xdr:pic>
      <xdr:nvPicPr>
        <xdr:cNvPr id="48138" name="Picture 10">
          <a:extLst>
            <a:ext uri="{FF2B5EF4-FFF2-40B4-BE49-F238E27FC236}">
              <a16:creationId xmlns:a16="http://schemas.microsoft.com/office/drawing/2014/main" id="{BE7B2A38-39C4-4DEA-824F-1885F627E8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0</xdr:colOff>
      <xdr:row>23</xdr:row>
      <xdr:rowOff>0</xdr:rowOff>
    </xdr:from>
    <xdr:to>
      <xdr:col>4</xdr:col>
      <xdr:colOff>104775</xdr:colOff>
      <xdr:row>23</xdr:row>
      <xdr:rowOff>9525</xdr:rowOff>
    </xdr:to>
    <xdr:pic>
      <xdr:nvPicPr>
        <xdr:cNvPr id="48139" name="Picture 11">
          <a:extLst>
            <a:ext uri="{FF2B5EF4-FFF2-40B4-BE49-F238E27FC236}">
              <a16:creationId xmlns:a16="http://schemas.microsoft.com/office/drawing/2014/main" id="{CE3F1F57-3C83-445C-B88B-49186E1549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24</xdr:row>
      <xdr:rowOff>0</xdr:rowOff>
    </xdr:from>
    <xdr:to>
      <xdr:col>5</xdr:col>
      <xdr:colOff>104775</xdr:colOff>
      <xdr:row>24</xdr:row>
      <xdr:rowOff>9525</xdr:rowOff>
    </xdr:to>
    <xdr:pic>
      <xdr:nvPicPr>
        <xdr:cNvPr id="48140" name="Picture 12">
          <a:extLst>
            <a:ext uri="{FF2B5EF4-FFF2-40B4-BE49-F238E27FC236}">
              <a16:creationId xmlns:a16="http://schemas.microsoft.com/office/drawing/2014/main" id="{7A5C466C-8281-44C9-9E55-BA759620EE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23</xdr:row>
      <xdr:rowOff>0</xdr:rowOff>
    </xdr:from>
    <xdr:to>
      <xdr:col>5</xdr:col>
      <xdr:colOff>104775</xdr:colOff>
      <xdr:row>23</xdr:row>
      <xdr:rowOff>9525</xdr:rowOff>
    </xdr:to>
    <xdr:pic>
      <xdr:nvPicPr>
        <xdr:cNvPr id="48141" name="Picture 13">
          <a:extLst>
            <a:ext uri="{FF2B5EF4-FFF2-40B4-BE49-F238E27FC236}">
              <a16:creationId xmlns:a16="http://schemas.microsoft.com/office/drawing/2014/main" id="{6CBCFF7D-4C46-42CD-8FBC-6429B3220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104775</xdr:colOff>
      <xdr:row>24</xdr:row>
      <xdr:rowOff>9525</xdr:rowOff>
    </xdr:to>
    <xdr:pic>
      <xdr:nvPicPr>
        <xdr:cNvPr id="48142" name="Picture 14">
          <a:extLst>
            <a:ext uri="{FF2B5EF4-FFF2-40B4-BE49-F238E27FC236}">
              <a16:creationId xmlns:a16="http://schemas.microsoft.com/office/drawing/2014/main" id="{DAB10543-2240-4772-B7D3-404721271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6</xdr:col>
      <xdr:colOff>104775</xdr:colOff>
      <xdr:row>23</xdr:row>
      <xdr:rowOff>9525</xdr:rowOff>
    </xdr:to>
    <xdr:pic>
      <xdr:nvPicPr>
        <xdr:cNvPr id="48143" name="Picture 15">
          <a:extLst>
            <a:ext uri="{FF2B5EF4-FFF2-40B4-BE49-F238E27FC236}">
              <a16:creationId xmlns:a16="http://schemas.microsoft.com/office/drawing/2014/main" id="{E9E73B65-6E27-4F4F-8E6C-71FECCEB9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104775</xdr:colOff>
      <xdr:row>24</xdr:row>
      <xdr:rowOff>9525</xdr:rowOff>
    </xdr:to>
    <xdr:pic>
      <xdr:nvPicPr>
        <xdr:cNvPr id="48144" name="Picture 16">
          <a:extLst>
            <a:ext uri="{FF2B5EF4-FFF2-40B4-BE49-F238E27FC236}">
              <a16:creationId xmlns:a16="http://schemas.microsoft.com/office/drawing/2014/main" id="{B41AE31E-D65F-416B-A851-F4663DD72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104775</xdr:colOff>
      <xdr:row>23</xdr:row>
      <xdr:rowOff>9525</xdr:rowOff>
    </xdr:to>
    <xdr:pic>
      <xdr:nvPicPr>
        <xdr:cNvPr id="48145" name="Picture 17">
          <a:extLst>
            <a:ext uri="{FF2B5EF4-FFF2-40B4-BE49-F238E27FC236}">
              <a16:creationId xmlns:a16="http://schemas.microsoft.com/office/drawing/2014/main" id="{313EFBBE-AA3D-449E-9B77-1465AB5E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61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24</xdr:row>
      <xdr:rowOff>0</xdr:rowOff>
    </xdr:from>
    <xdr:to>
      <xdr:col>8</xdr:col>
      <xdr:colOff>104775</xdr:colOff>
      <xdr:row>24</xdr:row>
      <xdr:rowOff>9525</xdr:rowOff>
    </xdr:to>
    <xdr:pic>
      <xdr:nvPicPr>
        <xdr:cNvPr id="48146" name="Picture 18">
          <a:extLst>
            <a:ext uri="{FF2B5EF4-FFF2-40B4-BE49-F238E27FC236}">
              <a16:creationId xmlns:a16="http://schemas.microsoft.com/office/drawing/2014/main" id="{D0C2BF58-B86B-4E80-A1F6-60FEF12DD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3886200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8</xdr:col>
      <xdr:colOff>104775</xdr:colOff>
      <xdr:row>23</xdr:row>
      <xdr:rowOff>9525</xdr:rowOff>
    </xdr:to>
    <xdr:pic>
      <xdr:nvPicPr>
        <xdr:cNvPr id="48147" name="Picture 19">
          <a:extLst>
            <a:ext uri="{FF2B5EF4-FFF2-40B4-BE49-F238E27FC236}">
              <a16:creationId xmlns:a16="http://schemas.microsoft.com/office/drawing/2014/main" id="{A3A72825-F20F-4A60-BC71-1C9D62E6B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5775" y="3724275"/>
          <a:ext cx="104775" cy="9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1</xdr:row>
      <xdr:rowOff>28575</xdr:rowOff>
    </xdr:from>
    <xdr:to>
      <xdr:col>1</xdr:col>
      <xdr:colOff>285750</xdr:colOff>
      <xdr:row>2</xdr:row>
      <xdr:rowOff>57150</xdr:rowOff>
    </xdr:to>
    <xdr:sp macro="" textlink="">
      <xdr:nvSpPr>
        <xdr:cNvPr id="48153" name="AutoShape 2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3AAB84F-BE36-44CC-8195-4D6772A4496C}"/>
            </a:ext>
          </a:extLst>
        </xdr:cNvPr>
        <xdr:cNvSpPr>
          <a:spLocks noChangeArrowheads="1"/>
        </xdr:cNvSpPr>
      </xdr:nvSpPr>
      <xdr:spPr bwMode="auto">
        <a:xfrm flipH="1">
          <a:off x="28575" y="19050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371475</xdr:colOff>
      <xdr:row>1</xdr:row>
      <xdr:rowOff>19050</xdr:rowOff>
    </xdr:from>
    <xdr:to>
      <xdr:col>1</xdr:col>
      <xdr:colOff>600075</xdr:colOff>
      <xdr:row>2</xdr:row>
      <xdr:rowOff>85725</xdr:rowOff>
    </xdr:to>
    <xdr:sp macro="" textlink="">
      <xdr:nvSpPr>
        <xdr:cNvPr id="48154" name="Oval 2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CA5E196-65C2-43EC-A204-817B721932B6}"/>
            </a:ext>
          </a:extLst>
        </xdr:cNvPr>
        <xdr:cNvSpPr>
          <a:spLocks noChangeArrowheads="1"/>
        </xdr:cNvSpPr>
      </xdr:nvSpPr>
      <xdr:spPr bwMode="auto">
        <a:xfrm>
          <a:off x="400050" y="18097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676275</xdr:colOff>
      <xdr:row>0</xdr:row>
      <xdr:rowOff>19050</xdr:rowOff>
    </xdr:from>
    <xdr:to>
      <xdr:col>1</xdr:col>
      <xdr:colOff>962025</xdr:colOff>
      <xdr:row>1</xdr:row>
      <xdr:rowOff>47625</xdr:rowOff>
    </xdr:to>
    <xdr:sp macro="" textlink="">
      <xdr:nvSpPr>
        <xdr:cNvPr id="13322" name="AutoShape 1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7F4B14-1858-496C-BBE4-45B890660F96}"/>
            </a:ext>
          </a:extLst>
        </xdr:cNvPr>
        <xdr:cNvSpPr>
          <a:spLocks noChangeArrowheads="1"/>
        </xdr:cNvSpPr>
      </xdr:nvSpPr>
      <xdr:spPr bwMode="auto">
        <a:xfrm>
          <a:off x="70485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9525</xdr:colOff>
      <xdr:row>0</xdr:row>
      <xdr:rowOff>19050</xdr:rowOff>
    </xdr:from>
    <xdr:to>
      <xdr:col>1</xdr:col>
      <xdr:colOff>266700</xdr:colOff>
      <xdr:row>1</xdr:row>
      <xdr:rowOff>47625</xdr:rowOff>
    </xdr:to>
    <xdr:sp macro="" textlink="">
      <xdr:nvSpPr>
        <xdr:cNvPr id="13323" name="AutoShape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F463B19-6504-4A88-8F06-BFEB8804C814}"/>
            </a:ext>
          </a:extLst>
        </xdr:cNvPr>
        <xdr:cNvSpPr>
          <a:spLocks noChangeArrowheads="1"/>
        </xdr:cNvSpPr>
      </xdr:nvSpPr>
      <xdr:spPr bwMode="auto">
        <a:xfrm flipH="1">
          <a:off x="95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352425</xdr:colOff>
      <xdr:row>0</xdr:row>
      <xdr:rowOff>9525</xdr:rowOff>
    </xdr:from>
    <xdr:to>
      <xdr:col>1</xdr:col>
      <xdr:colOff>581025</xdr:colOff>
      <xdr:row>1</xdr:row>
      <xdr:rowOff>76200</xdr:rowOff>
    </xdr:to>
    <xdr:sp macro="" textlink="">
      <xdr:nvSpPr>
        <xdr:cNvPr id="13324" name="Oval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3E91D03-15D5-40F4-A343-BC4B4FF10728}"/>
            </a:ext>
          </a:extLst>
        </xdr:cNvPr>
        <xdr:cNvSpPr>
          <a:spLocks noChangeArrowheads="1"/>
        </xdr:cNvSpPr>
      </xdr:nvSpPr>
      <xdr:spPr bwMode="auto">
        <a:xfrm>
          <a:off x="381000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28575</xdr:rowOff>
    </xdr:from>
    <xdr:to>
      <xdr:col>1</xdr:col>
      <xdr:colOff>990600</xdr:colOff>
      <xdr:row>1</xdr:row>
      <xdr:rowOff>57150</xdr:rowOff>
    </xdr:to>
    <xdr:sp macro="" textlink="">
      <xdr:nvSpPr>
        <xdr:cNvPr id="76808" name="AutoShape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F38BEC-0C50-4A62-98B0-ECB1230A6A37}"/>
            </a:ext>
          </a:extLst>
        </xdr:cNvPr>
        <xdr:cNvSpPr>
          <a:spLocks noChangeArrowheads="1"/>
        </xdr:cNvSpPr>
      </xdr:nvSpPr>
      <xdr:spPr bwMode="auto">
        <a:xfrm>
          <a:off x="733425" y="285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28575</xdr:rowOff>
    </xdr:from>
    <xdr:to>
      <xdr:col>1</xdr:col>
      <xdr:colOff>295275</xdr:colOff>
      <xdr:row>1</xdr:row>
      <xdr:rowOff>57150</xdr:rowOff>
    </xdr:to>
    <xdr:sp macro="" textlink="">
      <xdr:nvSpPr>
        <xdr:cNvPr id="76809" name="AutoShape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2D9A9E-30BA-47DF-A8E4-EF0BC3B781E2}"/>
            </a:ext>
          </a:extLst>
        </xdr:cNvPr>
        <xdr:cNvSpPr>
          <a:spLocks noChangeArrowheads="1"/>
        </xdr:cNvSpPr>
      </xdr:nvSpPr>
      <xdr:spPr bwMode="auto">
        <a:xfrm flipH="1">
          <a:off x="38100" y="28575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19050</xdr:rowOff>
    </xdr:from>
    <xdr:to>
      <xdr:col>1</xdr:col>
      <xdr:colOff>609600</xdr:colOff>
      <xdr:row>1</xdr:row>
      <xdr:rowOff>85725</xdr:rowOff>
    </xdr:to>
    <xdr:sp macro="" textlink="">
      <xdr:nvSpPr>
        <xdr:cNvPr id="76810" name="Oval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D5E431F-0A81-491E-894E-21AA5A523E96}"/>
            </a:ext>
          </a:extLst>
        </xdr:cNvPr>
        <xdr:cNvSpPr>
          <a:spLocks noChangeArrowheads="1"/>
        </xdr:cNvSpPr>
      </xdr:nvSpPr>
      <xdr:spPr bwMode="auto">
        <a:xfrm>
          <a:off x="409575" y="19050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77829" name="AutoShape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07838A-83B9-41A7-AF5E-CE1239D4AFA4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77830" name="AutoShape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B35679-4561-43D2-BC62-67AC6A976105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77831" name="Oval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CEE1275-C513-408E-9094-D0DB00AE67CD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704850</xdr:colOff>
      <xdr:row>0</xdr:row>
      <xdr:rowOff>19050</xdr:rowOff>
    </xdr:from>
    <xdr:to>
      <xdr:col>1</xdr:col>
      <xdr:colOff>990600</xdr:colOff>
      <xdr:row>1</xdr:row>
      <xdr:rowOff>47625</xdr:rowOff>
    </xdr:to>
    <xdr:sp macro="" textlink="">
      <xdr:nvSpPr>
        <xdr:cNvPr id="64521" name="AutoShape 9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3A77C7E-D282-403E-8B93-A0A739E5BF8B}"/>
            </a:ext>
          </a:extLst>
        </xdr:cNvPr>
        <xdr:cNvSpPr>
          <a:spLocks noChangeArrowheads="1"/>
        </xdr:cNvSpPr>
      </xdr:nvSpPr>
      <xdr:spPr bwMode="auto">
        <a:xfrm>
          <a:off x="733425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9525</xdr:colOff>
      <xdr:row>0</xdr:row>
      <xdr:rowOff>19050</xdr:rowOff>
    </xdr:from>
    <xdr:to>
      <xdr:col>1</xdr:col>
      <xdr:colOff>295275</xdr:colOff>
      <xdr:row>1</xdr:row>
      <xdr:rowOff>47625</xdr:rowOff>
    </xdr:to>
    <xdr:sp macro="" textlink="">
      <xdr:nvSpPr>
        <xdr:cNvPr id="64522" name="AutoShape 1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3AB88FC-3E69-4597-A991-6DECF2F2C76F}"/>
            </a:ext>
          </a:extLst>
        </xdr:cNvPr>
        <xdr:cNvSpPr>
          <a:spLocks noChangeArrowheads="1"/>
        </xdr:cNvSpPr>
      </xdr:nvSpPr>
      <xdr:spPr bwMode="auto">
        <a:xfrm flipH="1">
          <a:off x="38100" y="19050"/>
          <a:ext cx="285750" cy="190500"/>
        </a:xfrm>
        <a:prstGeom prst="rightArrow">
          <a:avLst>
            <a:gd name="adj1" fmla="val 50000"/>
            <a:gd name="adj2" fmla="val 37500"/>
          </a:avLst>
        </a:prstGeom>
        <a:solidFill>
          <a:srgbClr xmlns:mc="http://schemas.openxmlformats.org/markup-compatibility/2006" xmlns:a14="http://schemas.microsoft.com/office/drawing/2010/main" val="FF0000" mc:Ignorable="a14" a14:legacySpreadsheetColorIndex="10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381000</xdr:colOff>
      <xdr:row>0</xdr:row>
      <xdr:rowOff>9525</xdr:rowOff>
    </xdr:from>
    <xdr:to>
      <xdr:col>1</xdr:col>
      <xdr:colOff>609600</xdr:colOff>
      <xdr:row>1</xdr:row>
      <xdr:rowOff>76200</xdr:rowOff>
    </xdr:to>
    <xdr:sp macro="" textlink="">
      <xdr:nvSpPr>
        <xdr:cNvPr id="64523" name="Oval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30F3C4-DA6D-45B0-A6E9-97F31179DFE1}"/>
            </a:ext>
          </a:extLst>
        </xdr:cNvPr>
        <xdr:cNvSpPr>
          <a:spLocks noChangeArrowheads="1"/>
        </xdr:cNvSpPr>
      </xdr:nvSpPr>
      <xdr:spPr bwMode="auto">
        <a:xfrm>
          <a:off x="409575" y="9525"/>
          <a:ext cx="228600" cy="2286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C0C0C0" mc:Ignorable="a14" a14:legacySpreadsheetColorIndex="22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</xdr:spPr>
      <xdr:txBody>
        <a:bodyPr vertOverflow="clip" wrap="square" lIns="27432" tIns="41148" rIns="27432" bIns="0" anchor="t" upright="1"/>
        <a:lstStyle/>
        <a:p>
          <a:pPr algn="ctr" rtl="0">
            <a:defRPr sz="1000"/>
          </a:pPr>
          <a:r>
            <a:rPr lang="pl-PL" sz="1600" b="1" i="0" u="none" strike="noStrike" baseline="30000">
              <a:solidFill>
                <a:srgbClr val="FFFFFF"/>
              </a:solidFill>
              <a:latin typeface="Palatino Linotype"/>
            </a:rPr>
            <a:t>i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110000" mc:Ignorable="a14" a14:legacySpreadsheetColorIndex="17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110000" mc:Ignorable="a14" a14:legacySpreadsheetColorIndex="17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orlen.pl/PL/RelacjeInwestorskie/Gielda/StrukturaAkcjonariatu/Strony/default.aspx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.bin"/><Relationship Id="rId3" Type="http://schemas.openxmlformats.org/officeDocument/2006/relationships/hyperlink" Target="http://www.rnjsa.com.pl/" TargetMode="External"/><Relationship Id="rId7" Type="http://schemas.openxmlformats.org/officeDocument/2006/relationships/hyperlink" Target="http://www.orlen-deutschland.de/" TargetMode="External"/><Relationship Id="rId2" Type="http://schemas.openxmlformats.org/officeDocument/2006/relationships/hyperlink" Target="http://www.rafineria-trzebinia.pl/" TargetMode="External"/><Relationship Id="rId1" Type="http://schemas.openxmlformats.org/officeDocument/2006/relationships/hyperlink" Target="http://www.orlen-oil.pl/" TargetMode="External"/><Relationship Id="rId6" Type="http://schemas.openxmlformats.org/officeDocument/2006/relationships/hyperlink" Target="http://www.unipetrol.cz/" TargetMode="External"/><Relationship Id="rId5" Type="http://schemas.openxmlformats.org/officeDocument/2006/relationships/hyperlink" Target="http://www.orlen.pl/" TargetMode="External"/><Relationship Id="rId4" Type="http://schemas.openxmlformats.org/officeDocument/2006/relationships/hyperlink" Target="http://www.anwil.com.pl/" TargetMode="External"/><Relationship Id="rId9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http://www.orlen.pl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indexed="11"/>
    <pageSetUpPr autoPageBreaks="0" fitToPage="1"/>
  </sheetPr>
  <dimension ref="A1:O29"/>
  <sheetViews>
    <sheetView showGridLines="0" tabSelected="1" showOutlineSymbols="0" view="pageBreakPreview" zoomScale="85" zoomScaleNormal="85" zoomScaleSheetLayoutView="100" workbookViewId="0">
      <selection activeCell="C4" sqref="C4"/>
    </sheetView>
  </sheetViews>
  <sheetFormatPr defaultColWidth="0" defaultRowHeight="12.75" zeroHeight="1" x14ac:dyDescent="0.2"/>
  <cols>
    <col min="1" max="1" width="0.42578125" style="226" customWidth="1"/>
    <col min="2" max="2" width="0.7109375" style="226" customWidth="1"/>
    <col min="3" max="3" width="37.85546875" style="226" customWidth="1"/>
    <col min="4" max="4" width="0.7109375" style="226" customWidth="1"/>
    <col min="5" max="11" width="9.140625" style="226" customWidth="1"/>
    <col min="12" max="12" width="1" style="226" customWidth="1"/>
    <col min="13" max="15" width="9.140625" style="226" customWidth="1"/>
    <col min="16" max="16384" width="0" style="226" hidden="1"/>
  </cols>
  <sheetData>
    <row r="1" spans="1:15" x14ac:dyDescent="0.2">
      <c r="A1" s="226" t="s">
        <v>296</v>
      </c>
    </row>
    <row r="2" spans="1:15" ht="12.75" customHeight="1" x14ac:dyDescent="0.2"/>
    <row r="3" spans="1:15" ht="12.75" customHeight="1" x14ac:dyDescent="0.2"/>
    <row r="4" spans="1:15" x14ac:dyDescent="0.2"/>
    <row r="5" spans="1:15" x14ac:dyDescent="0.2"/>
    <row r="6" spans="1:15" x14ac:dyDescent="0.2"/>
    <row r="7" spans="1:15" x14ac:dyDescent="0.2"/>
    <row r="8" spans="1:15" x14ac:dyDescent="0.2"/>
    <row r="9" spans="1:15" x14ac:dyDescent="0.2"/>
    <row r="10" spans="1:15" ht="13.5" thickBot="1" x14ac:dyDescent="0.25"/>
    <row r="11" spans="1:15" ht="15" customHeight="1" x14ac:dyDescent="0.2">
      <c r="C11" s="899" t="s">
        <v>607</v>
      </c>
      <c r="D11" s="900"/>
      <c r="E11" s="900"/>
      <c r="F11" s="900"/>
      <c r="G11" s="900"/>
      <c r="H11" s="900"/>
      <c r="I11" s="900"/>
      <c r="J11" s="900"/>
      <c r="K11" s="900"/>
      <c r="L11" s="900"/>
      <c r="M11" s="900"/>
      <c r="N11" s="900"/>
      <c r="O11" s="901"/>
    </row>
    <row r="12" spans="1:15" ht="12.75" customHeight="1" x14ac:dyDescent="0.2">
      <c r="C12" s="902"/>
      <c r="D12" s="903"/>
      <c r="E12" s="903"/>
      <c r="F12" s="903"/>
      <c r="G12" s="903"/>
      <c r="H12" s="903"/>
      <c r="I12" s="903"/>
      <c r="J12" s="903"/>
      <c r="K12" s="903"/>
      <c r="L12" s="903"/>
      <c r="M12" s="903"/>
      <c r="N12" s="903"/>
      <c r="O12" s="904"/>
    </row>
    <row r="13" spans="1:15" ht="12.75" customHeight="1" x14ac:dyDescent="0.2">
      <c r="C13" s="902"/>
      <c r="D13" s="903"/>
      <c r="E13" s="903"/>
      <c r="F13" s="903"/>
      <c r="G13" s="903"/>
      <c r="H13" s="903"/>
      <c r="I13" s="903"/>
      <c r="J13" s="903"/>
      <c r="K13" s="903"/>
      <c r="L13" s="903"/>
      <c r="M13" s="903"/>
      <c r="N13" s="903"/>
      <c r="O13" s="904"/>
    </row>
    <row r="14" spans="1:15" ht="12.75" customHeight="1" x14ac:dyDescent="0.2">
      <c r="C14" s="902"/>
      <c r="D14" s="903"/>
      <c r="E14" s="903"/>
      <c r="F14" s="903"/>
      <c r="G14" s="903"/>
      <c r="H14" s="903"/>
      <c r="I14" s="903"/>
      <c r="J14" s="903"/>
      <c r="K14" s="903"/>
      <c r="L14" s="903"/>
      <c r="M14" s="903"/>
      <c r="N14" s="903"/>
      <c r="O14" s="904"/>
    </row>
    <row r="15" spans="1:15" ht="12.75" customHeight="1" x14ac:dyDescent="0.2">
      <c r="C15" s="902"/>
      <c r="D15" s="903"/>
      <c r="E15" s="903"/>
      <c r="F15" s="903"/>
      <c r="G15" s="903"/>
      <c r="H15" s="903"/>
      <c r="I15" s="903"/>
      <c r="J15" s="903"/>
      <c r="K15" s="903"/>
      <c r="L15" s="903"/>
      <c r="M15" s="903"/>
      <c r="N15" s="903"/>
      <c r="O15" s="904"/>
    </row>
    <row r="16" spans="1:15" ht="13.5" customHeight="1" thickBot="1" x14ac:dyDescent="0.25">
      <c r="C16" s="905"/>
      <c r="D16" s="906"/>
      <c r="E16" s="906"/>
      <c r="F16" s="906"/>
      <c r="G16" s="906"/>
      <c r="H16" s="906"/>
      <c r="I16" s="906"/>
      <c r="J16" s="906"/>
      <c r="K16" s="906"/>
      <c r="L16" s="906"/>
      <c r="M16" s="906"/>
      <c r="N16" s="906"/>
      <c r="O16" s="907"/>
    </row>
    <row r="17" spans="2:12" x14ac:dyDescent="0.2"/>
    <row r="18" spans="2:12" x14ac:dyDescent="0.2"/>
    <row r="19" spans="2:12" x14ac:dyDescent="0.2"/>
    <row r="20" spans="2:12" ht="2.25" customHeight="1" x14ac:dyDescent="0.2">
      <c r="B20" s="227"/>
      <c r="C20" s="270"/>
      <c r="D20" s="277"/>
    </row>
    <row r="21" spans="2:12" x14ac:dyDescent="0.2">
      <c r="B21" s="227"/>
      <c r="C21" s="269" t="s">
        <v>11</v>
      </c>
      <c r="D21" s="277"/>
    </row>
    <row r="22" spans="2:12" ht="3" customHeight="1" x14ac:dyDescent="0.2">
      <c r="B22" s="227"/>
      <c r="C22" s="270"/>
    </row>
    <row r="23" spans="2:12" x14ac:dyDescent="0.2"/>
    <row r="24" spans="2:12" x14ac:dyDescent="0.2"/>
    <row r="25" spans="2:12" x14ac:dyDescent="0.2"/>
    <row r="26" spans="2:12" x14ac:dyDescent="0.2">
      <c r="B26" s="264"/>
      <c r="C26" s="264"/>
      <c r="D26" s="263"/>
      <c r="E26" s="263"/>
      <c r="F26" s="263"/>
      <c r="G26" s="264"/>
      <c r="H26" s="264"/>
      <c r="I26" s="263"/>
      <c r="J26" s="263"/>
      <c r="K26" s="263"/>
      <c r="L26" s="263"/>
    </row>
    <row r="27" spans="2:12" x14ac:dyDescent="0.2">
      <c r="B27" s="266"/>
      <c r="C27" s="266"/>
      <c r="D27" s="265"/>
      <c r="E27" s="265"/>
      <c r="F27" s="265"/>
      <c r="G27" s="266"/>
      <c r="H27" s="266"/>
      <c r="I27" s="265"/>
      <c r="J27" s="265"/>
      <c r="K27" s="265"/>
      <c r="L27" s="265"/>
    </row>
    <row r="28" spans="2:12" x14ac:dyDescent="0.2"/>
    <row r="29" spans="2:12" x14ac:dyDescent="0.2"/>
  </sheetData>
  <mergeCells count="1">
    <mergeCell ref="C11:O16"/>
  </mergeCells>
  <phoneticPr fontId="4" type="noConversion"/>
  <hyperlinks>
    <hyperlink ref="C21" location="spis_treści!A1" display="Spis treści"/>
  </hyperlinks>
  <pageMargins left="0.75" right="0.75" top="0.49" bottom="1" header="0.5" footer="0.5"/>
  <pageSetup paperSize="9" orientation="landscape" r:id="rId1"/>
  <headerFooter alignWithMargins="0">
    <oddFooter>&amp;CStrona &amp;P z &amp;N&amp;RORLEN w liczbach ;  strona &amp;A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indexed="11"/>
    <pageSetUpPr autoPageBreaks="0" fitToPage="1"/>
  </sheetPr>
  <dimension ref="A1:P32"/>
  <sheetViews>
    <sheetView view="pageBreakPreview" zoomScale="85" zoomScaleNormal="85" zoomScaleSheetLayoutView="85" workbookViewId="0">
      <selection activeCell="R16" sqref="R16"/>
    </sheetView>
  </sheetViews>
  <sheetFormatPr defaultRowHeight="12.75" zeroHeight="1" x14ac:dyDescent="0.2"/>
  <cols>
    <col min="1" max="1" width="0.42578125" style="4" customWidth="1"/>
    <col min="2" max="2" width="39.7109375" style="4" bestFit="1" customWidth="1"/>
    <col min="3" max="7" width="10.7109375" style="4" customWidth="1"/>
    <col min="8" max="16384" width="9.140625" style="4"/>
  </cols>
  <sheetData>
    <row r="1" spans="1:15" x14ac:dyDescent="0.2">
      <c r="A1" s="4" t="s">
        <v>296</v>
      </c>
      <c r="B1" s="592"/>
    </row>
    <row r="2" spans="1:15" ht="12.75" customHeight="1" x14ac:dyDescent="0.35">
      <c r="B2" s="32"/>
    </row>
    <row r="3" spans="1:15" ht="12.75" customHeight="1" x14ac:dyDescent="0.35">
      <c r="B3" s="32"/>
    </row>
    <row r="4" spans="1:15" ht="12.75" customHeight="1" x14ac:dyDescent="0.35">
      <c r="B4" s="32"/>
    </row>
    <row r="5" spans="1:15" ht="12.75" customHeight="1" x14ac:dyDescent="0.2">
      <c r="B5" s="8" t="s">
        <v>36</v>
      </c>
    </row>
    <row r="6" spans="1:15" ht="12.75" customHeight="1" thickBot="1" x14ac:dyDescent="0.4">
      <c r="B6" s="32"/>
    </row>
    <row r="7" spans="1:15" ht="14.25" x14ac:dyDescent="0.2">
      <c r="B7" s="38" t="s">
        <v>428</v>
      </c>
      <c r="C7" s="34">
        <v>2000</v>
      </c>
      <c r="D7" s="34">
        <v>2001</v>
      </c>
      <c r="E7" s="34">
        <v>2002</v>
      </c>
      <c r="F7" s="34">
        <v>2003</v>
      </c>
      <c r="G7" s="288" t="s">
        <v>256</v>
      </c>
      <c r="H7" s="288">
        <v>2005</v>
      </c>
      <c r="I7" s="34">
        <v>2006</v>
      </c>
      <c r="J7" s="34">
        <v>2007</v>
      </c>
      <c r="K7" s="34">
        <v>2008</v>
      </c>
      <c r="L7" s="34">
        <v>2009</v>
      </c>
      <c r="M7" s="34">
        <v>2010</v>
      </c>
      <c r="N7" s="34">
        <v>2011</v>
      </c>
      <c r="O7" s="293">
        <v>2012</v>
      </c>
    </row>
    <row r="8" spans="1:15" x14ac:dyDescent="0.2">
      <c r="C8" s="347" t="s">
        <v>37</v>
      </c>
      <c r="D8" s="347" t="s">
        <v>37</v>
      </c>
      <c r="E8" s="347" t="s">
        <v>37</v>
      </c>
      <c r="F8" s="347" t="s">
        <v>37</v>
      </c>
      <c r="G8" s="368" t="s">
        <v>37</v>
      </c>
      <c r="H8" s="368" t="s">
        <v>37</v>
      </c>
      <c r="I8" s="347" t="s">
        <v>37</v>
      </c>
      <c r="J8" s="347" t="s">
        <v>37</v>
      </c>
      <c r="K8" s="347" t="s">
        <v>37</v>
      </c>
      <c r="L8" s="347" t="s">
        <v>37</v>
      </c>
      <c r="M8" s="347" t="s">
        <v>37</v>
      </c>
      <c r="N8" s="347" t="s">
        <v>37</v>
      </c>
      <c r="O8" s="373" t="s">
        <v>37</v>
      </c>
    </row>
    <row r="9" spans="1:15" x14ac:dyDescent="0.2">
      <c r="B9" s="39" t="s">
        <v>39</v>
      </c>
      <c r="C9" s="47">
        <v>140</v>
      </c>
      <c r="D9" s="47">
        <v>135</v>
      </c>
      <c r="E9" s="47">
        <v>135</v>
      </c>
      <c r="F9" s="47">
        <v>135</v>
      </c>
      <c r="G9" s="495">
        <v>135</v>
      </c>
      <c r="H9" s="495">
        <v>135</v>
      </c>
      <c r="I9" s="47">
        <v>135</v>
      </c>
      <c r="J9" s="47">
        <v>135</v>
      </c>
      <c r="K9" s="47">
        <v>135</v>
      </c>
      <c r="L9" s="47">
        <v>115</v>
      </c>
      <c r="M9" s="47">
        <v>90</v>
      </c>
      <c r="N9" s="47">
        <v>90</v>
      </c>
      <c r="O9" s="888">
        <v>90</v>
      </c>
    </row>
    <row r="10" spans="1:15" x14ac:dyDescent="0.2">
      <c r="B10" s="4" t="s">
        <v>40</v>
      </c>
      <c r="C10" s="49">
        <v>127</v>
      </c>
      <c r="D10" s="49">
        <v>116</v>
      </c>
      <c r="E10" s="50">
        <v>129.5</v>
      </c>
      <c r="F10" s="49">
        <v>125</v>
      </c>
      <c r="G10" s="289">
        <v>130</v>
      </c>
      <c r="H10" s="626">
        <v>114.566</v>
      </c>
      <c r="I10" s="626">
        <v>114.566</v>
      </c>
      <c r="J10" s="626">
        <f>'34-35'!Q9</f>
        <v>122</v>
      </c>
      <c r="K10" s="626">
        <f>'34-35'!S9</f>
        <v>80</v>
      </c>
      <c r="L10" s="626">
        <f>'34-35'!U9</f>
        <v>68</v>
      </c>
      <c r="M10" s="626">
        <f>'34-35'!W9</f>
        <v>44</v>
      </c>
      <c r="N10" s="626">
        <f>'34-35'!Y9</f>
        <v>55</v>
      </c>
      <c r="O10" s="846">
        <f>'34-35'!AA9</f>
        <v>59</v>
      </c>
    </row>
    <row r="11" spans="1:15" x14ac:dyDescent="0.2">
      <c r="B11" s="39" t="s">
        <v>41</v>
      </c>
      <c r="C11" s="47">
        <v>318</v>
      </c>
      <c r="D11" s="47">
        <v>391</v>
      </c>
      <c r="E11" s="48">
        <v>139.6</v>
      </c>
      <c r="F11" s="47">
        <v>121</v>
      </c>
      <c r="G11" s="495">
        <v>134</v>
      </c>
      <c r="H11" s="625">
        <v>127.795</v>
      </c>
      <c r="I11" s="625">
        <v>127.795</v>
      </c>
      <c r="J11" s="625">
        <f>'34-35'!Q10</f>
        <v>89</v>
      </c>
      <c r="K11" s="625">
        <f>'34-35'!S10</f>
        <v>112</v>
      </c>
      <c r="L11" s="625">
        <f>'34-35'!U10</f>
        <v>102.193</v>
      </c>
      <c r="M11" s="625">
        <f>'34-35'!W10</f>
        <v>111</v>
      </c>
      <c r="N11" s="625">
        <f>'34-35'!Y10</f>
        <v>93</v>
      </c>
      <c r="O11" s="498">
        <f>'34-35'!AA10</f>
        <v>97</v>
      </c>
    </row>
    <row r="12" spans="1:15" ht="13.5" thickBot="1" x14ac:dyDescent="0.25">
      <c r="B12" s="4" t="s">
        <v>45</v>
      </c>
      <c r="C12" s="516">
        <v>0.90714285714285714</v>
      </c>
      <c r="D12" s="516">
        <v>0.85925925925925928</v>
      </c>
      <c r="E12" s="516">
        <v>0.95925925925925926</v>
      </c>
      <c r="F12" s="516">
        <v>0.92592592592592593</v>
      </c>
      <c r="G12" s="517">
        <v>0.96296296296296291</v>
      </c>
      <c r="H12" s="517">
        <v>0.84863703703703708</v>
      </c>
      <c r="I12" s="516">
        <f t="shared" ref="I12:N12" si="0">I10/I9</f>
        <v>0.84863703703703708</v>
      </c>
      <c r="J12" s="516">
        <f t="shared" si="0"/>
        <v>0.90370370370370368</v>
      </c>
      <c r="K12" s="516">
        <f t="shared" si="0"/>
        <v>0.59259259259259256</v>
      </c>
      <c r="L12" s="516">
        <f t="shared" si="0"/>
        <v>0.59130434782608698</v>
      </c>
      <c r="M12" s="516">
        <f t="shared" si="0"/>
        <v>0.48888888888888887</v>
      </c>
      <c r="N12" s="516">
        <f t="shared" si="0"/>
        <v>0.61111111111111116</v>
      </c>
      <c r="O12" s="889">
        <f>O10/O9</f>
        <v>0.65555555555555556</v>
      </c>
    </row>
    <row r="13" spans="1:15" x14ac:dyDescent="0.2"/>
    <row r="14" spans="1:15" x14ac:dyDescent="0.2"/>
    <row r="15" spans="1:15" ht="15" thickBot="1" x14ac:dyDescent="0.25">
      <c r="B15" s="38" t="s">
        <v>447</v>
      </c>
    </row>
    <row r="16" spans="1:15" x14ac:dyDescent="0.2">
      <c r="C16" s="34">
        <v>2000</v>
      </c>
      <c r="D16" s="34">
        <v>2001</v>
      </c>
      <c r="E16" s="34">
        <v>2002</v>
      </c>
      <c r="F16" s="34">
        <v>2003</v>
      </c>
      <c r="G16" s="288">
        <v>2004</v>
      </c>
      <c r="H16" s="288">
        <v>2005</v>
      </c>
      <c r="I16" s="34">
        <v>2006</v>
      </c>
      <c r="J16" s="34">
        <v>2007</v>
      </c>
      <c r="K16" s="34">
        <v>2008</v>
      </c>
      <c r="L16" s="34">
        <v>2009</v>
      </c>
      <c r="M16" s="34">
        <v>2010</v>
      </c>
      <c r="N16" s="34">
        <v>2011</v>
      </c>
      <c r="O16" s="293">
        <v>2012</v>
      </c>
    </row>
    <row r="17" spans="2:16" x14ac:dyDescent="0.2">
      <c r="B17" s="38" t="s">
        <v>46</v>
      </c>
      <c r="C17" s="347" t="s">
        <v>37</v>
      </c>
      <c r="D17" s="347" t="s">
        <v>37</v>
      </c>
      <c r="E17" s="347" t="s">
        <v>37</v>
      </c>
      <c r="F17" s="347" t="s">
        <v>37</v>
      </c>
      <c r="G17" s="368" t="s">
        <v>37</v>
      </c>
      <c r="H17" s="368" t="s">
        <v>37</v>
      </c>
      <c r="I17" s="347" t="s">
        <v>37</v>
      </c>
      <c r="J17" s="347" t="s">
        <v>37</v>
      </c>
      <c r="K17" s="347" t="s">
        <v>37</v>
      </c>
      <c r="L17" s="347" t="s">
        <v>37</v>
      </c>
      <c r="M17" s="347" t="s">
        <v>37</v>
      </c>
      <c r="N17" s="347" t="s">
        <v>37</v>
      </c>
      <c r="O17" s="373" t="s">
        <v>37</v>
      </c>
      <c r="P17" s="61"/>
    </row>
    <row r="18" spans="2:16" x14ac:dyDescent="0.2">
      <c r="B18" s="39" t="s">
        <v>47</v>
      </c>
      <c r="C18" s="51">
        <v>1343</v>
      </c>
      <c r="D18" s="51">
        <v>1274.0139999999999</v>
      </c>
      <c r="E18" s="51">
        <v>1258.6010000000001</v>
      </c>
      <c r="F18" s="51">
        <v>2077</v>
      </c>
      <c r="G18" s="370">
        <v>1943</v>
      </c>
      <c r="H18" s="370">
        <v>1931</v>
      </c>
      <c r="I18" s="51">
        <v>1931</v>
      </c>
      <c r="J18" s="51">
        <v>2127</v>
      </c>
      <c r="K18" s="51">
        <v>2300</v>
      </c>
      <c r="L18" s="51">
        <v>2557</v>
      </c>
      <c r="M18" s="51">
        <v>2498</v>
      </c>
      <c r="N18" s="51">
        <v>2549</v>
      </c>
      <c r="O18" s="375">
        <v>2534</v>
      </c>
      <c r="P18" s="61"/>
    </row>
    <row r="19" spans="2:16" x14ac:dyDescent="0.2">
      <c r="B19" s="4" t="s">
        <v>48</v>
      </c>
      <c r="C19" s="52">
        <v>1879</v>
      </c>
      <c r="D19" s="52">
        <v>1856.962</v>
      </c>
      <c r="E19" s="52">
        <v>1863.09</v>
      </c>
      <c r="F19" s="52">
        <v>1596</v>
      </c>
      <c r="G19" s="371">
        <v>1819</v>
      </c>
      <c r="H19" s="371">
        <v>2331</v>
      </c>
      <c r="I19" s="52">
        <v>2331</v>
      </c>
      <c r="J19" s="52">
        <v>4361</v>
      </c>
      <c r="K19" s="52">
        <v>5544</v>
      </c>
      <c r="L19" s="52">
        <v>5201</v>
      </c>
      <c r="M19" s="52">
        <v>4966</v>
      </c>
      <c r="N19" s="52">
        <v>4752</v>
      </c>
      <c r="O19" s="376">
        <v>4498</v>
      </c>
    </row>
    <row r="20" spans="2:16" x14ac:dyDescent="0.2">
      <c r="C20" s="52"/>
      <c r="D20" s="52"/>
      <c r="E20" s="52"/>
      <c r="F20" s="52"/>
      <c r="G20" s="371"/>
      <c r="H20" s="371"/>
      <c r="I20" s="52"/>
      <c r="J20" s="52"/>
      <c r="K20" s="52"/>
      <c r="L20" s="52"/>
      <c r="M20" s="52"/>
      <c r="N20" s="35"/>
      <c r="O20" s="483"/>
    </row>
    <row r="21" spans="2:16" x14ac:dyDescent="0.2">
      <c r="B21" s="38" t="s">
        <v>49</v>
      </c>
      <c r="C21" s="35"/>
      <c r="D21" s="35"/>
      <c r="E21" s="35"/>
      <c r="F21" s="35"/>
      <c r="G21" s="369"/>
      <c r="H21" s="369"/>
      <c r="I21" s="35"/>
      <c r="J21" s="35"/>
      <c r="K21" s="35"/>
      <c r="L21" s="35"/>
      <c r="M21" s="35"/>
      <c r="N21" s="35"/>
      <c r="O21" s="483"/>
      <c r="P21" s="61"/>
    </row>
    <row r="22" spans="2:16" x14ac:dyDescent="0.2">
      <c r="B22" s="39" t="s">
        <v>47</v>
      </c>
      <c r="C22" s="51">
        <v>783</v>
      </c>
      <c r="D22" s="51">
        <v>752.99599999999998</v>
      </c>
      <c r="E22" s="51">
        <v>842.60599999999999</v>
      </c>
      <c r="F22" s="51">
        <v>1445</v>
      </c>
      <c r="G22" s="370">
        <v>1274</v>
      </c>
      <c r="H22" s="370">
        <v>1394</v>
      </c>
      <c r="I22" s="51">
        <v>1394</v>
      </c>
      <c r="J22" s="51">
        <v>2138</v>
      </c>
      <c r="K22" s="51">
        <v>2589</v>
      </c>
      <c r="L22" s="51">
        <v>3556</v>
      </c>
      <c r="M22" s="51">
        <v>3838</v>
      </c>
      <c r="N22" s="51">
        <v>4203</v>
      </c>
      <c r="O22" s="375">
        <v>4298</v>
      </c>
      <c r="P22" s="61"/>
    </row>
    <row r="23" spans="2:16" ht="13.5" thickBot="1" x14ac:dyDescent="0.25">
      <c r="B23" s="4" t="s">
        <v>48</v>
      </c>
      <c r="C23" s="281">
        <v>2467</v>
      </c>
      <c r="D23" s="281">
        <v>2269.8319999999999</v>
      </c>
      <c r="E23" s="281">
        <v>2285.4690000000001</v>
      </c>
      <c r="F23" s="281">
        <v>2374</v>
      </c>
      <c r="G23" s="496">
        <v>2795</v>
      </c>
      <c r="H23" s="496">
        <v>3788</v>
      </c>
      <c r="I23" s="281">
        <v>3788</v>
      </c>
      <c r="J23" s="281">
        <v>7559</v>
      </c>
      <c r="K23" s="281">
        <v>9152</v>
      </c>
      <c r="L23" s="281">
        <v>8152</v>
      </c>
      <c r="M23" s="281">
        <v>8419</v>
      </c>
      <c r="N23" s="281">
        <v>8764</v>
      </c>
      <c r="O23" s="497">
        <v>8529</v>
      </c>
    </row>
    <row r="24" spans="2:16" x14ac:dyDescent="0.2">
      <c r="G24" s="61"/>
      <c r="H24" s="61"/>
    </row>
    <row r="25" spans="2:16" ht="12.75" customHeight="1" x14ac:dyDescent="0.2">
      <c r="B25" s="912" t="s">
        <v>465</v>
      </c>
      <c r="C25" s="912"/>
      <c r="D25" s="912"/>
      <c r="E25" s="912"/>
      <c r="F25" s="912"/>
      <c r="G25" s="912"/>
      <c r="H25" s="912"/>
      <c r="I25" s="912"/>
      <c r="J25" s="912"/>
      <c r="K25" s="912"/>
      <c r="L25" s="912"/>
      <c r="M25" s="912"/>
    </row>
    <row r="26" spans="2:16" x14ac:dyDescent="0.2">
      <c r="B26" s="912"/>
      <c r="C26" s="912"/>
      <c r="D26" s="912"/>
      <c r="E26" s="912"/>
      <c r="F26" s="912"/>
      <c r="G26" s="912"/>
      <c r="H26" s="912"/>
      <c r="I26" s="912"/>
      <c r="J26" s="912"/>
      <c r="K26" s="912"/>
      <c r="L26" s="912"/>
      <c r="M26" s="912"/>
    </row>
    <row r="27" spans="2:16" ht="12.75" customHeight="1" x14ac:dyDescent="0.2">
      <c r="B27" s="912" t="s">
        <v>556</v>
      </c>
      <c r="C27" s="912"/>
      <c r="D27" s="912"/>
      <c r="E27" s="912"/>
      <c r="F27" s="912"/>
      <c r="G27" s="912"/>
      <c r="H27" s="912"/>
      <c r="I27" s="912"/>
      <c r="J27" s="912"/>
      <c r="K27" s="912"/>
      <c r="L27" s="912"/>
      <c r="M27" s="912"/>
    </row>
    <row r="28" spans="2:16" x14ac:dyDescent="0.2">
      <c r="B28" s="912"/>
      <c r="C28" s="912"/>
      <c r="D28" s="912"/>
      <c r="E28" s="912"/>
      <c r="F28" s="912"/>
      <c r="G28" s="912"/>
      <c r="H28" s="912"/>
      <c r="I28" s="912"/>
      <c r="J28" s="912"/>
      <c r="K28" s="912"/>
      <c r="L28" s="912"/>
      <c r="M28" s="912"/>
    </row>
    <row r="29" spans="2:16" x14ac:dyDescent="0.2"/>
    <row r="30" spans="2:16" x14ac:dyDescent="0.2"/>
    <row r="31" spans="2:16" x14ac:dyDescent="0.2"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</row>
    <row r="32" spans="2:16" x14ac:dyDescent="0.2"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</row>
  </sheetData>
  <mergeCells count="2">
    <mergeCell ref="B25:M26"/>
    <mergeCell ref="B27:M28"/>
  </mergeCells>
  <phoneticPr fontId="4" type="noConversion"/>
  <pageMargins left="0.75" right="0.75" top="0.49" bottom="1" header="0.5" footer="0.5"/>
  <pageSetup paperSize="9" scale="78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indexed="11"/>
    <pageSetUpPr autoPageBreaks="0" fitToPage="1"/>
  </sheetPr>
  <dimension ref="A1:P36"/>
  <sheetViews>
    <sheetView view="pageBreakPreview" zoomScale="85" zoomScaleNormal="70" zoomScaleSheetLayoutView="85" workbookViewId="0"/>
  </sheetViews>
  <sheetFormatPr defaultRowHeight="12.75" zeroHeight="1" x14ac:dyDescent="0.2"/>
  <cols>
    <col min="1" max="1" width="0.42578125" style="4" customWidth="1"/>
    <col min="2" max="2" width="39.85546875" style="4" customWidth="1"/>
    <col min="3" max="7" width="9.7109375" style="4" customWidth="1"/>
    <col min="8" max="10" width="9.140625" style="4"/>
    <col min="11" max="11" width="9.7109375" style="4" customWidth="1"/>
    <col min="12" max="16384" width="9.140625" style="4"/>
  </cols>
  <sheetData>
    <row r="1" spans="1:16" x14ac:dyDescent="0.2">
      <c r="A1" s="4" t="s">
        <v>296</v>
      </c>
      <c r="B1" s="592"/>
    </row>
    <row r="2" spans="1:16" ht="12.75" customHeight="1" x14ac:dyDescent="0.35">
      <c r="B2" s="32"/>
    </row>
    <row r="3" spans="1:16" ht="12.75" customHeight="1" x14ac:dyDescent="0.35">
      <c r="B3" s="32"/>
    </row>
    <row r="4" spans="1:16" ht="12.75" customHeight="1" x14ac:dyDescent="0.35">
      <c r="B4" s="32"/>
    </row>
    <row r="5" spans="1:16" ht="12.75" customHeight="1" x14ac:dyDescent="0.2">
      <c r="B5" s="55" t="s">
        <v>500</v>
      </c>
    </row>
    <row r="6" spans="1:16" ht="12.75" customHeight="1" thickBot="1" x14ac:dyDescent="0.25"/>
    <row r="7" spans="1:16" x14ac:dyDescent="0.2">
      <c r="B7" s="38" t="s">
        <v>501</v>
      </c>
      <c r="C7" s="56">
        <v>2000</v>
      </c>
      <c r="D7" s="56">
        <v>2001</v>
      </c>
      <c r="E7" s="56">
        <v>2002</v>
      </c>
      <c r="F7" s="56">
        <v>2003</v>
      </c>
      <c r="G7" s="348">
        <v>2004</v>
      </c>
      <c r="H7" s="348">
        <v>2005</v>
      </c>
      <c r="I7" s="348">
        <v>2006</v>
      </c>
      <c r="J7" s="348">
        <v>2007</v>
      </c>
      <c r="K7" s="348">
        <v>2008</v>
      </c>
      <c r="L7" s="348">
        <v>2009</v>
      </c>
      <c r="M7" s="348">
        <v>2010</v>
      </c>
      <c r="N7" s="348">
        <v>2011</v>
      </c>
      <c r="O7" s="472">
        <v>2012</v>
      </c>
      <c r="P7" s="61"/>
    </row>
    <row r="8" spans="1:16" x14ac:dyDescent="0.2">
      <c r="C8" s="57"/>
      <c r="D8" s="57"/>
      <c r="E8" s="57"/>
      <c r="F8" s="57"/>
      <c r="G8" s="470"/>
      <c r="H8" s="470"/>
      <c r="I8" s="470"/>
      <c r="J8" s="470"/>
      <c r="K8" s="470"/>
      <c r="L8" s="470"/>
      <c r="M8" s="470"/>
      <c r="N8" s="470"/>
      <c r="O8" s="473"/>
    </row>
    <row r="9" spans="1:16" ht="14.25" x14ac:dyDescent="0.2">
      <c r="B9" s="39" t="s">
        <v>439</v>
      </c>
      <c r="C9" s="58">
        <v>13342</v>
      </c>
      <c r="D9" s="58" t="s">
        <v>243</v>
      </c>
      <c r="E9" s="58">
        <v>17818</v>
      </c>
      <c r="F9" s="58">
        <v>15133</v>
      </c>
      <c r="G9" s="471">
        <v>14296</v>
      </c>
      <c r="H9" s="471" t="s">
        <v>308</v>
      </c>
      <c r="I9" s="471" t="s">
        <v>415</v>
      </c>
      <c r="J9" s="471">
        <v>22927</v>
      </c>
      <c r="K9" s="471">
        <v>22956</v>
      </c>
      <c r="L9" s="471">
        <v>22535</v>
      </c>
      <c r="M9" s="471">
        <f>H18</f>
        <v>22040</v>
      </c>
      <c r="N9" s="471">
        <v>22380</v>
      </c>
      <c r="O9" s="839">
        <v>21956</v>
      </c>
    </row>
    <row r="10" spans="1:16" ht="13.5" thickBot="1" x14ac:dyDescent="0.25">
      <c r="B10" s="349" t="s">
        <v>50</v>
      </c>
      <c r="C10" s="474">
        <v>7646</v>
      </c>
      <c r="D10" s="474">
        <v>7333</v>
      </c>
      <c r="E10" s="474">
        <v>7298</v>
      </c>
      <c r="F10" s="474">
        <v>6287</v>
      </c>
      <c r="G10" s="475">
        <v>5701</v>
      </c>
      <c r="H10" s="475">
        <v>5370</v>
      </c>
      <c r="I10" s="475">
        <v>4780</v>
      </c>
      <c r="J10" s="475">
        <v>4748</v>
      </c>
      <c r="K10" s="475">
        <v>4725</v>
      </c>
      <c r="L10" s="475">
        <v>4482</v>
      </c>
      <c r="M10" s="475">
        <f>F18</f>
        <v>4513</v>
      </c>
      <c r="N10" s="475">
        <v>4445</v>
      </c>
      <c r="O10" s="840">
        <v>4445</v>
      </c>
    </row>
    <row r="11" spans="1:16" x14ac:dyDescent="0.2"/>
    <row r="12" spans="1:16" x14ac:dyDescent="0.2">
      <c r="B12" s="38" t="s">
        <v>51</v>
      </c>
      <c r="C12" s="916">
        <v>2009</v>
      </c>
      <c r="D12" s="917"/>
      <c r="E12" s="918"/>
      <c r="F12" s="916">
        <v>2010</v>
      </c>
      <c r="G12" s="917"/>
      <c r="H12" s="918"/>
      <c r="I12" s="916">
        <v>2011</v>
      </c>
      <c r="J12" s="917"/>
      <c r="K12" s="918"/>
      <c r="L12" s="913">
        <v>2012</v>
      </c>
      <c r="M12" s="914"/>
      <c r="N12" s="915"/>
    </row>
    <row r="13" spans="1:16" ht="19.5" x14ac:dyDescent="0.2">
      <c r="C13" s="246" t="s">
        <v>52</v>
      </c>
      <c r="D13" s="246" t="s">
        <v>53</v>
      </c>
      <c r="E13" s="606" t="s">
        <v>449</v>
      </c>
      <c r="F13" s="246" t="s">
        <v>52</v>
      </c>
      <c r="G13" s="246" t="s">
        <v>53</v>
      </c>
      <c r="H13" s="606" t="s">
        <v>449</v>
      </c>
      <c r="I13" s="246" t="s">
        <v>52</v>
      </c>
      <c r="J13" s="246" t="s">
        <v>53</v>
      </c>
      <c r="K13" s="606" t="s">
        <v>449</v>
      </c>
      <c r="L13" s="246" t="s">
        <v>52</v>
      </c>
      <c r="M13" s="246" t="s">
        <v>53</v>
      </c>
      <c r="N13" s="606" t="s">
        <v>449</v>
      </c>
    </row>
    <row r="14" spans="1:16" x14ac:dyDescent="0.2">
      <c r="B14" s="39" t="s">
        <v>54</v>
      </c>
      <c r="C14" s="58">
        <f>927+488+714</f>
        <v>2129</v>
      </c>
      <c r="D14" s="58">
        <f>10183-C14</f>
        <v>8054</v>
      </c>
      <c r="E14" s="225">
        <f>C14+D14</f>
        <v>10183</v>
      </c>
      <c r="F14" s="58">
        <v>2052</v>
      </c>
      <c r="G14" s="58">
        <f>H14-F14</f>
        <v>7740</v>
      </c>
      <c r="H14" s="225">
        <v>9792</v>
      </c>
      <c r="I14" s="58">
        <v>1986</v>
      </c>
      <c r="J14" s="58">
        <v>8286</v>
      </c>
      <c r="K14" s="225">
        <v>10272</v>
      </c>
      <c r="L14" s="58">
        <v>2040</v>
      </c>
      <c r="M14" s="58">
        <v>7550</v>
      </c>
      <c r="N14" s="225">
        <v>9590</v>
      </c>
    </row>
    <row r="15" spans="1:16" x14ac:dyDescent="0.2">
      <c r="B15" s="4" t="s">
        <v>55</v>
      </c>
      <c r="C15" s="59">
        <v>439</v>
      </c>
      <c r="D15" s="59">
        <f>1295-C15</f>
        <v>856</v>
      </c>
      <c r="E15" s="220">
        <f>C15+D15</f>
        <v>1295</v>
      </c>
      <c r="F15" s="59">
        <v>377</v>
      </c>
      <c r="G15" s="59">
        <f>H15-F15</f>
        <v>1108</v>
      </c>
      <c r="H15" s="220">
        <v>1485</v>
      </c>
      <c r="I15" s="59">
        <v>366</v>
      </c>
      <c r="J15" s="59">
        <v>1043</v>
      </c>
      <c r="K15" s="220">
        <v>1409</v>
      </c>
      <c r="L15" s="59">
        <v>365</v>
      </c>
      <c r="M15" s="59">
        <v>987</v>
      </c>
      <c r="N15" s="220">
        <v>1352</v>
      </c>
    </row>
    <row r="16" spans="1:16" x14ac:dyDescent="0.2">
      <c r="B16" s="39" t="s">
        <v>268</v>
      </c>
      <c r="C16" s="58">
        <f>840+24</f>
        <v>864</v>
      </c>
      <c r="D16" s="58">
        <f>6445-C16</f>
        <v>5581</v>
      </c>
      <c r="E16" s="225">
        <f>C16+D16</f>
        <v>6445</v>
      </c>
      <c r="F16" s="58">
        <v>1030</v>
      </c>
      <c r="G16" s="58">
        <f>H16-F16</f>
        <v>5375</v>
      </c>
      <c r="H16" s="225">
        <v>6405</v>
      </c>
      <c r="I16" s="58">
        <v>1044</v>
      </c>
      <c r="J16" s="58">
        <v>5607</v>
      </c>
      <c r="K16" s="225">
        <v>6651</v>
      </c>
      <c r="L16" s="58">
        <v>1034</v>
      </c>
      <c r="M16" s="58">
        <v>5217</v>
      </c>
      <c r="N16" s="225">
        <v>6251</v>
      </c>
    </row>
    <row r="17" spans="2:14" x14ac:dyDescent="0.2">
      <c r="B17" s="4" t="s">
        <v>8</v>
      </c>
      <c r="C17" s="59">
        <f>C18-C14-C15-C16</f>
        <v>1050</v>
      </c>
      <c r="D17" s="59">
        <f>D18-D14-D15-D16</f>
        <v>3562</v>
      </c>
      <c r="E17" s="220">
        <f>C17+D17</f>
        <v>4612</v>
      </c>
      <c r="F17" s="59">
        <v>1054</v>
      </c>
      <c r="G17" s="59">
        <f>H17-F17</f>
        <v>3304</v>
      </c>
      <c r="H17" s="220">
        <v>4358</v>
      </c>
      <c r="I17" s="59">
        <v>1049</v>
      </c>
      <c r="J17" s="59">
        <v>2999</v>
      </c>
      <c r="K17" s="220">
        <v>4048</v>
      </c>
      <c r="L17" s="59">
        <v>1006</v>
      </c>
      <c r="M17" s="59">
        <v>3757</v>
      </c>
      <c r="N17" s="220">
        <v>4763</v>
      </c>
    </row>
    <row r="18" spans="2:14" x14ac:dyDescent="0.2">
      <c r="B18" s="349" t="s">
        <v>10</v>
      </c>
      <c r="C18" s="474">
        <f>L10</f>
        <v>4482</v>
      </c>
      <c r="D18" s="474">
        <f>L9-C18</f>
        <v>18053</v>
      </c>
      <c r="E18" s="476">
        <f>D18+C18</f>
        <v>22535</v>
      </c>
      <c r="F18" s="474">
        <f>SUM(F14:F17)</f>
        <v>4513</v>
      </c>
      <c r="G18" s="474">
        <f>H18-F18</f>
        <v>17527</v>
      </c>
      <c r="H18" s="476">
        <f>SUM(H14:H17)</f>
        <v>22040</v>
      </c>
      <c r="I18" s="474">
        <f>SUM(I14:I17)</f>
        <v>4445</v>
      </c>
      <c r="J18" s="474">
        <f>K18-I18</f>
        <v>17935</v>
      </c>
      <c r="K18" s="476">
        <f>SUM(K14:K17)</f>
        <v>22380</v>
      </c>
      <c r="L18" s="474">
        <f>SUM(L14:L17)</f>
        <v>4445</v>
      </c>
      <c r="M18" s="474">
        <f>N18-L18</f>
        <v>17511</v>
      </c>
      <c r="N18" s="476">
        <f>SUM(N14:N17)</f>
        <v>21956</v>
      </c>
    </row>
    <row r="19" spans="2:14" x14ac:dyDescent="0.2"/>
    <row r="20" spans="2:14" x14ac:dyDescent="0.2">
      <c r="B20" s="38" t="s">
        <v>51</v>
      </c>
      <c r="C20" s="916">
        <v>2005</v>
      </c>
      <c r="D20" s="917"/>
      <c r="E20" s="918"/>
      <c r="F20" s="916">
        <v>2006</v>
      </c>
      <c r="G20" s="917"/>
      <c r="H20" s="918"/>
      <c r="I20" s="916">
        <v>2007</v>
      </c>
      <c r="J20" s="917"/>
      <c r="K20" s="918"/>
      <c r="L20" s="916">
        <v>2008</v>
      </c>
      <c r="M20" s="917"/>
      <c r="N20" s="918"/>
    </row>
    <row r="21" spans="2:14" ht="19.5" x14ac:dyDescent="0.2">
      <c r="C21" s="246" t="s">
        <v>52</v>
      </c>
      <c r="D21" s="246" t="s">
        <v>53</v>
      </c>
      <c r="E21" s="606" t="s">
        <v>449</v>
      </c>
      <c r="F21" s="246" t="s">
        <v>52</v>
      </c>
      <c r="G21" s="246" t="s">
        <v>53</v>
      </c>
      <c r="H21" s="606" t="s">
        <v>449</v>
      </c>
      <c r="I21" s="246" t="s">
        <v>52</v>
      </c>
      <c r="J21" s="246" t="s">
        <v>53</v>
      </c>
      <c r="K21" s="606" t="s">
        <v>449</v>
      </c>
      <c r="L21" s="246" t="s">
        <v>52</v>
      </c>
      <c r="M21" s="246" t="s">
        <v>53</v>
      </c>
      <c r="N21" s="606" t="s">
        <v>449</v>
      </c>
    </row>
    <row r="22" spans="2:14" x14ac:dyDescent="0.2">
      <c r="B22" s="39" t="s">
        <v>54</v>
      </c>
      <c r="C22" s="58">
        <v>1355</v>
      </c>
      <c r="D22" s="58">
        <v>3527</v>
      </c>
      <c r="E22" s="225">
        <v>4882</v>
      </c>
      <c r="F22" s="58">
        <v>1289</v>
      </c>
      <c r="G22" s="58">
        <v>7103.35</v>
      </c>
      <c r="H22" s="225">
        <v>8391.75</v>
      </c>
      <c r="I22" s="58">
        <v>1292</v>
      </c>
      <c r="J22" s="58">
        <v>6467</v>
      </c>
      <c r="K22" s="225">
        <v>7759</v>
      </c>
      <c r="L22" s="58">
        <v>1265</v>
      </c>
      <c r="M22" s="58">
        <v>7491</v>
      </c>
      <c r="N22" s="225">
        <v>8756</v>
      </c>
    </row>
    <row r="23" spans="2:14" x14ac:dyDescent="0.2">
      <c r="B23" s="4" t="s">
        <v>55</v>
      </c>
      <c r="C23" s="59">
        <v>667</v>
      </c>
      <c r="D23" s="59">
        <v>275</v>
      </c>
      <c r="E23" s="220">
        <v>942</v>
      </c>
      <c r="F23" s="59">
        <v>580</v>
      </c>
      <c r="G23" s="59">
        <v>251</v>
      </c>
      <c r="H23" s="220">
        <v>831.4</v>
      </c>
      <c r="I23" s="59">
        <v>572</v>
      </c>
      <c r="J23" s="59">
        <v>530</v>
      </c>
      <c r="K23" s="220">
        <v>1102</v>
      </c>
      <c r="L23" s="59">
        <v>480</v>
      </c>
      <c r="M23" s="59">
        <v>420</v>
      </c>
      <c r="N23" s="220">
        <v>900</v>
      </c>
    </row>
    <row r="24" spans="2:14" x14ac:dyDescent="0.2">
      <c r="B24" s="39" t="s">
        <v>268</v>
      </c>
      <c r="C24" s="58">
        <v>766</v>
      </c>
      <c r="D24" s="58">
        <v>6310</v>
      </c>
      <c r="E24" s="225">
        <v>7076</v>
      </c>
      <c r="F24" s="58">
        <v>740</v>
      </c>
      <c r="G24" s="58">
        <v>5177</v>
      </c>
      <c r="H24" s="225">
        <v>5917.4</v>
      </c>
      <c r="I24" s="58"/>
      <c r="J24" s="58">
        <v>2584</v>
      </c>
      <c r="K24" s="225">
        <v>2584</v>
      </c>
      <c r="L24" s="58">
        <v>745</v>
      </c>
      <c r="M24" s="58">
        <v>5281</v>
      </c>
      <c r="N24" s="225">
        <v>6026</v>
      </c>
    </row>
    <row r="25" spans="2:14" x14ac:dyDescent="0.2">
      <c r="B25" s="4" t="s">
        <v>8</v>
      </c>
      <c r="C25" s="59">
        <v>2582</v>
      </c>
      <c r="D25" s="59">
        <v>5323</v>
      </c>
      <c r="E25" s="220">
        <v>7905</v>
      </c>
      <c r="F25" s="59">
        <v>2171</v>
      </c>
      <c r="G25" s="59">
        <v>6802</v>
      </c>
      <c r="H25" s="220">
        <v>8972.7999999999993</v>
      </c>
      <c r="I25" s="59">
        <v>2884</v>
      </c>
      <c r="J25" s="59">
        <v>8598</v>
      </c>
      <c r="K25" s="220">
        <v>11482</v>
      </c>
      <c r="L25" s="59">
        <v>2235</v>
      </c>
      <c r="M25" s="59">
        <v>5039</v>
      </c>
      <c r="N25" s="220">
        <v>7273</v>
      </c>
    </row>
    <row r="26" spans="2:14" x14ac:dyDescent="0.2">
      <c r="B26" s="349" t="s">
        <v>10</v>
      </c>
      <c r="C26" s="474">
        <v>5370</v>
      </c>
      <c r="D26" s="474">
        <v>15435</v>
      </c>
      <c r="E26" s="476">
        <v>20805</v>
      </c>
      <c r="F26" s="474">
        <v>4780</v>
      </c>
      <c r="G26" s="474">
        <v>19333.349999999999</v>
      </c>
      <c r="H26" s="476">
        <v>24113.35</v>
      </c>
      <c r="I26" s="474">
        <v>4748</v>
      </c>
      <c r="J26" s="474">
        <v>18179</v>
      </c>
      <c r="K26" s="476">
        <v>22927</v>
      </c>
      <c r="L26" s="474">
        <v>4725</v>
      </c>
      <c r="M26" s="474">
        <v>18231</v>
      </c>
      <c r="N26" s="476">
        <v>22956</v>
      </c>
    </row>
    <row r="27" spans="2:14" x14ac:dyDescent="0.2"/>
    <row r="28" spans="2:14" x14ac:dyDescent="0.2">
      <c r="B28" s="60" t="s">
        <v>587</v>
      </c>
      <c r="D28" s="61"/>
      <c r="E28" s="61"/>
    </row>
    <row r="29" spans="2:14" x14ac:dyDescent="0.2">
      <c r="B29" s="60" t="s">
        <v>586</v>
      </c>
      <c r="D29" s="61"/>
      <c r="E29" s="61"/>
    </row>
    <row r="30" spans="2:14" x14ac:dyDescent="0.2">
      <c r="B30" s="60" t="s">
        <v>585</v>
      </c>
    </row>
    <row r="31" spans="2:14" x14ac:dyDescent="0.2">
      <c r="B31" s="60" t="s">
        <v>466</v>
      </c>
    </row>
    <row r="32" spans="2:14" x14ac:dyDescent="0.2">
      <c r="B32" s="60" t="s">
        <v>571</v>
      </c>
    </row>
    <row r="33" spans="2:15" x14ac:dyDescent="0.2"/>
    <row r="34" spans="2:15" x14ac:dyDescent="0.2"/>
    <row r="35" spans="2:15" x14ac:dyDescent="0.2"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</row>
    <row r="36" spans="2:15" x14ac:dyDescent="0.2"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</row>
  </sheetData>
  <mergeCells count="8">
    <mergeCell ref="L12:N12"/>
    <mergeCell ref="C20:E20"/>
    <mergeCell ref="L20:N20"/>
    <mergeCell ref="F20:H20"/>
    <mergeCell ref="C12:E12"/>
    <mergeCell ref="I20:K20"/>
    <mergeCell ref="F12:H12"/>
    <mergeCell ref="I12:K12"/>
  </mergeCells>
  <phoneticPr fontId="4" type="noConversion"/>
  <pageMargins left="0.75" right="0.75" top="0.49" bottom="1" header="0.5" footer="0.5"/>
  <pageSetup paperSize="9" scale="80" orientation="landscape" horizontalDpi="1200" verticalDpi="1200" r:id="rId1"/>
  <headerFooter alignWithMargins="0">
    <oddFooter>&amp;CStrona &amp;P z &amp;N&amp;RORLEN w liczbach ;  strona &amp;A</oddFooter>
  </headerFooter>
  <ignoredErrors>
    <ignoredError sqref="M18 J1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indexed="11"/>
    <pageSetUpPr autoPageBreaks="0" fitToPage="1"/>
  </sheetPr>
  <dimension ref="A1:F25"/>
  <sheetViews>
    <sheetView view="pageBreakPreview" zoomScale="85" zoomScaleNormal="100" zoomScaleSheetLayoutView="115" workbookViewId="0"/>
  </sheetViews>
  <sheetFormatPr defaultColWidth="0" defaultRowHeight="12.75" zeroHeight="1" x14ac:dyDescent="0.2"/>
  <cols>
    <col min="1" max="1" width="0.42578125" style="7" customWidth="1"/>
    <col min="2" max="2" width="49" style="73" customWidth="1"/>
    <col min="3" max="4" width="22.7109375" style="7" customWidth="1"/>
    <col min="5" max="5" width="0" style="7" hidden="1" customWidth="1"/>
    <col min="6" max="6" width="14.28515625" style="7" hidden="1" customWidth="1"/>
    <col min="7" max="16384" width="0" style="7" hidden="1"/>
  </cols>
  <sheetData>
    <row r="1" spans="1:4" x14ac:dyDescent="0.2">
      <c r="A1" s="7" t="s">
        <v>296</v>
      </c>
      <c r="B1" s="592"/>
    </row>
    <row r="2" spans="1:4" ht="12.75" customHeight="1" x14ac:dyDescent="0.35">
      <c r="B2" s="24"/>
    </row>
    <row r="3" spans="1:4" ht="12.75" customHeight="1" x14ac:dyDescent="0.35">
      <c r="B3" s="24"/>
    </row>
    <row r="4" spans="1:4" ht="12.75" customHeight="1" x14ac:dyDescent="0.35">
      <c r="B4" s="24"/>
    </row>
    <row r="5" spans="1:4" ht="12.75" customHeight="1" x14ac:dyDescent="0.2">
      <c r="B5" s="8" t="s">
        <v>619</v>
      </c>
    </row>
    <row r="6" spans="1:4" ht="12.75" customHeight="1" x14ac:dyDescent="0.35">
      <c r="B6" s="24"/>
    </row>
    <row r="7" spans="1:4" ht="38.25" x14ac:dyDescent="0.2">
      <c r="B7" s="62"/>
      <c r="C7" s="63" t="s">
        <v>625</v>
      </c>
      <c r="D7" s="63" t="s">
        <v>626</v>
      </c>
    </row>
    <row r="8" spans="1:4" x14ac:dyDescent="0.2">
      <c r="B8" s="62"/>
      <c r="C8" s="64"/>
      <c r="D8" s="67"/>
    </row>
    <row r="9" spans="1:4" ht="15" customHeight="1" x14ac:dyDescent="0.2">
      <c r="B9" s="66" t="s">
        <v>56</v>
      </c>
      <c r="C9" s="273">
        <v>117710196</v>
      </c>
      <c r="D9" s="67">
        <v>0.27521090089788863</v>
      </c>
    </row>
    <row r="10" spans="1:4" ht="15" customHeight="1" x14ac:dyDescent="0.2">
      <c r="B10" s="843" t="s">
        <v>551</v>
      </c>
      <c r="C10" s="272">
        <v>21744036</v>
      </c>
      <c r="D10" s="65">
        <v>5.0799999999999998E-2</v>
      </c>
    </row>
    <row r="11" spans="1:4" ht="15" customHeight="1" x14ac:dyDescent="0.2">
      <c r="B11" s="66" t="s">
        <v>627</v>
      </c>
      <c r="C11" s="273">
        <v>21464398</v>
      </c>
      <c r="D11" s="67">
        <v>5.0200000000000002E-2</v>
      </c>
    </row>
    <row r="12" spans="1:4" ht="15" customHeight="1" x14ac:dyDescent="0.2">
      <c r="B12" s="66" t="s">
        <v>335</v>
      </c>
      <c r="C12" s="273">
        <v>266790431</v>
      </c>
      <c r="D12" s="67">
        <v>0.62380000000000002</v>
      </c>
    </row>
    <row r="13" spans="1:4" ht="15.75" customHeight="1" x14ac:dyDescent="0.2">
      <c r="B13" s="467" t="s">
        <v>10</v>
      </c>
      <c r="C13" s="468">
        <v>427709061</v>
      </c>
      <c r="D13" s="469">
        <v>1</v>
      </c>
    </row>
    <row r="14" spans="1:4" x14ac:dyDescent="0.2">
      <c r="B14" s="68"/>
      <c r="C14" s="274"/>
      <c r="D14" s="12"/>
    </row>
    <row r="15" spans="1:4" x14ac:dyDescent="0.2">
      <c r="B15" s="69" t="s">
        <v>595</v>
      </c>
      <c r="C15" s="275">
        <v>309998865</v>
      </c>
      <c r="D15" s="70">
        <v>0.72478909910211142</v>
      </c>
    </row>
    <row r="16" spans="1:4" ht="12" customHeight="1" x14ac:dyDescent="0.2"/>
    <row r="17" spans="2:4" ht="12.75" customHeight="1" x14ac:dyDescent="0.2">
      <c r="B17" s="919" t="s">
        <v>597</v>
      </c>
      <c r="C17" s="919"/>
      <c r="D17" s="919"/>
    </row>
    <row r="18" spans="2:4" ht="12.75" customHeight="1" x14ac:dyDescent="0.2">
      <c r="B18" s="920" t="s">
        <v>598</v>
      </c>
      <c r="C18" s="921"/>
      <c r="D18" s="921"/>
    </row>
    <row r="19" spans="2:4" ht="12.75" customHeight="1" x14ac:dyDescent="0.2">
      <c r="B19" s="919" t="s">
        <v>550</v>
      </c>
      <c r="C19" s="919"/>
      <c r="D19" s="919"/>
    </row>
    <row r="20" spans="2:4" x14ac:dyDescent="0.2">
      <c r="B20" s="919" t="s">
        <v>628</v>
      </c>
      <c r="C20" s="919"/>
      <c r="D20" s="919"/>
    </row>
    <row r="21" spans="2:4" x14ac:dyDescent="0.2">
      <c r="B21" s="263"/>
      <c r="C21" s="263"/>
      <c r="D21" s="263"/>
    </row>
    <row r="22" spans="2:4" x14ac:dyDescent="0.2">
      <c r="B22" s="265"/>
      <c r="C22" s="265"/>
      <c r="D22" s="265"/>
    </row>
    <row r="23" spans="2:4" x14ac:dyDescent="0.2"/>
    <row r="24" spans="2:4" x14ac:dyDescent="0.2"/>
    <row r="25" spans="2:4" x14ac:dyDescent="0.2"/>
  </sheetData>
  <mergeCells count="4">
    <mergeCell ref="B17:D17"/>
    <mergeCell ref="B18:D18"/>
    <mergeCell ref="B19:D19"/>
    <mergeCell ref="B20:D20"/>
  </mergeCells>
  <phoneticPr fontId="7" type="noConversion"/>
  <hyperlinks>
    <hyperlink ref="B18" r:id="rId1"/>
  </hyperlinks>
  <pageMargins left="0.75" right="0.75" top="0.49" bottom="1" header="0.5" footer="0.5"/>
  <pageSetup paperSize="9" orientation="landscape" horizontalDpi="1200" verticalDpi="1200" r:id="rId2"/>
  <headerFooter alignWithMargins="0">
    <oddFooter>&amp;CStrona &amp;P z &amp;N&amp;RORLEN w liczbach ;  strona &amp;A</oddFooter>
  </headerFooter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>
    <tabColor indexed="11"/>
    <pageSetUpPr fitToPage="1"/>
  </sheetPr>
  <dimension ref="A1:L25"/>
  <sheetViews>
    <sheetView view="pageBreakPreview" zoomScale="85" zoomScaleNormal="100" zoomScaleSheetLayoutView="100" workbookViewId="0"/>
  </sheetViews>
  <sheetFormatPr defaultColWidth="0" defaultRowHeight="12.75" zeroHeight="1" x14ac:dyDescent="0.2"/>
  <cols>
    <col min="1" max="1" width="0.42578125" style="226" customWidth="1"/>
    <col min="2" max="12" width="9.140625" style="226" customWidth="1"/>
    <col min="13" max="16384" width="0" style="226" hidden="1"/>
  </cols>
  <sheetData>
    <row r="1" spans="1:3" s="227" customFormat="1" x14ac:dyDescent="0.2">
      <c r="A1" s="227" t="s">
        <v>296</v>
      </c>
      <c r="B1" s="592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/>
    <row r="6" spans="1:3" x14ac:dyDescent="0.2">
      <c r="C6" s="160" t="s">
        <v>612</v>
      </c>
    </row>
    <row r="7" spans="1:3" x14ac:dyDescent="0.2"/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x14ac:dyDescent="0.2"/>
    <row r="14" spans="1:3" x14ac:dyDescent="0.2"/>
    <row r="15" spans="1:3" x14ac:dyDescent="0.2"/>
    <row r="16" spans="1:3" x14ac:dyDescent="0.2"/>
    <row r="17" spans="2:12" x14ac:dyDescent="0.2"/>
    <row r="18" spans="2:12" x14ac:dyDescent="0.2"/>
    <row r="19" spans="2:12" x14ac:dyDescent="0.2"/>
    <row r="20" spans="2:12" x14ac:dyDescent="0.2"/>
    <row r="21" spans="2:12" x14ac:dyDescent="0.2"/>
    <row r="22" spans="2:12" x14ac:dyDescent="0.2"/>
    <row r="23" spans="2:12" x14ac:dyDescent="0.2"/>
    <row r="24" spans="2:12" x14ac:dyDescent="0.2"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</row>
    <row r="25" spans="2:12" x14ac:dyDescent="0.2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indexed="11"/>
    <pageSetUpPr autoPageBreaks="0" fitToPage="1"/>
  </sheetPr>
  <dimension ref="A1:Q36"/>
  <sheetViews>
    <sheetView view="pageBreakPreview" zoomScale="85" zoomScaleNormal="85" zoomScaleSheetLayoutView="100" workbookViewId="0">
      <pane xSplit="2" ySplit="8" topLeftCell="C9" activePane="bottomRight" state="frozen"/>
      <selection activeCell="O13" sqref="O13"/>
      <selection pane="topRight" activeCell="O13" sqref="O13"/>
      <selection pane="bottomLeft" activeCell="O13" sqref="O13"/>
      <selection pane="bottomRight" activeCell="T15" sqref="T15"/>
    </sheetView>
  </sheetViews>
  <sheetFormatPr defaultRowHeight="12.75" zeroHeight="1" x14ac:dyDescent="0.2"/>
  <cols>
    <col min="1" max="1" width="0.42578125" style="7" customWidth="1"/>
    <col min="2" max="2" width="43" style="75" customWidth="1"/>
    <col min="3" max="7" width="10.7109375" style="7" customWidth="1"/>
    <col min="8" max="15" width="9.28515625" style="7" bestFit="1" customWidth="1"/>
    <col min="16" max="16384" width="9.140625" style="7"/>
  </cols>
  <sheetData>
    <row r="1" spans="1:17" x14ac:dyDescent="0.2">
      <c r="A1" s="7" t="s">
        <v>296</v>
      </c>
      <c r="B1" s="592"/>
    </row>
    <row r="2" spans="1:17" ht="12.75" customHeight="1" x14ac:dyDescent="0.35">
      <c r="B2" s="24"/>
    </row>
    <row r="3" spans="1:17" ht="12.75" customHeight="1" x14ac:dyDescent="0.35">
      <c r="B3" s="24"/>
    </row>
    <row r="4" spans="1:17" ht="12.75" customHeight="1" x14ac:dyDescent="0.35">
      <c r="B4" s="24"/>
    </row>
    <row r="5" spans="1:17" ht="12.75" customHeight="1" x14ac:dyDescent="0.2">
      <c r="B5" s="74" t="s">
        <v>58</v>
      </c>
    </row>
    <row r="6" spans="1:17" ht="12.75" customHeight="1" thickBot="1" x14ac:dyDescent="0.25">
      <c r="B6" s="74"/>
    </row>
    <row r="7" spans="1:17" ht="12.75" customHeight="1" x14ac:dyDescent="0.2">
      <c r="C7" s="76">
        <v>2000</v>
      </c>
      <c r="D7" s="77">
        <v>2001</v>
      </c>
      <c r="E7" s="78">
        <v>2002</v>
      </c>
      <c r="F7" s="78">
        <v>2003</v>
      </c>
      <c r="G7" s="455">
        <v>2004</v>
      </c>
      <c r="H7" s="76">
        <v>2005</v>
      </c>
      <c r="I7" s="76">
        <v>2006</v>
      </c>
      <c r="J7" s="76">
        <v>2007</v>
      </c>
      <c r="K7" s="76">
        <v>2008</v>
      </c>
      <c r="L7" s="76">
        <v>2009</v>
      </c>
      <c r="M7" s="77">
        <v>2010</v>
      </c>
      <c r="N7" s="869">
        <v>2011</v>
      </c>
      <c r="O7" s="461">
        <v>2012</v>
      </c>
    </row>
    <row r="8" spans="1:17" x14ac:dyDescent="0.2">
      <c r="C8" s="500" t="s">
        <v>18</v>
      </c>
      <c r="D8" s="499" t="s">
        <v>18</v>
      </c>
      <c r="E8" s="515" t="s">
        <v>18</v>
      </c>
      <c r="F8" s="515" t="s">
        <v>18</v>
      </c>
      <c r="G8" s="585" t="s">
        <v>18</v>
      </c>
      <c r="H8" s="500" t="s">
        <v>18</v>
      </c>
      <c r="I8" s="500" t="s">
        <v>18</v>
      </c>
      <c r="J8" s="500" t="s">
        <v>18</v>
      </c>
      <c r="K8" s="500" t="s">
        <v>18</v>
      </c>
      <c r="L8" s="500" t="s">
        <v>18</v>
      </c>
      <c r="M8" s="499" t="s">
        <v>18</v>
      </c>
      <c r="N8" s="870" t="s">
        <v>18</v>
      </c>
      <c r="O8" s="501" t="s">
        <v>18</v>
      </c>
    </row>
    <row r="9" spans="1:17" x14ac:dyDescent="0.2">
      <c r="C9" s="81"/>
      <c r="D9" s="12"/>
      <c r="E9" s="82"/>
      <c r="F9" s="82"/>
      <c r="H9" s="81"/>
      <c r="I9" s="81"/>
      <c r="J9" s="81"/>
      <c r="K9" s="81"/>
      <c r="L9" s="81"/>
      <c r="M9" s="12"/>
      <c r="N9" s="871"/>
      <c r="O9" s="417"/>
    </row>
    <row r="10" spans="1:17" x14ac:dyDescent="0.2">
      <c r="B10" s="83" t="s">
        <v>59</v>
      </c>
      <c r="C10" s="84">
        <v>9125</v>
      </c>
      <c r="D10" s="85">
        <v>9951</v>
      </c>
      <c r="E10" s="86">
        <v>9814</v>
      </c>
      <c r="F10" s="86">
        <v>10715</v>
      </c>
      <c r="G10" s="456">
        <v>12948</v>
      </c>
      <c r="H10" s="677">
        <v>20886</v>
      </c>
      <c r="I10" s="677">
        <v>27661</v>
      </c>
      <c r="J10" s="677">
        <v>26736.337</v>
      </c>
      <c r="K10" s="677">
        <v>29281</v>
      </c>
      <c r="L10" s="677">
        <v>29655</v>
      </c>
      <c r="M10" s="85">
        <v>30431</v>
      </c>
      <c r="N10" s="872">
        <v>28599</v>
      </c>
      <c r="O10" s="462">
        <v>26810.636999999999</v>
      </c>
    </row>
    <row r="11" spans="1:17" x14ac:dyDescent="0.2">
      <c r="B11" s="87" t="s">
        <v>245</v>
      </c>
      <c r="C11" s="88">
        <v>4962</v>
      </c>
      <c r="D11" s="89">
        <v>4432</v>
      </c>
      <c r="E11" s="90">
        <v>5259</v>
      </c>
      <c r="F11" s="90">
        <v>6434</v>
      </c>
      <c r="G11" s="457">
        <v>7922</v>
      </c>
      <c r="H11" s="88">
        <v>12519</v>
      </c>
      <c r="I11" s="88">
        <v>17758</v>
      </c>
      <c r="J11" s="88">
        <v>19366.488000000001</v>
      </c>
      <c r="K11" s="88">
        <v>17695</v>
      </c>
      <c r="L11" s="88">
        <v>19433.045999999998</v>
      </c>
      <c r="M11" s="89">
        <v>20719</v>
      </c>
      <c r="N11" s="873">
        <v>30132</v>
      </c>
      <c r="O11" s="463">
        <v>25820.143</v>
      </c>
    </row>
    <row r="12" spans="1:17" x14ac:dyDescent="0.2">
      <c r="B12" s="91" t="s">
        <v>60</v>
      </c>
      <c r="C12" s="92">
        <v>2705</v>
      </c>
      <c r="D12" s="93">
        <v>2199</v>
      </c>
      <c r="E12" s="94">
        <v>2868</v>
      </c>
      <c r="F12" s="94">
        <v>3058</v>
      </c>
      <c r="G12" s="434">
        <v>3201</v>
      </c>
      <c r="H12" s="123">
        <v>6113</v>
      </c>
      <c r="I12" s="123">
        <v>7399</v>
      </c>
      <c r="J12" s="123">
        <v>10365.409</v>
      </c>
      <c r="K12" s="123">
        <v>9089</v>
      </c>
      <c r="L12" s="123">
        <v>10619.859</v>
      </c>
      <c r="M12" s="93">
        <v>11295</v>
      </c>
      <c r="N12" s="874">
        <v>16297</v>
      </c>
      <c r="O12" s="439">
        <v>15011.047</v>
      </c>
    </row>
    <row r="13" spans="1:17" x14ac:dyDescent="0.2">
      <c r="B13" s="95" t="s">
        <v>61</v>
      </c>
      <c r="C13" s="96">
        <v>2013</v>
      </c>
      <c r="D13" s="97">
        <v>1951</v>
      </c>
      <c r="E13" s="98">
        <v>2088</v>
      </c>
      <c r="F13" s="98">
        <v>2578</v>
      </c>
      <c r="G13" s="435">
        <v>2604</v>
      </c>
      <c r="H13" s="96">
        <v>4827.1000000000004</v>
      </c>
      <c r="I13" s="96">
        <v>6547</v>
      </c>
      <c r="J13" s="96">
        <f>6884.455+115.381</f>
        <v>6999.8360000000002</v>
      </c>
      <c r="K13" s="96">
        <f>6356.174+392.042</f>
        <v>6748.2160000000003</v>
      </c>
      <c r="L13" s="96">
        <f>5625+34</f>
        <v>5659</v>
      </c>
      <c r="M13" s="97">
        <f>6289+48</f>
        <v>6337</v>
      </c>
      <c r="N13" s="875">
        <f>8071+34</f>
        <v>8105</v>
      </c>
      <c r="O13" s="445">
        <f>8075+90</f>
        <v>8165</v>
      </c>
      <c r="P13" s="72"/>
      <c r="Q13" s="72"/>
    </row>
    <row r="14" spans="1:17" ht="14.25" customHeight="1" x14ac:dyDescent="0.2">
      <c r="B14" s="91" t="s">
        <v>564</v>
      </c>
      <c r="C14" s="92">
        <v>190</v>
      </c>
      <c r="D14" s="99">
        <v>214</v>
      </c>
      <c r="E14" s="100">
        <v>222</v>
      </c>
      <c r="F14" s="100">
        <v>629</v>
      </c>
      <c r="G14" s="458">
        <v>1853</v>
      </c>
      <c r="H14" s="92">
        <v>1231.7</v>
      </c>
      <c r="I14" s="92">
        <v>2661</v>
      </c>
      <c r="J14" s="92">
        <f>1498</f>
        <v>1498</v>
      </c>
      <c r="K14" s="92">
        <f>1344</f>
        <v>1344</v>
      </c>
      <c r="L14" s="92">
        <f>2941</f>
        <v>2941</v>
      </c>
      <c r="M14" s="99">
        <v>2821</v>
      </c>
      <c r="N14" s="876">
        <v>5409</v>
      </c>
      <c r="O14" s="464">
        <v>2211.4250000000002</v>
      </c>
      <c r="P14" s="72"/>
      <c r="Q14" s="72"/>
    </row>
    <row r="15" spans="1:17" x14ac:dyDescent="0.2">
      <c r="B15" s="428" t="s">
        <v>62</v>
      </c>
      <c r="C15" s="429">
        <v>14087</v>
      </c>
      <c r="D15" s="430">
        <v>14383</v>
      </c>
      <c r="E15" s="431">
        <v>15073</v>
      </c>
      <c r="F15" s="431">
        <v>17149</v>
      </c>
      <c r="G15" s="432">
        <v>20869</v>
      </c>
      <c r="H15" s="429">
        <v>33404</v>
      </c>
      <c r="I15" s="429">
        <f>I10+I11</f>
        <v>45419</v>
      </c>
      <c r="J15" s="429">
        <f>J10+J11</f>
        <v>46102.824999999997</v>
      </c>
      <c r="K15" s="429">
        <f>'6'!K10</f>
        <v>46976</v>
      </c>
      <c r="L15" s="429">
        <f>'6'!L10</f>
        <v>49088</v>
      </c>
      <c r="M15" s="430">
        <f>'6'!M10</f>
        <v>51150</v>
      </c>
      <c r="N15" s="877">
        <f>'6'!N10</f>
        <v>58731</v>
      </c>
      <c r="O15" s="437">
        <f>'6'!O10</f>
        <v>52630.78</v>
      </c>
      <c r="Q15" s="72"/>
    </row>
    <row r="16" spans="1:17" x14ac:dyDescent="0.2">
      <c r="B16" s="101"/>
      <c r="C16" s="96"/>
      <c r="D16" s="97"/>
      <c r="E16" s="98"/>
      <c r="F16" s="98"/>
      <c r="G16" s="435"/>
      <c r="H16" s="96"/>
      <c r="I16" s="96"/>
      <c r="J16" s="96"/>
      <c r="K16" s="96"/>
      <c r="L16" s="96"/>
      <c r="M16" s="97"/>
      <c r="N16" s="875"/>
      <c r="O16" s="445"/>
      <c r="Q16" s="72"/>
    </row>
    <row r="17" spans="2:17" x14ac:dyDescent="0.2">
      <c r="B17" s="83" t="s">
        <v>382</v>
      </c>
      <c r="C17" s="84">
        <v>7766</v>
      </c>
      <c r="D17" s="102">
        <v>8353</v>
      </c>
      <c r="E17" s="103">
        <v>8741</v>
      </c>
      <c r="F17" s="103">
        <v>9937</v>
      </c>
      <c r="G17" s="459">
        <v>13631</v>
      </c>
      <c r="H17" s="84">
        <v>19313</v>
      </c>
      <c r="I17" s="84">
        <v>21583</v>
      </c>
      <c r="J17" s="84">
        <v>22572.76</v>
      </c>
      <c r="K17" s="84">
        <f>'6'!K11</f>
        <v>20532</v>
      </c>
      <c r="L17" s="84">
        <f>'6'!L11</f>
        <v>21707.210999999999</v>
      </c>
      <c r="M17" s="102">
        <f>'6'!M11</f>
        <v>24240</v>
      </c>
      <c r="N17" s="878">
        <f>'6'!N11</f>
        <v>26799</v>
      </c>
      <c r="O17" s="465">
        <f>'6'!O11</f>
        <v>28306.832999999999</v>
      </c>
      <c r="Q17" s="72"/>
    </row>
    <row r="18" spans="2:17" x14ac:dyDescent="0.2">
      <c r="B18" s="101" t="s">
        <v>63</v>
      </c>
      <c r="C18" s="96">
        <v>170</v>
      </c>
      <c r="D18" s="97">
        <v>395</v>
      </c>
      <c r="E18" s="98">
        <v>412</v>
      </c>
      <c r="F18" s="98">
        <v>427</v>
      </c>
      <c r="G18" s="435">
        <v>440</v>
      </c>
      <c r="H18" s="96">
        <v>2641</v>
      </c>
      <c r="I18" s="96">
        <v>2732</v>
      </c>
      <c r="J18" s="96">
        <v>2637.4250000000002</v>
      </c>
      <c r="K18" s="96">
        <v>2718.556</v>
      </c>
      <c r="L18" s="96">
        <v>2669.308</v>
      </c>
      <c r="M18" s="97">
        <v>2612</v>
      </c>
      <c r="N18" s="875">
        <v>2264.91</v>
      </c>
      <c r="O18" s="445">
        <v>1827.646</v>
      </c>
      <c r="Q18" s="72"/>
    </row>
    <row r="19" spans="2:17" x14ac:dyDescent="0.2">
      <c r="B19" s="83" t="s">
        <v>246</v>
      </c>
      <c r="C19" s="84">
        <v>2232</v>
      </c>
      <c r="D19" s="102">
        <v>2227</v>
      </c>
      <c r="E19" s="103">
        <v>1409</v>
      </c>
      <c r="F19" s="103">
        <v>2745</v>
      </c>
      <c r="G19" s="459">
        <v>3238</v>
      </c>
      <c r="H19" s="84">
        <v>5554</v>
      </c>
      <c r="I19" s="84">
        <v>8958</v>
      </c>
      <c r="J19" s="84">
        <v>11091.402</v>
      </c>
      <c r="K19" s="84">
        <v>4634.1779999999999</v>
      </c>
      <c r="L19" s="84">
        <v>13223</v>
      </c>
      <c r="M19" s="102">
        <v>10685</v>
      </c>
      <c r="N19" s="878">
        <v>12120</v>
      </c>
      <c r="O19" s="465">
        <v>9196.6579999999994</v>
      </c>
      <c r="Q19" s="72"/>
    </row>
    <row r="20" spans="2:17" x14ac:dyDescent="0.2">
      <c r="B20" s="95" t="s">
        <v>64</v>
      </c>
      <c r="C20" s="96">
        <v>1236</v>
      </c>
      <c r="D20" s="97">
        <v>1261</v>
      </c>
      <c r="E20" s="98">
        <v>402</v>
      </c>
      <c r="F20" s="98">
        <v>1836</v>
      </c>
      <c r="G20" s="435">
        <v>2084</v>
      </c>
      <c r="H20" s="96">
        <v>3406</v>
      </c>
      <c r="I20" s="96">
        <v>6211</v>
      </c>
      <c r="J20" s="96">
        <v>8602.7209999999995</v>
      </c>
      <c r="K20" s="96">
        <v>2610.6509999999998</v>
      </c>
      <c r="L20" s="96">
        <v>11610.531999999999</v>
      </c>
      <c r="M20" s="97">
        <v>9124</v>
      </c>
      <c r="N20" s="875">
        <v>10538</v>
      </c>
      <c r="O20" s="445">
        <v>7678.4459999999999</v>
      </c>
    </row>
    <row r="21" spans="2:17" x14ac:dyDescent="0.2">
      <c r="B21" s="83" t="s">
        <v>247</v>
      </c>
      <c r="C21" s="84">
        <v>4089</v>
      </c>
      <c r="D21" s="102">
        <v>3803</v>
      </c>
      <c r="E21" s="103">
        <v>4923</v>
      </c>
      <c r="F21" s="103">
        <v>4467</v>
      </c>
      <c r="G21" s="459">
        <v>4000</v>
      </c>
      <c r="H21" s="84">
        <v>8537</v>
      </c>
      <c r="I21" s="84">
        <v>14878</v>
      </c>
      <c r="J21" s="84">
        <v>12438.663</v>
      </c>
      <c r="K21" s="84">
        <v>21809.924999999999</v>
      </c>
      <c r="L21" s="84">
        <v>14158</v>
      </c>
      <c r="M21" s="102">
        <v>16225</v>
      </c>
      <c r="N21" s="878">
        <v>19813</v>
      </c>
      <c r="O21" s="465">
        <v>15127.289000000001</v>
      </c>
    </row>
    <row r="22" spans="2:17" x14ac:dyDescent="0.2">
      <c r="B22" s="95" t="s">
        <v>65</v>
      </c>
      <c r="C22" s="96">
        <v>1496</v>
      </c>
      <c r="D22" s="97">
        <v>1502</v>
      </c>
      <c r="E22" s="98">
        <v>2161</v>
      </c>
      <c r="F22" s="98">
        <v>1195</v>
      </c>
      <c r="G22" s="435">
        <v>248</v>
      </c>
      <c r="H22" s="96">
        <v>1111</v>
      </c>
      <c r="I22" s="96">
        <v>4278</v>
      </c>
      <c r="J22" s="96">
        <v>1719.223</v>
      </c>
      <c r="K22" s="96">
        <v>11282.114</v>
      </c>
      <c r="L22" s="96">
        <v>1593.6949999999999</v>
      </c>
      <c r="M22" s="97">
        <v>1544</v>
      </c>
      <c r="N22" s="875">
        <v>2460</v>
      </c>
      <c r="O22" s="445">
        <v>1294.6410000000001</v>
      </c>
    </row>
    <row r="23" spans="2:17" ht="13.5" thickBot="1" x14ac:dyDescent="0.25">
      <c r="B23" s="428" t="s">
        <v>66</v>
      </c>
      <c r="C23" s="452">
        <v>14087</v>
      </c>
      <c r="D23" s="453">
        <v>14383</v>
      </c>
      <c r="E23" s="454">
        <v>15073</v>
      </c>
      <c r="F23" s="454">
        <v>17149</v>
      </c>
      <c r="G23" s="460">
        <v>20869</v>
      </c>
      <c r="H23" s="452">
        <v>33404</v>
      </c>
      <c r="I23" s="452">
        <v>45419</v>
      </c>
      <c r="J23" s="452">
        <f>J21+J19+J17</f>
        <v>46102.824999999997</v>
      </c>
      <c r="K23" s="452">
        <f>K21+K19+K17</f>
        <v>46976.103000000003</v>
      </c>
      <c r="L23" s="452">
        <v>49088</v>
      </c>
      <c r="M23" s="453">
        <v>51150</v>
      </c>
      <c r="N23" s="879">
        <v>58731</v>
      </c>
      <c r="O23" s="466">
        <v>52630.78</v>
      </c>
    </row>
    <row r="24" spans="2:17" x14ac:dyDescent="0.2"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</row>
    <row r="25" spans="2:17" ht="12.75" customHeight="1" x14ac:dyDescent="0.2">
      <c r="C25" s="72"/>
      <c r="D25" s="72"/>
      <c r="E25" s="72"/>
      <c r="F25" s="72"/>
      <c r="G25" s="72"/>
      <c r="H25" s="72"/>
      <c r="I25" s="72"/>
      <c r="J25" s="72"/>
      <c r="K25" s="72"/>
      <c r="L25" s="72"/>
      <c r="M25" s="72"/>
      <c r="N25" s="72"/>
      <c r="O25" s="72"/>
    </row>
    <row r="26" spans="2:17" ht="12.75" customHeight="1" x14ac:dyDescent="0.2"/>
    <row r="27" spans="2:17" x14ac:dyDescent="0.2"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</row>
    <row r="28" spans="2:17" ht="15" customHeight="1" x14ac:dyDescent="0.2"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</row>
    <row r="36" ht="12.75" hidden="1" customHeight="1" x14ac:dyDescent="0.2"/>
  </sheetData>
  <phoneticPr fontId="7" type="noConversion"/>
  <pageMargins left="0.75" right="0.75" top="0.49" bottom="1" header="0.5" footer="0.5"/>
  <pageSetup paperSize="9" scale="76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indexed="11"/>
    <pageSetUpPr autoPageBreaks="0" fitToPage="1"/>
  </sheetPr>
  <dimension ref="A1:O30"/>
  <sheetViews>
    <sheetView view="pageBreakPreview" zoomScale="85" zoomScaleNormal="85" zoomScaleSheetLayoutView="100" workbookViewId="0">
      <pane xSplit="2" ySplit="8" topLeftCell="C9" activePane="bottomRight" state="frozen"/>
      <selection activeCell="O13" sqref="O13"/>
      <selection pane="topRight" activeCell="O13" sqref="O13"/>
      <selection pane="bottomLeft" activeCell="O13" sqref="O13"/>
      <selection pane="bottomRight" activeCell="S22" sqref="S22"/>
    </sheetView>
  </sheetViews>
  <sheetFormatPr defaultRowHeight="12.75" zeroHeight="1" x14ac:dyDescent="0.2"/>
  <cols>
    <col min="1" max="1" width="0.42578125" style="7" customWidth="1"/>
    <col min="2" max="2" width="48.85546875" style="75" customWidth="1"/>
    <col min="3" max="5" width="9.7109375" style="75" customWidth="1"/>
    <col min="6" max="7" width="9.7109375" style="7" customWidth="1"/>
    <col min="8" max="14" width="9.85546875" style="7" bestFit="1" customWidth="1"/>
    <col min="15" max="15" width="9.85546875" style="7" customWidth="1"/>
    <col min="16" max="16384" width="9.140625" style="7"/>
  </cols>
  <sheetData>
    <row r="1" spans="1:15" x14ac:dyDescent="0.2">
      <c r="A1" s="7" t="s">
        <v>296</v>
      </c>
      <c r="B1" s="592"/>
    </row>
    <row r="2" spans="1:15" ht="12.75" customHeight="1" x14ac:dyDescent="0.35">
      <c r="B2" s="24"/>
      <c r="F2" s="75"/>
      <c r="G2" s="75"/>
      <c r="H2" s="75"/>
    </row>
    <row r="3" spans="1:15" ht="12.75" customHeight="1" x14ac:dyDescent="0.35">
      <c r="B3" s="24"/>
      <c r="F3" s="75"/>
      <c r="G3" s="75"/>
      <c r="H3" s="75"/>
    </row>
    <row r="4" spans="1:15" ht="12.75" customHeight="1" x14ac:dyDescent="0.35">
      <c r="B4" s="24"/>
      <c r="F4" s="75"/>
      <c r="G4" s="75"/>
      <c r="H4" s="75"/>
    </row>
    <row r="5" spans="1:15" ht="12.75" customHeight="1" x14ac:dyDescent="0.2">
      <c r="B5" s="104" t="s">
        <v>67</v>
      </c>
    </row>
    <row r="6" spans="1:15" ht="12.75" customHeight="1" thickBot="1" x14ac:dyDescent="0.25"/>
    <row r="7" spans="1:15" x14ac:dyDescent="0.2">
      <c r="C7" s="105">
        <v>2000</v>
      </c>
      <c r="D7" s="9">
        <v>2001</v>
      </c>
      <c r="E7" s="106">
        <v>2002</v>
      </c>
      <c r="F7" s="106">
        <v>2003</v>
      </c>
      <c r="G7" s="105">
        <v>2004</v>
      </c>
      <c r="H7" s="9">
        <v>2005</v>
      </c>
      <c r="I7" s="105">
        <v>2006</v>
      </c>
      <c r="J7" s="9">
        <v>2007</v>
      </c>
      <c r="K7" s="105">
        <v>2008</v>
      </c>
      <c r="L7" s="105">
        <v>2009</v>
      </c>
      <c r="M7" s="105">
        <v>2010</v>
      </c>
      <c r="N7" s="105">
        <v>2011</v>
      </c>
      <c r="O7" s="308">
        <v>2012</v>
      </c>
    </row>
    <row r="8" spans="1:15" x14ac:dyDescent="0.2">
      <c r="B8" s="7"/>
      <c r="C8" s="500" t="s">
        <v>18</v>
      </c>
      <c r="D8" s="499" t="s">
        <v>18</v>
      </c>
      <c r="E8" s="515" t="s">
        <v>18</v>
      </c>
      <c r="F8" s="515" t="s">
        <v>18</v>
      </c>
      <c r="G8" s="500" t="s">
        <v>18</v>
      </c>
      <c r="H8" s="499" t="s">
        <v>18</v>
      </c>
      <c r="I8" s="500" t="s">
        <v>18</v>
      </c>
      <c r="J8" s="499" t="s">
        <v>18</v>
      </c>
      <c r="K8" s="500" t="s">
        <v>18</v>
      </c>
      <c r="L8" s="500" t="s">
        <v>18</v>
      </c>
      <c r="M8" s="500" t="s">
        <v>18</v>
      </c>
      <c r="N8" s="500" t="s">
        <v>18</v>
      </c>
      <c r="O8" s="501" t="s">
        <v>18</v>
      </c>
    </row>
    <row r="9" spans="1:15" x14ac:dyDescent="0.2">
      <c r="C9" s="81"/>
      <c r="D9" s="12"/>
      <c r="E9" s="82"/>
      <c r="F9" s="82"/>
      <c r="G9" s="81"/>
      <c r="H9" s="12"/>
      <c r="I9" s="81"/>
      <c r="J9" s="12"/>
      <c r="K9" s="81"/>
      <c r="L9" s="81"/>
      <c r="M9" s="81"/>
      <c r="N9" s="81"/>
      <c r="O9" s="417"/>
    </row>
    <row r="10" spans="1:15" x14ac:dyDescent="0.2">
      <c r="B10" s="446" t="s">
        <v>68</v>
      </c>
      <c r="C10" s="447">
        <v>18602</v>
      </c>
      <c r="D10" s="418">
        <v>17038</v>
      </c>
      <c r="E10" s="448">
        <v>16902</v>
      </c>
      <c r="F10" s="448">
        <v>24412</v>
      </c>
      <c r="G10" s="447">
        <v>30680</v>
      </c>
      <c r="H10" s="418">
        <v>41188</v>
      </c>
      <c r="I10" s="447">
        <v>52867</v>
      </c>
      <c r="J10" s="418">
        <f>'6'!J14</f>
        <v>63792.983</v>
      </c>
      <c r="K10" s="447">
        <f>'6'!K14</f>
        <v>79533</v>
      </c>
      <c r="L10" s="447">
        <f>'6'!L14</f>
        <v>67927.990000000005</v>
      </c>
      <c r="M10" s="447">
        <f>'6'!M14</f>
        <v>83547</v>
      </c>
      <c r="N10" s="447">
        <f>'6'!N14</f>
        <v>106973</v>
      </c>
      <c r="O10" s="449">
        <f>'6'!O14</f>
        <v>120101.55</v>
      </c>
    </row>
    <row r="11" spans="1:15" x14ac:dyDescent="0.2">
      <c r="B11" s="75" t="s">
        <v>69</v>
      </c>
      <c r="C11" s="107">
        <v>-15042</v>
      </c>
      <c r="D11" s="13">
        <v>-14166</v>
      </c>
      <c r="E11" s="108">
        <v>-13455</v>
      </c>
      <c r="F11" s="108">
        <v>-19986</v>
      </c>
      <c r="G11" s="107">
        <v>-24605</v>
      </c>
      <c r="H11" s="13">
        <v>-34079</v>
      </c>
      <c r="I11" s="107">
        <v>-45872</v>
      </c>
      <c r="J11" s="107">
        <f>-J10+J12</f>
        <v>-56125.983</v>
      </c>
      <c r="K11" s="107">
        <f>-K10+K12</f>
        <v>-73999.096999999994</v>
      </c>
      <c r="L11" s="107">
        <f>-L10+L12</f>
        <v>-61842.990000000005</v>
      </c>
      <c r="M11" s="107">
        <v>-75567</v>
      </c>
      <c r="N11" s="107">
        <v>-98398</v>
      </c>
      <c r="O11" s="794">
        <v>-112093.99</v>
      </c>
    </row>
    <row r="12" spans="1:15" x14ac:dyDescent="0.2">
      <c r="B12" s="446" t="s">
        <v>70</v>
      </c>
      <c r="C12" s="447">
        <v>3560</v>
      </c>
      <c r="D12" s="418">
        <v>2872</v>
      </c>
      <c r="E12" s="448">
        <v>3447</v>
      </c>
      <c r="F12" s="448">
        <v>4426</v>
      </c>
      <c r="G12" s="447">
        <v>6075</v>
      </c>
      <c r="H12" s="418">
        <v>7109</v>
      </c>
      <c r="I12" s="447">
        <v>6995</v>
      </c>
      <c r="J12" s="418">
        <v>7667</v>
      </c>
      <c r="K12" s="447">
        <v>5533.9030000000002</v>
      </c>
      <c r="L12" s="447">
        <v>6085</v>
      </c>
      <c r="M12" s="447">
        <v>7980</v>
      </c>
      <c r="N12" s="447">
        <v>8575</v>
      </c>
      <c r="O12" s="449">
        <v>8007.56</v>
      </c>
    </row>
    <row r="13" spans="1:15" x14ac:dyDescent="0.2">
      <c r="B13" s="75" t="s">
        <v>71</v>
      </c>
      <c r="C13" s="107">
        <v>-1458</v>
      </c>
      <c r="D13" s="13">
        <v>-1504</v>
      </c>
      <c r="E13" s="108">
        <v>-1787</v>
      </c>
      <c r="F13" s="108">
        <v>-2259</v>
      </c>
      <c r="G13" s="107">
        <v>-2116</v>
      </c>
      <c r="H13" s="13">
        <v>-2391</v>
      </c>
      <c r="I13" s="107">
        <v>-2641</v>
      </c>
      <c r="J13" s="13">
        <v>-3175.9740000000002</v>
      </c>
      <c r="K13" s="107">
        <v>-3323.721</v>
      </c>
      <c r="L13" s="107">
        <v>-3507.7</v>
      </c>
      <c r="M13" s="107">
        <v>-3394</v>
      </c>
      <c r="N13" s="107">
        <v>-3660</v>
      </c>
      <c r="O13" s="438">
        <v>-3871.66</v>
      </c>
    </row>
    <row r="14" spans="1:15" x14ac:dyDescent="0.2">
      <c r="B14" s="109" t="s">
        <v>72</v>
      </c>
      <c r="C14" s="110">
        <v>-619</v>
      </c>
      <c r="D14" s="15">
        <v>-829</v>
      </c>
      <c r="E14" s="111">
        <v>-891</v>
      </c>
      <c r="F14" s="111">
        <v>-934</v>
      </c>
      <c r="G14" s="111">
        <v>-855</v>
      </c>
      <c r="H14" s="111">
        <v>-1039</v>
      </c>
      <c r="I14" s="111">
        <v>-1171</v>
      </c>
      <c r="J14" s="111">
        <v>-1637.37</v>
      </c>
      <c r="K14" s="111">
        <v>-1462</v>
      </c>
      <c r="L14" s="111">
        <v>-1504.7070000000001</v>
      </c>
      <c r="M14" s="111">
        <v>-1365</v>
      </c>
      <c r="N14" s="111">
        <v>-1468</v>
      </c>
      <c r="O14" s="450">
        <v>-1523.6320000000001</v>
      </c>
    </row>
    <row r="15" spans="1:15" x14ac:dyDescent="0.2">
      <c r="B15" s="75" t="s">
        <v>502</v>
      </c>
      <c r="C15" s="107">
        <v>-58</v>
      </c>
      <c r="D15" s="13">
        <v>78</v>
      </c>
      <c r="E15" s="108">
        <v>-38</v>
      </c>
      <c r="F15" s="108">
        <v>34</v>
      </c>
      <c r="G15" s="108">
        <v>-418</v>
      </c>
      <c r="H15" s="108">
        <v>1269</v>
      </c>
      <c r="I15" s="108">
        <v>-608</v>
      </c>
      <c r="J15" s="108">
        <f>470-720</f>
        <v>-250</v>
      </c>
      <c r="K15" s="108">
        <f>748-3099</f>
        <v>-2351</v>
      </c>
      <c r="L15" s="108">
        <f>1258.334-1233.565</f>
        <v>24.769000000000005</v>
      </c>
      <c r="M15" s="108">
        <f>771.321-869.336</f>
        <v>-98.014999999999986</v>
      </c>
      <c r="N15" s="108">
        <f>1006.655-2386.892</f>
        <v>-1380.2369999999999</v>
      </c>
      <c r="O15" s="438">
        <f>726.401-1314.298</f>
        <v>-587.89700000000005</v>
      </c>
    </row>
    <row r="16" spans="1:15" x14ac:dyDescent="0.2">
      <c r="B16" s="446" t="s">
        <v>73</v>
      </c>
      <c r="C16" s="447">
        <v>1425</v>
      </c>
      <c r="D16" s="418">
        <v>617</v>
      </c>
      <c r="E16" s="448">
        <v>731</v>
      </c>
      <c r="F16" s="448">
        <v>1267</v>
      </c>
      <c r="G16" s="448">
        <v>2687</v>
      </c>
      <c r="H16" s="448">
        <v>4948</v>
      </c>
      <c r="I16" s="448">
        <v>2577</v>
      </c>
      <c r="J16" s="448">
        <f>IF(ROUND('6'!J17,0)=ROUND(SUM(J12:J15),0),ROUND(SUM(J12:J15),0),"błąd")</f>
        <v>2604</v>
      </c>
      <c r="K16" s="448">
        <f>IF(ROUND('6'!K17,0)=ROUND(SUM(K12:K15),0),ROUND(SUM(K12:K15),0),"błąd")</f>
        <v>-1603</v>
      </c>
      <c r="L16" s="448">
        <f>'6'!L17</f>
        <v>1097.076</v>
      </c>
      <c r="M16" s="448">
        <f>'6'!M17</f>
        <v>3123</v>
      </c>
      <c r="N16" s="448">
        <f>'6'!N17</f>
        <v>2066</v>
      </c>
      <c r="O16" s="449">
        <f>'6'!O17</f>
        <v>2024.3710000000001</v>
      </c>
    </row>
    <row r="17" spans="2:15" x14ac:dyDescent="0.2">
      <c r="C17" s="107"/>
      <c r="D17" s="13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438"/>
    </row>
    <row r="18" spans="2:15" x14ac:dyDescent="0.2">
      <c r="B18" s="75" t="s">
        <v>74</v>
      </c>
      <c r="C18" s="107">
        <v>255</v>
      </c>
      <c r="D18" s="13">
        <v>264</v>
      </c>
      <c r="E18" s="108">
        <v>211</v>
      </c>
      <c r="F18" s="108">
        <v>279</v>
      </c>
      <c r="G18" s="107">
        <v>625</v>
      </c>
      <c r="H18" s="13">
        <v>669</v>
      </c>
      <c r="I18" s="107">
        <v>603</v>
      </c>
      <c r="J18" s="13">
        <v>1190.048</v>
      </c>
      <c r="K18" s="107">
        <v>703</v>
      </c>
      <c r="L18" s="107">
        <v>1094.2750000000001</v>
      </c>
      <c r="M18" s="107">
        <v>447</v>
      </c>
      <c r="N18" s="107">
        <v>2780</v>
      </c>
      <c r="O18" s="438">
        <v>1581.9939999999999</v>
      </c>
    </row>
    <row r="19" spans="2:15" x14ac:dyDescent="0.2">
      <c r="B19" s="109" t="s">
        <v>75</v>
      </c>
      <c r="C19" s="110">
        <v>-441</v>
      </c>
      <c r="D19" s="15">
        <v>-362</v>
      </c>
      <c r="E19" s="111">
        <v>-220</v>
      </c>
      <c r="F19" s="111">
        <v>-377</v>
      </c>
      <c r="G19" s="110">
        <v>-367</v>
      </c>
      <c r="H19" s="15">
        <v>-480</v>
      </c>
      <c r="I19" s="110">
        <v>-671</v>
      </c>
      <c r="J19" s="15">
        <v>-1050.2460000000001</v>
      </c>
      <c r="K19" s="110">
        <v>-2281</v>
      </c>
      <c r="L19" s="110">
        <v>-1023.074</v>
      </c>
      <c r="M19" s="110">
        <v>-751</v>
      </c>
      <c r="N19" s="110">
        <v>-2243</v>
      </c>
      <c r="O19" s="450">
        <v>-981.226</v>
      </c>
    </row>
    <row r="20" spans="2:15" ht="25.5" x14ac:dyDescent="0.2">
      <c r="B20" s="112" t="s">
        <v>76</v>
      </c>
      <c r="C20" s="217">
        <v>48</v>
      </c>
      <c r="D20" s="218">
        <v>25</v>
      </c>
      <c r="E20" s="219">
        <v>13</v>
      </c>
      <c r="F20" s="219">
        <v>50</v>
      </c>
      <c r="G20" s="217">
        <v>193</v>
      </c>
      <c r="H20" s="218">
        <v>203</v>
      </c>
      <c r="I20" s="217">
        <v>221</v>
      </c>
      <c r="J20" s="218">
        <v>267.38099999999997</v>
      </c>
      <c r="K20" s="217">
        <v>267</v>
      </c>
      <c r="L20" s="841">
        <v>272.375</v>
      </c>
      <c r="M20" s="217">
        <v>252</v>
      </c>
      <c r="N20" s="841">
        <v>188.29900000000001</v>
      </c>
      <c r="O20" s="451">
        <v>-0.69599999999999995</v>
      </c>
    </row>
    <row r="21" spans="2:15" ht="25.5" x14ac:dyDescent="0.2">
      <c r="B21" s="113" t="s">
        <v>77</v>
      </c>
      <c r="C21" s="211">
        <v>1287</v>
      </c>
      <c r="D21" s="212">
        <v>544</v>
      </c>
      <c r="E21" s="213">
        <v>735</v>
      </c>
      <c r="F21" s="213">
        <v>1219</v>
      </c>
      <c r="G21" s="211">
        <v>3138</v>
      </c>
      <c r="H21" s="212">
        <v>5339</v>
      </c>
      <c r="I21" s="211">
        <v>2729</v>
      </c>
      <c r="J21" s="212">
        <f>SUM(J16:J20)</f>
        <v>3011.1829999999995</v>
      </c>
      <c r="K21" s="211">
        <f>SUM(K16:K20)-1</f>
        <v>-2915</v>
      </c>
      <c r="L21" s="211">
        <f>SUM(L16:L20)</f>
        <v>1440.652</v>
      </c>
      <c r="M21" s="211">
        <v>3070</v>
      </c>
      <c r="N21" s="211">
        <v>2792</v>
      </c>
      <c r="O21" s="801">
        <v>2624.4430000000002</v>
      </c>
    </row>
    <row r="22" spans="2:15" x14ac:dyDescent="0.2">
      <c r="B22" s="75" t="s">
        <v>78</v>
      </c>
      <c r="C22" s="107">
        <v>-362</v>
      </c>
      <c r="D22" s="13">
        <v>-153</v>
      </c>
      <c r="E22" s="108">
        <v>-285</v>
      </c>
      <c r="F22" s="108">
        <v>-198</v>
      </c>
      <c r="G22" s="107">
        <v>-600.79999999999995</v>
      </c>
      <c r="H22" s="13">
        <v>-701.4</v>
      </c>
      <c r="I22" s="107">
        <v>-669</v>
      </c>
      <c r="J22" s="13">
        <f>'6'!J19</f>
        <v>-530.63900000000001</v>
      </c>
      <c r="K22" s="107">
        <f>'6'!K19</f>
        <v>389</v>
      </c>
      <c r="L22" s="107">
        <v>-140.48500000000001</v>
      </c>
      <c r="M22" s="107">
        <f>'6'!M19</f>
        <v>-615</v>
      </c>
      <c r="N22" s="107">
        <f>'6'!N19</f>
        <v>-776.73800000000006</v>
      </c>
      <c r="O22" s="794">
        <f>'6'!O19</f>
        <v>-454.45299999999997</v>
      </c>
    </row>
    <row r="23" spans="2:15" x14ac:dyDescent="0.2">
      <c r="B23" s="410" t="s">
        <v>80</v>
      </c>
      <c r="C23" s="418">
        <v>902</v>
      </c>
      <c r="D23" s="418">
        <v>376</v>
      </c>
      <c r="E23" s="418">
        <v>421</v>
      </c>
      <c r="F23" s="418">
        <v>987</v>
      </c>
      <c r="G23" s="418">
        <v>2538</v>
      </c>
      <c r="H23" s="418">
        <v>4638</v>
      </c>
      <c r="I23" s="418">
        <v>2060</v>
      </c>
      <c r="J23" s="418">
        <f>'6'!J20</f>
        <v>2480.4259999999999</v>
      </c>
      <c r="K23" s="418">
        <f>'6'!K20</f>
        <v>-2527</v>
      </c>
      <c r="L23" s="418">
        <f>'6'!L20</f>
        <v>1300.1669999999999</v>
      </c>
      <c r="M23" s="418">
        <f>'6'!M20</f>
        <v>2455</v>
      </c>
      <c r="N23" s="418">
        <f>'6'!N20</f>
        <v>2015</v>
      </c>
      <c r="O23" s="449">
        <f>'6'!O20</f>
        <v>2169.9899999999998</v>
      </c>
    </row>
    <row r="24" spans="2:15" x14ac:dyDescent="0.2">
      <c r="B24" s="613" t="s">
        <v>79</v>
      </c>
      <c r="C24" s="13">
        <v>23</v>
      </c>
      <c r="D24" s="16">
        <v>15</v>
      </c>
      <c r="E24" s="16">
        <v>29</v>
      </c>
      <c r="F24" s="16">
        <v>34</v>
      </c>
      <c r="G24" s="13">
        <v>55.4</v>
      </c>
      <c r="H24" s="16">
        <v>59</v>
      </c>
      <c r="I24" s="13">
        <v>74</v>
      </c>
      <c r="J24" s="16">
        <v>68</v>
      </c>
      <c r="K24" s="13">
        <f>'6'!K21</f>
        <v>-21.384</v>
      </c>
      <c r="L24" s="13">
        <f>'6'!L21</f>
        <v>-8.3539999999999992</v>
      </c>
      <c r="M24" s="13">
        <f>'6'!M21</f>
        <v>84</v>
      </c>
      <c r="N24" s="13">
        <f>'6'!N21</f>
        <v>-348</v>
      </c>
      <c r="O24" s="615">
        <f>'6'!O21</f>
        <v>-174.60400000000001</v>
      </c>
    </row>
    <row r="25" spans="2:15" ht="13.5" thickBot="1" x14ac:dyDescent="0.25">
      <c r="B25" s="614" t="s">
        <v>313</v>
      </c>
      <c r="C25" s="18">
        <v>879</v>
      </c>
      <c r="D25" s="18">
        <v>361</v>
      </c>
      <c r="E25" s="18">
        <v>392</v>
      </c>
      <c r="F25" s="18">
        <v>953</v>
      </c>
      <c r="G25" s="18">
        <v>2482.1999999999998</v>
      </c>
      <c r="H25" s="18">
        <v>4578</v>
      </c>
      <c r="I25" s="18">
        <v>1986</v>
      </c>
      <c r="J25" s="18">
        <v>2412.4090000000001</v>
      </c>
      <c r="K25" s="18">
        <f>'6'!K22</f>
        <v>-2505</v>
      </c>
      <c r="L25" s="18">
        <f>'6'!L22</f>
        <v>1309</v>
      </c>
      <c r="M25" s="18">
        <f>'6'!M22</f>
        <v>2371</v>
      </c>
      <c r="N25" s="18">
        <f>'6'!N22</f>
        <v>2363</v>
      </c>
      <c r="O25" s="494">
        <f>'6'!O22</f>
        <v>2344.5940000000001</v>
      </c>
    </row>
    <row r="26" spans="2:15" x14ac:dyDescent="0.2">
      <c r="B26" s="7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433"/>
      <c r="N26" s="433"/>
      <c r="O26" s="433"/>
    </row>
    <row r="27" spans="2:15" x14ac:dyDescent="0.2">
      <c r="B27" s="7"/>
      <c r="C27" s="433"/>
      <c r="D27" s="433"/>
      <c r="E27" s="433"/>
      <c r="F27" s="433"/>
      <c r="G27" s="433"/>
      <c r="H27" s="433"/>
      <c r="I27" s="433"/>
      <c r="J27" s="433"/>
      <c r="K27" s="433"/>
      <c r="L27" s="433"/>
      <c r="M27" s="433"/>
      <c r="N27" s="433"/>
      <c r="O27" s="433"/>
    </row>
    <row r="28" spans="2:15" x14ac:dyDescent="0.2">
      <c r="B28" s="7"/>
      <c r="C28" s="433"/>
      <c r="D28" s="433"/>
      <c r="E28" s="433"/>
      <c r="F28" s="433"/>
      <c r="G28" s="433"/>
      <c r="H28" s="433"/>
      <c r="I28" s="433"/>
      <c r="J28" s="433"/>
      <c r="K28" s="433"/>
      <c r="L28" s="433"/>
      <c r="M28" s="433"/>
      <c r="N28" s="433"/>
      <c r="O28" s="433"/>
    </row>
    <row r="29" spans="2:15" x14ac:dyDescent="0.2"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</row>
    <row r="30" spans="2:15" x14ac:dyDescent="0.2"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</row>
  </sheetData>
  <phoneticPr fontId="7" type="noConversion"/>
  <pageMargins left="0.75" right="0.75" top="0.49" bottom="1" header="0.5" footer="0.5"/>
  <pageSetup paperSize="9" scale="74" orientation="landscape" horizontalDpi="1200" verticalDpi="1200" r:id="rId1"/>
  <headerFooter alignWithMargins="0">
    <oddFooter>&amp;CStrona &amp;P z &amp;N&amp;RORLEN w liczbach ;  strona &amp;A</oddFooter>
  </headerFooter>
  <ignoredErrors>
    <ignoredError sqref="K21" 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indexed="11"/>
    <pageSetUpPr autoPageBreaks="0" fitToPage="1"/>
  </sheetPr>
  <dimension ref="A1:O33"/>
  <sheetViews>
    <sheetView view="pageBreakPreview" topLeftCell="A4" zoomScale="85" zoomScaleNormal="85" zoomScaleSheetLayoutView="100" workbookViewId="0">
      <pane xSplit="2" ySplit="5" topLeftCell="C9" activePane="bottomRight" state="frozen"/>
      <selection activeCell="O13" sqref="O13"/>
      <selection pane="topRight" activeCell="O13" sqref="O13"/>
      <selection pane="bottomLeft" activeCell="O13" sqref="O13"/>
      <selection pane="bottomRight" activeCell="O30" sqref="O30"/>
    </sheetView>
  </sheetViews>
  <sheetFormatPr defaultRowHeight="12.75" zeroHeight="1" x14ac:dyDescent="0.2"/>
  <cols>
    <col min="1" max="1" width="0.42578125" style="7" customWidth="1"/>
    <col min="2" max="2" width="61" style="7" customWidth="1"/>
    <col min="3" max="3" width="9.7109375" style="117" customWidth="1"/>
    <col min="4" max="7" width="9.7109375" style="7" customWidth="1"/>
    <col min="8" max="16384" width="9.140625" style="7"/>
  </cols>
  <sheetData>
    <row r="1" spans="1:15" x14ac:dyDescent="0.2">
      <c r="A1" s="7" t="s">
        <v>296</v>
      </c>
      <c r="B1" s="592"/>
    </row>
    <row r="2" spans="1:15" ht="12.75" customHeight="1" x14ac:dyDescent="0.35">
      <c r="B2" s="24"/>
    </row>
    <row r="3" spans="1:15" ht="12.75" customHeight="1" x14ac:dyDescent="0.35">
      <c r="B3" s="24"/>
    </row>
    <row r="4" spans="1:15" ht="12.75" customHeight="1" x14ac:dyDescent="0.35">
      <c r="B4" s="24"/>
    </row>
    <row r="5" spans="1:15" ht="12.75" customHeight="1" x14ac:dyDescent="0.2">
      <c r="B5" s="104" t="s">
        <v>81</v>
      </c>
    </row>
    <row r="6" spans="1:15" ht="12.75" customHeight="1" thickBot="1" x14ac:dyDescent="0.25">
      <c r="B6" s="104"/>
    </row>
    <row r="7" spans="1:15" ht="12.75" customHeight="1" x14ac:dyDescent="0.2">
      <c r="C7" s="105">
        <v>2000</v>
      </c>
      <c r="D7" s="9">
        <v>2001</v>
      </c>
      <c r="E7" s="106">
        <v>2002</v>
      </c>
      <c r="F7" s="106">
        <v>2003</v>
      </c>
      <c r="G7" s="105">
        <v>2004</v>
      </c>
      <c r="H7" s="9">
        <v>2005</v>
      </c>
      <c r="I7" s="105">
        <v>2006</v>
      </c>
      <c r="J7" s="9">
        <v>2007</v>
      </c>
      <c r="K7" s="105">
        <v>2008</v>
      </c>
      <c r="L7" s="105">
        <v>2009</v>
      </c>
      <c r="M7" s="105">
        <v>2010</v>
      </c>
      <c r="N7" s="105">
        <v>2011</v>
      </c>
      <c r="O7" s="308">
        <v>2012</v>
      </c>
    </row>
    <row r="8" spans="1:15" x14ac:dyDescent="0.2">
      <c r="C8" s="500" t="s">
        <v>18</v>
      </c>
      <c r="D8" s="499" t="s">
        <v>18</v>
      </c>
      <c r="E8" s="515" t="s">
        <v>18</v>
      </c>
      <c r="F8" s="515" t="s">
        <v>18</v>
      </c>
      <c r="G8" s="500" t="s">
        <v>18</v>
      </c>
      <c r="H8" s="499" t="s">
        <v>18</v>
      </c>
      <c r="I8" s="500" t="s">
        <v>18</v>
      </c>
      <c r="J8" s="499" t="s">
        <v>18</v>
      </c>
      <c r="K8" s="500" t="s">
        <v>18</v>
      </c>
      <c r="L8" s="500" t="s">
        <v>18</v>
      </c>
      <c r="M8" s="500" t="s">
        <v>18</v>
      </c>
      <c r="N8" s="500" t="s">
        <v>18</v>
      </c>
      <c r="O8" s="501" t="s">
        <v>18</v>
      </c>
    </row>
    <row r="9" spans="1:15" x14ac:dyDescent="0.2">
      <c r="C9" s="118"/>
      <c r="D9" s="119"/>
      <c r="E9" s="120"/>
      <c r="F9" s="120"/>
      <c r="G9" s="118"/>
      <c r="H9" s="119"/>
      <c r="I9" s="118"/>
      <c r="J9" s="119"/>
      <c r="K9" s="118"/>
      <c r="L9" s="118"/>
      <c r="M9" s="118"/>
      <c r="N9" s="118"/>
      <c r="O9" s="436"/>
    </row>
    <row r="10" spans="1:15" x14ac:dyDescent="0.2">
      <c r="B10" s="428" t="s">
        <v>300</v>
      </c>
      <c r="C10" s="429">
        <v>1073</v>
      </c>
      <c r="D10" s="430">
        <v>2112</v>
      </c>
      <c r="E10" s="431">
        <v>1292</v>
      </c>
      <c r="F10" s="431">
        <v>1707</v>
      </c>
      <c r="G10" s="429">
        <v>3636.8</v>
      </c>
      <c r="H10" s="430">
        <v>3663.88</v>
      </c>
      <c r="I10" s="429">
        <v>3693</v>
      </c>
      <c r="J10" s="430">
        <f>'6'!J24</f>
        <v>1965.066</v>
      </c>
      <c r="K10" s="429">
        <f>'6'!K24</f>
        <v>3617</v>
      </c>
      <c r="L10" s="429">
        <f>'6'!L24</f>
        <v>5161.7929999999997</v>
      </c>
      <c r="M10" s="429">
        <f>'6'!M24</f>
        <v>6110</v>
      </c>
      <c r="N10" s="429">
        <f>'6'!N24</f>
        <v>761</v>
      </c>
      <c r="O10" s="437">
        <f>'6'!O24</f>
        <v>3089.1849999999999</v>
      </c>
    </row>
    <row r="11" spans="1:15" x14ac:dyDescent="0.2">
      <c r="B11" s="121"/>
      <c r="C11" s="107"/>
      <c r="D11" s="13"/>
      <c r="E11" s="108"/>
      <c r="F11" s="108"/>
      <c r="G11" s="107"/>
      <c r="H11" s="13"/>
      <c r="I11" s="107"/>
      <c r="J11" s="13"/>
      <c r="K11" s="107"/>
      <c r="L11" s="107"/>
      <c r="M11" s="107"/>
      <c r="N11" s="107"/>
      <c r="O11" s="438"/>
    </row>
    <row r="12" spans="1:15" x14ac:dyDescent="0.2">
      <c r="B12" s="122" t="s">
        <v>80</v>
      </c>
      <c r="C12" s="123">
        <v>902</v>
      </c>
      <c r="D12" s="93">
        <v>376</v>
      </c>
      <c r="E12" s="94">
        <v>421</v>
      </c>
      <c r="F12" s="94">
        <v>987</v>
      </c>
      <c r="G12" s="123">
        <v>2538</v>
      </c>
      <c r="H12" s="93">
        <v>4638</v>
      </c>
      <c r="I12" s="123">
        <v>2060</v>
      </c>
      <c r="J12" s="93">
        <f>'6'!J20</f>
        <v>2480.4259999999999</v>
      </c>
      <c r="K12" s="123">
        <f>'6'!K20</f>
        <v>-2527</v>
      </c>
      <c r="L12" s="123">
        <f>'6'!L20</f>
        <v>1300.1669999999999</v>
      </c>
      <c r="M12" s="123">
        <f>'6'!M20</f>
        <v>2455</v>
      </c>
      <c r="N12" s="123">
        <f>'6'!N20</f>
        <v>2015</v>
      </c>
      <c r="O12" s="439">
        <f>'6'!O20</f>
        <v>2169.9899999999998</v>
      </c>
    </row>
    <row r="13" spans="1:15" ht="16.5" customHeight="1" x14ac:dyDescent="0.2">
      <c r="B13" s="122" t="s">
        <v>306</v>
      </c>
      <c r="C13" s="123"/>
      <c r="D13" s="93"/>
      <c r="E13" s="94"/>
      <c r="F13" s="94"/>
      <c r="G13" s="123">
        <v>-193</v>
      </c>
      <c r="H13" s="93">
        <v>-203</v>
      </c>
      <c r="I13" s="123">
        <f>-'16'!I20</f>
        <v>-221</v>
      </c>
      <c r="J13" s="93">
        <f>-'16'!J20</f>
        <v>-267.38099999999997</v>
      </c>
      <c r="K13" s="123">
        <f>-'16'!K20</f>
        <v>-267</v>
      </c>
      <c r="L13" s="123">
        <f>-'16'!L20</f>
        <v>-272.375</v>
      </c>
      <c r="M13" s="123">
        <f>-'16'!M20</f>
        <v>-252</v>
      </c>
      <c r="N13" s="123">
        <f>-'16'!N20</f>
        <v>-188.29900000000001</v>
      </c>
      <c r="O13" s="439">
        <f>-'16'!O20</f>
        <v>0.69599999999999995</v>
      </c>
    </row>
    <row r="14" spans="1:15" x14ac:dyDescent="0.2">
      <c r="B14" s="101" t="s">
        <v>82</v>
      </c>
      <c r="C14" s="124">
        <v>910</v>
      </c>
      <c r="D14" s="125">
        <v>1089</v>
      </c>
      <c r="E14" s="126">
        <v>1130</v>
      </c>
      <c r="F14" s="126">
        <v>1207</v>
      </c>
      <c r="G14" s="124">
        <v>1350</v>
      </c>
      <c r="H14" s="125">
        <v>1780</v>
      </c>
      <c r="I14" s="124">
        <v>2108</v>
      </c>
      <c r="J14" s="125">
        <f>'6'!J15-'6'!J17</f>
        <v>2431.4230000000002</v>
      </c>
      <c r="K14" s="124">
        <f>'6'!K15-'6'!K17</f>
        <v>2491</v>
      </c>
      <c r="L14" s="124">
        <f>'6'!L15-'6'!L17</f>
        <v>2561.924</v>
      </c>
      <c r="M14" s="124">
        <f>'6'!M15-'6'!M17</f>
        <v>2423</v>
      </c>
      <c r="N14" s="124">
        <f>'6'!N15-'6'!N17</f>
        <v>2380</v>
      </c>
      <c r="O14" s="440">
        <f>'6'!O15-'6'!O17</f>
        <v>2259.6289999999999</v>
      </c>
    </row>
    <row r="15" spans="1:15" x14ac:dyDescent="0.2">
      <c r="B15" s="122" t="s">
        <v>83</v>
      </c>
      <c r="C15" s="123">
        <v>203</v>
      </c>
      <c r="D15" s="93">
        <v>209</v>
      </c>
      <c r="E15" s="94">
        <v>128</v>
      </c>
      <c r="F15" s="94">
        <v>29</v>
      </c>
      <c r="G15" s="123">
        <v>80</v>
      </c>
      <c r="H15" s="93">
        <v>103</v>
      </c>
      <c r="I15" s="123">
        <v>191</v>
      </c>
      <c r="J15" s="93">
        <v>456.32100000000003</v>
      </c>
      <c r="K15" s="123">
        <v>533</v>
      </c>
      <c r="L15" s="123">
        <v>383.60199999999998</v>
      </c>
      <c r="M15" s="123">
        <v>390</v>
      </c>
      <c r="N15" s="123">
        <v>380</v>
      </c>
      <c r="O15" s="439">
        <f>342.091-1.767</f>
        <v>340.32400000000001</v>
      </c>
    </row>
    <row r="16" spans="1:15" x14ac:dyDescent="0.2">
      <c r="B16" s="7" t="s">
        <v>8</v>
      </c>
      <c r="C16" s="107">
        <v>-22</v>
      </c>
      <c r="D16" s="13">
        <v>65</v>
      </c>
      <c r="E16" s="108">
        <v>41</v>
      </c>
      <c r="F16" s="108">
        <v>-158</v>
      </c>
      <c r="G16" s="107">
        <v>-241.8</v>
      </c>
      <c r="H16" s="13">
        <v>-2414</v>
      </c>
      <c r="I16" s="107">
        <v>86</v>
      </c>
      <c r="J16" s="13">
        <f t="shared" ref="J16:O16" si="0">J10-J18-SUM(J12:J15)</f>
        <v>-265.85400000000027</v>
      </c>
      <c r="K16" s="107">
        <f t="shared" si="0"/>
        <v>2051.9449999999997</v>
      </c>
      <c r="L16" s="107">
        <f t="shared" si="0"/>
        <v>-622.71599999999989</v>
      </c>
      <c r="M16" s="107">
        <f t="shared" si="0"/>
        <v>-496</v>
      </c>
      <c r="N16" s="107">
        <f t="shared" si="0"/>
        <v>383.29899999999998</v>
      </c>
      <c r="O16" s="438">
        <f t="shared" si="0"/>
        <v>-963.32999999999902</v>
      </c>
    </row>
    <row r="17" spans="2:15" ht="7.5" customHeight="1" x14ac:dyDescent="0.2">
      <c r="C17" s="127"/>
      <c r="D17" s="16"/>
      <c r="E17" s="128"/>
      <c r="F17" s="128"/>
      <c r="G17" s="127"/>
      <c r="H17" s="16"/>
      <c r="I17" s="127"/>
      <c r="J17" s="16"/>
      <c r="K17" s="127"/>
      <c r="L17" s="127"/>
      <c r="M17" s="127"/>
      <c r="N17" s="127"/>
      <c r="O17" s="441"/>
    </row>
    <row r="18" spans="2:15" x14ac:dyDescent="0.2">
      <c r="B18" s="129" t="s">
        <v>84</v>
      </c>
      <c r="C18" s="114">
        <v>-920</v>
      </c>
      <c r="D18" s="115">
        <v>373</v>
      </c>
      <c r="E18" s="116">
        <v>-428</v>
      </c>
      <c r="F18" s="116">
        <v>-358</v>
      </c>
      <c r="G18" s="114">
        <v>104</v>
      </c>
      <c r="H18" s="115">
        <v>-240</v>
      </c>
      <c r="I18" s="114">
        <v>-531</v>
      </c>
      <c r="J18" s="115">
        <f t="shared" ref="J18:O18" si="1">SUM(J19:J22)</f>
        <v>-2869.8690000000001</v>
      </c>
      <c r="K18" s="114">
        <f t="shared" si="1"/>
        <v>1335.0550000000001</v>
      </c>
      <c r="L18" s="114">
        <f t="shared" si="1"/>
        <v>1811.191</v>
      </c>
      <c r="M18" s="114">
        <f t="shared" si="1"/>
        <v>1590</v>
      </c>
      <c r="N18" s="114">
        <f t="shared" si="1"/>
        <v>-4209</v>
      </c>
      <c r="O18" s="442">
        <f t="shared" si="1"/>
        <v>-718.12400000000014</v>
      </c>
    </row>
    <row r="19" spans="2:15" x14ac:dyDescent="0.2">
      <c r="B19" s="261" t="s">
        <v>85</v>
      </c>
      <c r="C19" s="255">
        <v>-520</v>
      </c>
      <c r="D19" s="256">
        <v>209</v>
      </c>
      <c r="E19" s="257">
        <v>-171</v>
      </c>
      <c r="F19" s="257">
        <v>-114</v>
      </c>
      <c r="G19" s="255">
        <v>-135</v>
      </c>
      <c r="H19" s="256">
        <v>-358</v>
      </c>
      <c r="I19" s="255">
        <v>-838</v>
      </c>
      <c r="J19" s="256">
        <v>-535.58500000000004</v>
      </c>
      <c r="K19" s="255">
        <v>987</v>
      </c>
      <c r="L19" s="255">
        <v>655</v>
      </c>
      <c r="M19" s="255">
        <v>-799</v>
      </c>
      <c r="N19" s="255">
        <v>-1319</v>
      </c>
      <c r="O19" s="443">
        <v>-135.55099999999999</v>
      </c>
    </row>
    <row r="20" spans="2:15" ht="12.75" customHeight="1" x14ac:dyDescent="0.2">
      <c r="B20" s="262" t="s">
        <v>86</v>
      </c>
      <c r="C20" s="258">
        <v>-663</v>
      </c>
      <c r="D20" s="259">
        <v>651</v>
      </c>
      <c r="E20" s="260">
        <v>-668</v>
      </c>
      <c r="F20" s="260">
        <v>-158</v>
      </c>
      <c r="G20" s="258">
        <v>-244</v>
      </c>
      <c r="H20" s="259">
        <v>-1805</v>
      </c>
      <c r="I20" s="258">
        <v>-313</v>
      </c>
      <c r="J20" s="259">
        <v>-3235.3580000000002</v>
      </c>
      <c r="K20" s="258">
        <v>1779</v>
      </c>
      <c r="L20" s="258">
        <v>-1662.6790000000001</v>
      </c>
      <c r="M20" s="258">
        <v>-609</v>
      </c>
      <c r="N20" s="258">
        <v>-4565</v>
      </c>
      <c r="O20" s="444">
        <v>1018.997</v>
      </c>
    </row>
    <row r="21" spans="2:15" ht="15" customHeight="1" x14ac:dyDescent="0.2">
      <c r="B21" s="261" t="s">
        <v>87</v>
      </c>
      <c r="C21" s="255">
        <v>264</v>
      </c>
      <c r="D21" s="256">
        <v>-366</v>
      </c>
      <c r="E21" s="257">
        <v>382</v>
      </c>
      <c r="F21" s="257">
        <v>-111</v>
      </c>
      <c r="G21" s="255">
        <v>174</v>
      </c>
      <c r="H21" s="256">
        <v>1336</v>
      </c>
      <c r="I21" s="255">
        <v>658</v>
      </c>
      <c r="J21" s="256">
        <v>940.50099999999998</v>
      </c>
      <c r="K21" s="255">
        <v>-1409</v>
      </c>
      <c r="L21" s="255">
        <v>2820.9560000000001</v>
      </c>
      <c r="M21" s="255">
        <v>2283</v>
      </c>
      <c r="N21" s="255">
        <v>1081</v>
      </c>
      <c r="O21" s="443">
        <v>-2022.19</v>
      </c>
    </row>
    <row r="22" spans="2:15" x14ac:dyDescent="0.2">
      <c r="B22" s="262" t="s">
        <v>88</v>
      </c>
      <c r="C22" s="258">
        <v>-1</v>
      </c>
      <c r="D22" s="259">
        <v>-121</v>
      </c>
      <c r="E22" s="260">
        <v>29</v>
      </c>
      <c r="F22" s="260">
        <v>25</v>
      </c>
      <c r="G22" s="258">
        <v>309</v>
      </c>
      <c r="H22" s="259">
        <v>587</v>
      </c>
      <c r="I22" s="258">
        <v>-38</v>
      </c>
      <c r="J22" s="259">
        <v>-39.427</v>
      </c>
      <c r="K22" s="258">
        <v>-21.945</v>
      </c>
      <c r="L22" s="258">
        <v>-2.0859999999999999</v>
      </c>
      <c r="M22" s="258">
        <v>715</v>
      </c>
      <c r="N22" s="258">
        <v>594</v>
      </c>
      <c r="O22" s="444">
        <v>420.62</v>
      </c>
    </row>
    <row r="23" spans="2:15" x14ac:dyDescent="0.2">
      <c r="C23" s="127"/>
      <c r="D23" s="16"/>
      <c r="E23" s="128"/>
      <c r="F23" s="128"/>
      <c r="G23" s="127"/>
      <c r="H23" s="16"/>
      <c r="I23" s="127"/>
      <c r="J23" s="16"/>
      <c r="K23" s="127"/>
      <c r="L23" s="127"/>
      <c r="M23" s="127"/>
      <c r="N23" s="127"/>
      <c r="O23" s="441"/>
    </row>
    <row r="24" spans="2:15" ht="13.5" customHeight="1" x14ac:dyDescent="0.2">
      <c r="B24" s="428" t="s">
        <v>596</v>
      </c>
      <c r="C24" s="429">
        <v>-1606</v>
      </c>
      <c r="D24" s="430">
        <v>-1750</v>
      </c>
      <c r="E24" s="431">
        <v>-908</v>
      </c>
      <c r="F24" s="431">
        <v>-1381</v>
      </c>
      <c r="G24" s="429">
        <v>-2700</v>
      </c>
      <c r="H24" s="430">
        <v>-2503</v>
      </c>
      <c r="I24" s="429">
        <v>-6746</v>
      </c>
      <c r="J24" s="430">
        <v>-2845.1080000000002</v>
      </c>
      <c r="K24" s="429">
        <v>-4385</v>
      </c>
      <c r="L24" s="429">
        <v>-2527</v>
      </c>
      <c r="M24" s="429">
        <v>-2920</v>
      </c>
      <c r="N24" s="429">
        <v>1497</v>
      </c>
      <c r="O24" s="437">
        <v>-2874.8560000000002</v>
      </c>
    </row>
    <row r="25" spans="2:15" x14ac:dyDescent="0.2">
      <c r="B25" s="101"/>
      <c r="C25" s="96"/>
      <c r="D25" s="97"/>
      <c r="E25" s="98"/>
      <c r="F25" s="98"/>
      <c r="G25" s="96"/>
      <c r="H25" s="97"/>
      <c r="I25" s="96"/>
      <c r="J25" s="97"/>
      <c r="K25" s="96"/>
      <c r="L25" s="96"/>
      <c r="M25" s="96"/>
      <c r="N25" s="96"/>
      <c r="O25" s="445"/>
    </row>
    <row r="26" spans="2:15" x14ac:dyDescent="0.2">
      <c r="B26" s="428" t="s">
        <v>89</v>
      </c>
      <c r="C26" s="429">
        <v>532</v>
      </c>
      <c r="D26" s="430">
        <v>-335</v>
      </c>
      <c r="E26" s="431">
        <v>-409</v>
      </c>
      <c r="F26" s="431">
        <v>58</v>
      </c>
      <c r="G26" s="429">
        <v>-838</v>
      </c>
      <c r="H26" s="430">
        <v>-764</v>
      </c>
      <c r="I26" s="429">
        <v>4278</v>
      </c>
      <c r="J26" s="430">
        <v>27.039000000000001</v>
      </c>
      <c r="K26" s="429">
        <v>613</v>
      </c>
      <c r="L26" s="429">
        <v>-1035</v>
      </c>
      <c r="M26" s="429">
        <v>-3298</v>
      </c>
      <c r="N26" s="429">
        <v>332</v>
      </c>
      <c r="O26" s="437">
        <v>-3411.473</v>
      </c>
    </row>
    <row r="27" spans="2:15" ht="12.75" customHeight="1" x14ac:dyDescent="0.2">
      <c r="B27" s="101"/>
      <c r="C27" s="96"/>
      <c r="D27" s="97"/>
      <c r="E27" s="98"/>
      <c r="F27" s="98"/>
      <c r="G27" s="96"/>
      <c r="H27" s="97"/>
      <c r="I27" s="96"/>
      <c r="J27" s="97"/>
      <c r="K27" s="96"/>
      <c r="L27" s="96"/>
      <c r="M27" s="96"/>
      <c r="N27" s="96"/>
      <c r="O27" s="445"/>
    </row>
    <row r="28" spans="2:15" ht="13.5" thickBot="1" x14ac:dyDescent="0.25">
      <c r="B28" s="83" t="s">
        <v>90</v>
      </c>
      <c r="C28" s="130">
        <v>-1</v>
      </c>
      <c r="D28" s="131">
        <v>27</v>
      </c>
      <c r="E28" s="132">
        <v>-25</v>
      </c>
      <c r="F28" s="132">
        <v>384</v>
      </c>
      <c r="G28" s="130">
        <v>99</v>
      </c>
      <c r="H28" s="131">
        <v>396</v>
      </c>
      <c r="I28" s="130">
        <v>1225</v>
      </c>
      <c r="J28" s="131">
        <v>-853.00300000000004</v>
      </c>
      <c r="K28" s="130">
        <v>-156</v>
      </c>
      <c r="L28" s="130">
        <v>1600.212</v>
      </c>
      <c r="M28" s="130">
        <v>-108</v>
      </c>
      <c r="N28" s="130">
        <v>2591</v>
      </c>
      <c r="O28" s="591">
        <v>-3197.1439999999998</v>
      </c>
    </row>
    <row r="29" spans="2:15" x14ac:dyDescent="0.2">
      <c r="C29" s="7"/>
    </row>
    <row r="30" spans="2:15" x14ac:dyDescent="0.2">
      <c r="C30" s="7"/>
    </row>
    <row r="31" spans="2:15" x14ac:dyDescent="0.2">
      <c r="C31" s="7"/>
    </row>
    <row r="32" spans="2:15" x14ac:dyDescent="0.2"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</row>
    <row r="33" spans="2:15" x14ac:dyDescent="0.2"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</row>
  </sheetData>
  <phoneticPr fontId="7" type="noConversion"/>
  <pageMargins left="0.75" right="0.75" top="0.49" bottom="1" header="0.5" footer="0.5"/>
  <pageSetup paperSize="9" scale="71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1">
    <tabColor indexed="11"/>
    <pageSetUpPr autoPageBreaks="0" fitToPage="1"/>
  </sheetPr>
  <dimension ref="A1:P32"/>
  <sheetViews>
    <sheetView view="pageBreakPreview" zoomScale="85" zoomScaleNormal="70" zoomScaleSheetLayoutView="85" workbookViewId="0">
      <selection activeCell="B3" sqref="B3"/>
    </sheetView>
  </sheetViews>
  <sheetFormatPr defaultRowHeight="12.75" x14ac:dyDescent="0.2"/>
  <cols>
    <col min="1" max="1" width="0.42578125" style="226" customWidth="1"/>
    <col min="2" max="2" width="9.140625" style="226"/>
    <col min="3" max="3" width="10.85546875" style="226" customWidth="1"/>
    <col min="4" max="8" width="9.140625" style="226"/>
    <col min="9" max="9" width="9.42578125" style="226" customWidth="1"/>
    <col min="10" max="16384" width="9.140625" style="226"/>
  </cols>
  <sheetData>
    <row r="1" spans="1:15" s="227" customFormat="1" x14ac:dyDescent="0.2">
      <c r="A1" s="227" t="s">
        <v>296</v>
      </c>
      <c r="B1" s="592"/>
    </row>
    <row r="2" spans="1:15" ht="12.75" customHeight="1" x14ac:dyDescent="0.2"/>
    <row r="3" spans="1:15" ht="12.75" customHeight="1" x14ac:dyDescent="0.2">
      <c r="C3" s="160" t="s">
        <v>620</v>
      </c>
    </row>
    <row r="4" spans="1:15" ht="12.75" customHeight="1" x14ac:dyDescent="0.2"/>
    <row r="10" spans="1:15" x14ac:dyDescent="0.2">
      <c r="D10" s="226">
        <v>2001</v>
      </c>
      <c r="E10" s="226">
        <v>2002</v>
      </c>
      <c r="F10" s="226">
        <v>2003</v>
      </c>
      <c r="G10" s="226">
        <v>2004</v>
      </c>
      <c r="H10" s="226">
        <v>2005</v>
      </c>
      <c r="I10" s="226">
        <v>2006</v>
      </c>
      <c r="J10" s="226">
        <v>2007</v>
      </c>
      <c r="K10" s="226">
        <v>2008</v>
      </c>
      <c r="L10" s="226">
        <v>2009</v>
      </c>
      <c r="M10" s="226">
        <v>2010</v>
      </c>
      <c r="N10" s="226">
        <v>2011</v>
      </c>
      <c r="O10" s="226">
        <v>2012</v>
      </c>
    </row>
    <row r="11" spans="1:15" ht="26.25" thickBot="1" x14ac:dyDescent="0.25">
      <c r="C11" s="233" t="s">
        <v>0</v>
      </c>
      <c r="D11" s="226">
        <v>803</v>
      </c>
      <c r="E11" s="234">
        <v>421</v>
      </c>
      <c r="F11" s="234">
        <v>486</v>
      </c>
      <c r="G11" s="234">
        <v>392</v>
      </c>
      <c r="H11" s="234">
        <v>534</v>
      </c>
      <c r="I11" s="226">
        <v>624</v>
      </c>
      <c r="J11" s="226">
        <v>1903</v>
      </c>
      <c r="K11" s="226">
        <v>1846</v>
      </c>
      <c r="L11" s="226">
        <v>992</v>
      </c>
      <c r="M11" s="226">
        <v>778</v>
      </c>
      <c r="N11" s="616">
        <f>'9'!F18</f>
        <v>900</v>
      </c>
      <c r="O11" s="616">
        <f>'9'!G18</f>
        <v>800</v>
      </c>
    </row>
    <row r="12" spans="1:15" ht="13.5" thickBot="1" x14ac:dyDescent="0.25">
      <c r="C12" s="233" t="s">
        <v>1</v>
      </c>
      <c r="D12" s="226">
        <v>152</v>
      </c>
      <c r="E12" s="234">
        <v>133</v>
      </c>
      <c r="F12" s="234">
        <v>270</v>
      </c>
      <c r="G12" s="234">
        <v>319</v>
      </c>
      <c r="H12" s="234">
        <v>463</v>
      </c>
      <c r="I12" s="226">
        <v>541</v>
      </c>
      <c r="J12" s="226">
        <v>778</v>
      </c>
      <c r="K12" s="226">
        <v>557</v>
      </c>
      <c r="L12" s="226">
        <v>304</v>
      </c>
      <c r="M12" s="226">
        <v>354</v>
      </c>
      <c r="N12" s="616">
        <f>'9'!K18</f>
        <v>425</v>
      </c>
      <c r="O12" s="616">
        <f>'9'!L18</f>
        <v>499</v>
      </c>
    </row>
    <row r="13" spans="1:15" ht="26.25" thickBot="1" x14ac:dyDescent="0.25">
      <c r="C13" s="233" t="s">
        <v>361</v>
      </c>
      <c r="D13" s="226">
        <v>294</v>
      </c>
      <c r="E13" s="234">
        <v>183</v>
      </c>
      <c r="F13" s="234">
        <v>534</v>
      </c>
      <c r="G13" s="234">
        <v>722</v>
      </c>
      <c r="H13" s="605">
        <f>386.5+294.8</f>
        <v>681.3</v>
      </c>
      <c r="I13" s="226">
        <f>320+174</f>
        <v>494</v>
      </c>
      <c r="J13" s="226">
        <f>522+118</f>
        <v>640</v>
      </c>
      <c r="K13" s="226">
        <v>1510</v>
      </c>
      <c r="L13" s="226">
        <v>2356</v>
      </c>
      <c r="M13" s="616">
        <v>1748</v>
      </c>
      <c r="N13" s="616">
        <f>'9'!P18</f>
        <v>642</v>
      </c>
      <c r="O13" s="616">
        <f>'9'!Q18</f>
        <v>477</v>
      </c>
    </row>
    <row r="14" spans="1:15" ht="13.5" thickBot="1" x14ac:dyDescent="0.25">
      <c r="C14" s="235" t="s">
        <v>2</v>
      </c>
      <c r="D14" s="226">
        <v>175</v>
      </c>
      <c r="E14" s="234">
        <v>211</v>
      </c>
      <c r="F14" s="234">
        <v>163</v>
      </c>
      <c r="G14" s="605">
        <f>70.1+34.5</f>
        <v>104.6</v>
      </c>
      <c r="H14" s="605">
        <f>158.7+42.4</f>
        <v>201.1</v>
      </c>
      <c r="I14" s="226">
        <v>218</v>
      </c>
      <c r="J14" s="226">
        <v>322</v>
      </c>
      <c r="K14" s="226">
        <v>105</v>
      </c>
      <c r="L14" s="226">
        <v>124</v>
      </c>
      <c r="M14" s="226">
        <v>131</v>
      </c>
      <c r="N14" s="616">
        <f>'9'!U18</f>
        <v>167</v>
      </c>
      <c r="O14" s="226">
        <f>'9'!V18</f>
        <v>259</v>
      </c>
    </row>
    <row r="15" spans="1:15" x14ac:dyDescent="0.2">
      <c r="D15" s="226">
        <v>1424</v>
      </c>
      <c r="E15" s="226">
        <v>948</v>
      </c>
      <c r="F15" s="226">
        <v>1453</v>
      </c>
      <c r="G15" s="226">
        <v>1336</v>
      </c>
      <c r="H15" s="680">
        <f t="shared" ref="H15:O15" si="0">SUM(H11:H14)</f>
        <v>1879.3999999999999</v>
      </c>
      <c r="I15" s="226">
        <f t="shared" si="0"/>
        <v>1877</v>
      </c>
      <c r="J15" s="226">
        <f t="shared" si="0"/>
        <v>3643</v>
      </c>
      <c r="K15" s="226">
        <f t="shared" si="0"/>
        <v>4018</v>
      </c>
      <c r="L15" s="226">
        <f t="shared" si="0"/>
        <v>3776</v>
      </c>
      <c r="M15" s="226">
        <f t="shared" si="0"/>
        <v>3011</v>
      </c>
      <c r="N15" s="226">
        <f t="shared" si="0"/>
        <v>2134</v>
      </c>
      <c r="O15" s="226">
        <f t="shared" si="0"/>
        <v>2035</v>
      </c>
    </row>
    <row r="16" spans="1:15" x14ac:dyDescent="0.2">
      <c r="H16" s="616"/>
    </row>
    <row r="17" spans="2:16" x14ac:dyDescent="0.2">
      <c r="I17" s="616"/>
    </row>
    <row r="27" spans="2:16" x14ac:dyDescent="0.2">
      <c r="B27" s="267"/>
    </row>
    <row r="31" spans="2:16" x14ac:dyDescent="0.2"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</row>
    <row r="32" spans="2:16" x14ac:dyDescent="0.2"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</row>
  </sheetData>
  <phoneticPr fontId="4" type="noConversion"/>
  <pageMargins left="0.75" right="0.75" top="0.49" bottom="1" header="0.5" footer="0.5"/>
  <pageSetup paperSize="9" scale="94" orientation="landscape" horizontalDpi="1200" verticalDpi="1200" r:id="rId1"/>
  <headerFooter alignWithMargins="0">
    <oddFooter>&amp;CStrona &amp;P z &amp;N&amp;RORLEN w liczbach ;  strona &amp;A</oddFooter>
  </headerFooter>
  <ignoredErrors>
    <ignoredError sqref="K15:L15" formulaRange="1"/>
  </ignoredError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9">
    <tabColor indexed="11"/>
    <pageSetUpPr fitToPage="1"/>
  </sheetPr>
  <dimension ref="A1:L25"/>
  <sheetViews>
    <sheetView view="pageBreakPreview" zoomScale="85" zoomScaleNormal="100" zoomScaleSheetLayoutView="100" workbookViewId="0"/>
  </sheetViews>
  <sheetFormatPr defaultColWidth="0" defaultRowHeight="12.75" zeroHeight="1" x14ac:dyDescent="0.2"/>
  <cols>
    <col min="1" max="1" width="0.42578125" style="226" customWidth="1"/>
    <col min="2" max="12" width="9.140625" style="226" customWidth="1"/>
    <col min="13" max="16384" width="0" style="226" hidden="1"/>
  </cols>
  <sheetData>
    <row r="1" spans="1:3" s="227" customFormat="1" x14ac:dyDescent="0.2">
      <c r="A1" s="227" t="s">
        <v>296</v>
      </c>
      <c r="B1" s="592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/>
    <row r="6" spans="1:3" x14ac:dyDescent="0.2"/>
    <row r="7" spans="1:3" x14ac:dyDescent="0.2">
      <c r="C7" s="160" t="s">
        <v>614</v>
      </c>
    </row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x14ac:dyDescent="0.2"/>
    <row r="14" spans="1:3" x14ac:dyDescent="0.2"/>
    <row r="15" spans="1:3" x14ac:dyDescent="0.2"/>
    <row r="16" spans="1:3" x14ac:dyDescent="0.2"/>
    <row r="17" spans="2:12" x14ac:dyDescent="0.2"/>
    <row r="18" spans="2:12" x14ac:dyDescent="0.2"/>
    <row r="19" spans="2:12" x14ac:dyDescent="0.2"/>
    <row r="20" spans="2:12" x14ac:dyDescent="0.2"/>
    <row r="21" spans="2:12" x14ac:dyDescent="0.2"/>
    <row r="22" spans="2:12" x14ac:dyDescent="0.2"/>
    <row r="23" spans="2:12" x14ac:dyDescent="0.2"/>
    <row r="24" spans="2:12" x14ac:dyDescent="0.2">
      <c r="B24" s="263"/>
      <c r="C24" s="263"/>
      <c r="D24" s="263"/>
      <c r="E24" s="263"/>
      <c r="F24" s="263"/>
      <c r="G24" s="263"/>
      <c r="H24" s="263"/>
      <c r="I24" s="263"/>
      <c r="J24" s="263"/>
      <c r="K24" s="263"/>
      <c r="L24" s="263"/>
    </row>
    <row r="25" spans="2:12" x14ac:dyDescent="0.2">
      <c r="B25" s="265"/>
      <c r="C25" s="265"/>
      <c r="D25" s="265"/>
      <c r="E25" s="265"/>
      <c r="F25" s="265"/>
      <c r="G25" s="265"/>
      <c r="H25" s="265"/>
      <c r="I25" s="265"/>
      <c r="J25" s="265"/>
      <c r="K25" s="265"/>
      <c r="L25" s="265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indexed="11"/>
    <pageSetUpPr autoPageBreaks="0" fitToPage="1"/>
  </sheetPr>
  <dimension ref="A1:Z29"/>
  <sheetViews>
    <sheetView view="pageBreakPreview" zoomScale="85" zoomScaleNormal="85" zoomScaleSheetLayoutView="100" workbookViewId="0">
      <pane xSplit="2" ySplit="8" topLeftCell="C9" activePane="bottomRight" state="frozen"/>
      <selection activeCell="B5" sqref="B5"/>
      <selection pane="topRight" activeCell="B5" sqref="B5"/>
      <selection pane="bottomLeft" activeCell="B5" sqref="B5"/>
      <selection pane="bottomRight" activeCell="AA12" sqref="AA12"/>
    </sheetView>
  </sheetViews>
  <sheetFormatPr defaultRowHeight="12.75" zeroHeight="1" x14ac:dyDescent="0.2"/>
  <cols>
    <col min="1" max="1" width="0.42578125" style="4" customWidth="1"/>
    <col min="2" max="2" width="33.28515625" style="4" customWidth="1"/>
    <col min="3" max="3" width="9.7109375" style="133" customWidth="1"/>
    <col min="4" max="4" width="6.7109375" style="518" customWidth="1"/>
    <col min="5" max="5" width="9.7109375" style="4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28515625" style="4" bestFit="1" customWidth="1"/>
    <col min="12" max="12" width="6.7109375" style="54" customWidth="1"/>
    <col min="13" max="13" width="9.42578125" style="4" customWidth="1"/>
    <col min="14" max="14" width="9.28515625" style="4" bestFit="1" customWidth="1"/>
    <col min="15" max="15" width="9.42578125" style="4" customWidth="1"/>
    <col min="16" max="16" width="9.28515625" style="4" bestFit="1" customWidth="1"/>
    <col min="17" max="17" width="9.42578125" style="4" customWidth="1"/>
    <col min="18" max="18" width="9.28515625" style="4" bestFit="1" customWidth="1"/>
    <col min="19" max="19" width="9.42578125" style="4" customWidth="1"/>
    <col min="20" max="20" width="9.28515625" style="4" bestFit="1" customWidth="1"/>
    <col min="21" max="21" width="9.42578125" style="4" customWidth="1"/>
    <col min="22" max="22" width="9.140625" style="4"/>
    <col min="23" max="23" width="9.42578125" style="4" customWidth="1"/>
    <col min="24" max="24" width="9.28515625" style="4" bestFit="1" customWidth="1"/>
    <col min="25" max="25" width="9.42578125" style="4" customWidth="1"/>
    <col min="26" max="16384" width="9.140625" style="4"/>
  </cols>
  <sheetData>
    <row r="1" spans="1:26" x14ac:dyDescent="0.2">
      <c r="A1" s="4" t="s">
        <v>296</v>
      </c>
      <c r="B1" s="592"/>
    </row>
    <row r="2" spans="1:26" ht="12.75" customHeight="1" x14ac:dyDescent="0.35">
      <c r="B2" s="32"/>
    </row>
    <row r="3" spans="1:26" ht="12.75" customHeight="1" x14ac:dyDescent="0.35">
      <c r="B3" s="32"/>
    </row>
    <row r="4" spans="1:26" ht="12.75" customHeight="1" x14ac:dyDescent="0.35">
      <c r="B4" s="32"/>
    </row>
    <row r="5" spans="1:26" ht="12.75" customHeight="1" x14ac:dyDescent="0.2">
      <c r="B5" s="134" t="s">
        <v>440</v>
      </c>
    </row>
    <row r="6" spans="1:26" ht="12.75" customHeight="1" thickBot="1" x14ac:dyDescent="0.25"/>
    <row r="7" spans="1:26" ht="13.5" customHeight="1" x14ac:dyDescent="0.2">
      <c r="B7" s="135" t="s">
        <v>262</v>
      </c>
      <c r="C7" s="925">
        <v>2001</v>
      </c>
      <c r="D7" s="926"/>
      <c r="E7" s="916">
        <v>2002</v>
      </c>
      <c r="F7" s="918"/>
      <c r="G7" s="916">
        <v>2003</v>
      </c>
      <c r="H7" s="918"/>
      <c r="I7" s="916">
        <v>2004</v>
      </c>
      <c r="J7" s="917"/>
      <c r="K7" s="916" t="s">
        <v>309</v>
      </c>
      <c r="L7" s="917"/>
      <c r="M7" s="916">
        <v>2006</v>
      </c>
      <c r="N7" s="917"/>
      <c r="O7" s="916">
        <v>2007</v>
      </c>
      <c r="P7" s="917"/>
      <c r="Q7" s="916">
        <v>2008</v>
      </c>
      <c r="R7" s="917"/>
      <c r="S7" s="916">
        <v>2009</v>
      </c>
      <c r="T7" s="917"/>
      <c r="U7" s="916">
        <v>2010</v>
      </c>
      <c r="V7" s="917"/>
      <c r="W7" s="916">
        <v>2011</v>
      </c>
      <c r="X7" s="917"/>
      <c r="Y7" s="922">
        <v>2012</v>
      </c>
      <c r="Z7" s="923"/>
    </row>
    <row r="8" spans="1:26" x14ac:dyDescent="0.2">
      <c r="C8" s="510" t="s">
        <v>18</v>
      </c>
      <c r="D8" s="510" t="s">
        <v>134</v>
      </c>
      <c r="E8" s="510" t="s">
        <v>18</v>
      </c>
      <c r="F8" s="510" t="s">
        <v>134</v>
      </c>
      <c r="G8" s="510" t="s">
        <v>18</v>
      </c>
      <c r="H8" s="510" t="s">
        <v>134</v>
      </c>
      <c r="I8" s="510" t="s">
        <v>18</v>
      </c>
      <c r="J8" s="511" t="s">
        <v>134</v>
      </c>
      <c r="K8" s="509" t="s">
        <v>18</v>
      </c>
      <c r="L8" s="423" t="s">
        <v>134</v>
      </c>
      <c r="M8" s="510" t="s">
        <v>18</v>
      </c>
      <c r="N8" s="511" t="s">
        <v>134</v>
      </c>
      <c r="O8" s="510" t="s">
        <v>18</v>
      </c>
      <c r="P8" s="511" t="s">
        <v>134</v>
      </c>
      <c r="Q8" s="510" t="s">
        <v>18</v>
      </c>
      <c r="R8" s="511" t="s">
        <v>134</v>
      </c>
      <c r="S8" s="510" t="s">
        <v>18</v>
      </c>
      <c r="T8" s="511" t="s">
        <v>134</v>
      </c>
      <c r="U8" s="510" t="s">
        <v>18</v>
      </c>
      <c r="V8" s="511" t="s">
        <v>134</v>
      </c>
      <c r="W8" s="510" t="s">
        <v>18</v>
      </c>
      <c r="X8" s="511" t="s">
        <v>134</v>
      </c>
      <c r="Y8" s="512" t="s">
        <v>18</v>
      </c>
      <c r="Z8" s="513" t="s">
        <v>134</v>
      </c>
    </row>
    <row r="9" spans="1:26" x14ac:dyDescent="0.2">
      <c r="B9" s="136" t="s">
        <v>91</v>
      </c>
      <c r="C9" s="43">
        <v>4576</v>
      </c>
      <c r="D9" s="519">
        <v>0.2968729726222914</v>
      </c>
      <c r="E9" s="43">
        <v>4401</v>
      </c>
      <c r="F9" s="519">
        <v>0.2932240655606636</v>
      </c>
      <c r="G9" s="43">
        <v>8325</v>
      </c>
      <c r="H9" s="519">
        <v>0.36198799895643097</v>
      </c>
      <c r="I9" s="43">
        <v>10471.299000000001</v>
      </c>
      <c r="J9" s="523">
        <v>0.35945577526056455</v>
      </c>
      <c r="K9" s="43">
        <v>11228.643</v>
      </c>
      <c r="L9" s="519">
        <v>0.28774629979012994</v>
      </c>
      <c r="M9" s="43">
        <v>13161.529</v>
      </c>
      <c r="N9" s="523">
        <v>0.2653660281947684</v>
      </c>
      <c r="O9" s="43">
        <v>16830</v>
      </c>
      <c r="P9" s="523">
        <f>O9/'22'!$O$29</f>
        <v>0.29568301220981097</v>
      </c>
      <c r="Q9" s="43">
        <v>20522.376</v>
      </c>
      <c r="R9" s="523">
        <f>Q9/'22'!$Q$29</f>
        <v>0.25963769628889749</v>
      </c>
      <c r="S9" s="43">
        <v>19842</v>
      </c>
      <c r="T9" s="523">
        <f>S9/'22'!S$29</f>
        <v>0.30607652607307839</v>
      </c>
      <c r="U9" s="43">
        <v>22171</v>
      </c>
      <c r="V9" s="523">
        <f>U9/'22'!U$29</f>
        <v>0.28205584886457602</v>
      </c>
      <c r="W9" s="43">
        <v>27025.920999999998</v>
      </c>
      <c r="X9" s="523">
        <f>W9/'22'!W$29</f>
        <v>0.26165892845834193</v>
      </c>
      <c r="Y9" s="395">
        <v>29539</v>
      </c>
      <c r="Z9" s="529">
        <f>Y9/'22'!Y$29</f>
        <v>0.2587463429162068</v>
      </c>
    </row>
    <row r="10" spans="1:26" x14ac:dyDescent="0.2">
      <c r="B10" s="137" t="s">
        <v>92</v>
      </c>
      <c r="C10" s="44">
        <v>3833</v>
      </c>
      <c r="D10" s="520">
        <v>0.24867004022317374</v>
      </c>
      <c r="E10" s="44">
        <v>3614</v>
      </c>
      <c r="F10" s="520">
        <v>0.24078886001732294</v>
      </c>
      <c r="G10" s="44">
        <v>6320</v>
      </c>
      <c r="H10" s="520">
        <v>0.27480650491347075</v>
      </c>
      <c r="I10" s="44">
        <v>8112.1180000000004</v>
      </c>
      <c r="J10" s="524">
        <v>0.27847048056742341</v>
      </c>
      <c r="K10" s="44">
        <v>12706.204</v>
      </c>
      <c r="L10" s="520">
        <v>0.32561042196982737</v>
      </c>
      <c r="M10" s="44">
        <v>16290.609</v>
      </c>
      <c r="N10" s="524">
        <v>0.32845531907455039</v>
      </c>
      <c r="O10" s="44">
        <v>20831</v>
      </c>
      <c r="P10" s="524">
        <f>O10/'22'!$O$29</f>
        <v>0.36597580673455571</v>
      </c>
      <c r="Q10" s="44">
        <v>33571.68</v>
      </c>
      <c r="R10" s="524">
        <f>Q10/'22'!$Q$29</f>
        <v>0.42473023863065629</v>
      </c>
      <c r="S10" s="44">
        <v>24792</v>
      </c>
      <c r="T10" s="524">
        <f>S10/'22'!S$29</f>
        <v>0.38243368785423648</v>
      </c>
      <c r="U10" s="44">
        <v>31393</v>
      </c>
      <c r="V10" s="524">
        <f>U10/'22'!U$29</f>
        <v>0.39937662998536988</v>
      </c>
      <c r="W10" s="44">
        <v>42959</v>
      </c>
      <c r="X10" s="524">
        <f>W10/'22'!W$29</f>
        <v>0.41591943925396335</v>
      </c>
      <c r="Y10" s="392">
        <v>47424</v>
      </c>
      <c r="Z10" s="530">
        <f>Y10/'22'!Y$29</f>
        <v>0.41540968097966047</v>
      </c>
    </row>
    <row r="11" spans="1:26" x14ac:dyDescent="0.2">
      <c r="B11" s="136" t="s">
        <v>93</v>
      </c>
      <c r="C11" s="43">
        <v>2156</v>
      </c>
      <c r="D11" s="519">
        <v>0.13987284287011809</v>
      </c>
      <c r="E11" s="43">
        <v>1642</v>
      </c>
      <c r="F11" s="519">
        <v>0.10940102605103605</v>
      </c>
      <c r="G11" s="43">
        <v>2094</v>
      </c>
      <c r="H11" s="519">
        <v>9.1051395773545526E-2</v>
      </c>
      <c r="I11" s="43">
        <v>2793.741</v>
      </c>
      <c r="J11" s="523">
        <v>9.5902746835156247E-2</v>
      </c>
      <c r="K11" s="43">
        <v>3318.2649999999999</v>
      </c>
      <c r="L11" s="519">
        <v>8.5034182267001948E-2</v>
      </c>
      <c r="M11" s="43">
        <v>3134.0079999999998</v>
      </c>
      <c r="N11" s="523">
        <v>6.3188650444080605E-2</v>
      </c>
      <c r="O11" s="43">
        <v>2317</v>
      </c>
      <c r="P11" s="523">
        <f>O11/'22'!$O$29</f>
        <v>4.0706924497334047E-2</v>
      </c>
      <c r="Q11" s="43">
        <v>2957.04</v>
      </c>
      <c r="R11" s="523">
        <f>Q11/'22'!$Q$29</f>
        <v>3.7410826769479391E-2</v>
      </c>
      <c r="S11" s="43">
        <v>2165.7829999999999</v>
      </c>
      <c r="T11" s="523">
        <f>S11/'22'!S$29</f>
        <v>3.3408695538157944E-2</v>
      </c>
      <c r="U11" s="43">
        <v>2622</v>
      </c>
      <c r="V11" s="523">
        <f>U11/'22'!U$29</f>
        <v>3.3356656701227658E-2</v>
      </c>
      <c r="W11" s="43">
        <v>3068.8629999999998</v>
      </c>
      <c r="X11" s="523">
        <f>W11/'22'!W$29</f>
        <v>2.9712045860174483E-2</v>
      </c>
      <c r="Y11" s="395">
        <v>3120</v>
      </c>
      <c r="Z11" s="529">
        <f>Y11/'22'!Y$29</f>
        <v>2.7329584274977663E-2</v>
      </c>
    </row>
    <row r="12" spans="1:26" x14ac:dyDescent="0.2">
      <c r="B12" s="137" t="s">
        <v>94</v>
      </c>
      <c r="C12" s="44">
        <v>403</v>
      </c>
      <c r="D12" s="520">
        <v>2.6145062929804074E-2</v>
      </c>
      <c r="E12" s="44">
        <v>253</v>
      </c>
      <c r="F12" s="520">
        <v>1.6856552735025652E-2</v>
      </c>
      <c r="G12" s="44">
        <v>345</v>
      </c>
      <c r="H12" s="520">
        <v>1.5001304461257501E-2</v>
      </c>
      <c r="I12" s="44">
        <v>563.95899999999995</v>
      </c>
      <c r="J12" s="524">
        <v>1.9359424228089818E-2</v>
      </c>
      <c r="K12" s="44">
        <v>935.63699999999994</v>
      </c>
      <c r="L12" s="520">
        <v>2.3976724943231147E-2</v>
      </c>
      <c r="M12" s="44">
        <v>1102.835</v>
      </c>
      <c r="N12" s="524">
        <v>2.2235634150422599E-2</v>
      </c>
      <c r="O12" s="44">
        <v>1346</v>
      </c>
      <c r="P12" s="524">
        <f>O12/'22'!$O$29</f>
        <v>2.3647613454213047E-2</v>
      </c>
      <c r="Q12" s="44">
        <v>2930.3510000000001</v>
      </c>
      <c r="R12" s="524">
        <f>Q12/'22'!$Q$29</f>
        <v>3.7073172373309357E-2</v>
      </c>
      <c r="S12" s="44">
        <v>1458.3440000000001</v>
      </c>
      <c r="T12" s="524">
        <f>S12/'22'!S$29</f>
        <v>2.2495961361733569E-2</v>
      </c>
      <c r="U12" s="44">
        <v>1831</v>
      </c>
      <c r="V12" s="524">
        <f>U12/'22'!U$29</f>
        <v>2.3293683607912983E-2</v>
      </c>
      <c r="W12" s="44">
        <v>2649.4459999999999</v>
      </c>
      <c r="X12" s="524">
        <f>W12/'22'!W$29</f>
        <v>2.5651344180582791E-2</v>
      </c>
      <c r="Y12" s="392">
        <v>2924</v>
      </c>
      <c r="Z12" s="530">
        <f>Y12/'22'!Y$29</f>
        <v>2.5612725775652143E-2</v>
      </c>
    </row>
    <row r="13" spans="1:26" ht="13.5" thickBot="1" x14ac:dyDescent="0.25">
      <c r="B13" s="398" t="s">
        <v>95</v>
      </c>
      <c r="C13" s="425">
        <v>10968</v>
      </c>
      <c r="D13" s="521">
        <v>0.71156091864538729</v>
      </c>
      <c r="E13" s="425">
        <v>9910</v>
      </c>
      <c r="F13" s="521">
        <v>0.66027050436404822</v>
      </c>
      <c r="G13" s="425">
        <v>17084</v>
      </c>
      <c r="H13" s="521">
        <v>0.74284720410470473</v>
      </c>
      <c r="I13" s="425">
        <v>21941.116999999998</v>
      </c>
      <c r="J13" s="525">
        <v>0.753188426891234</v>
      </c>
      <c r="K13" s="399">
        <v>28188.749</v>
      </c>
      <c r="L13" s="521">
        <v>0.72236762897019047</v>
      </c>
      <c r="M13" s="425">
        <v>33688.981</v>
      </c>
      <c r="N13" s="525">
        <v>0.67924563186382192</v>
      </c>
      <c r="O13" s="425">
        <f>SUM(O9:O12)</f>
        <v>41324</v>
      </c>
      <c r="P13" s="525">
        <f>O13/'22'!$O$29</f>
        <v>0.72601335689591373</v>
      </c>
      <c r="Q13" s="425">
        <f>SUM(Q9:Q12)</f>
        <v>59981.447</v>
      </c>
      <c r="R13" s="525">
        <f>Q13/'22'!$Q$29</f>
        <v>0.75885193406234253</v>
      </c>
      <c r="S13" s="425">
        <f>SUM(S9:S12)</f>
        <v>48258.127</v>
      </c>
      <c r="T13" s="525">
        <f>S13/'22'!S$29</f>
        <v>0.74441487082720637</v>
      </c>
      <c r="U13" s="425">
        <f>SUM(U9:U12)</f>
        <v>58017</v>
      </c>
      <c r="V13" s="525">
        <f>U13/'22'!U$29</f>
        <v>0.73808281915908658</v>
      </c>
      <c r="W13" s="425">
        <f>SUM(W9:W12)</f>
        <v>75703.23</v>
      </c>
      <c r="X13" s="525">
        <f>W13/'22'!W$29</f>
        <v>0.73294175775306258</v>
      </c>
      <c r="Y13" s="400">
        <f>SUM(Y9:Y12)</f>
        <v>83007</v>
      </c>
      <c r="Z13" s="531">
        <f>Y13/'22'!Y$29</f>
        <v>0.72709833394649703</v>
      </c>
    </row>
    <row r="14" spans="1:26" ht="13.5" thickBot="1" x14ac:dyDescent="0.25">
      <c r="B14" s="137"/>
      <c r="C14" s="137"/>
      <c r="D14" s="522"/>
      <c r="E14" s="137"/>
      <c r="F14" s="522"/>
      <c r="N14" s="54"/>
      <c r="P14" s="54"/>
      <c r="R14" s="54"/>
      <c r="T14" s="54"/>
      <c r="V14" s="54"/>
      <c r="X14" s="54"/>
      <c r="Z14" s="54"/>
    </row>
    <row r="15" spans="1:26" ht="14.25" x14ac:dyDescent="0.2">
      <c r="B15" s="138" t="s">
        <v>149</v>
      </c>
      <c r="C15" s="916">
        <v>2001</v>
      </c>
      <c r="D15" s="918"/>
      <c r="E15" s="916">
        <v>2002</v>
      </c>
      <c r="F15" s="918"/>
      <c r="G15" s="916">
        <v>2003</v>
      </c>
      <c r="H15" s="918"/>
      <c r="I15" s="916">
        <v>2004</v>
      </c>
      <c r="J15" s="917"/>
      <c r="K15" s="917" t="s">
        <v>309</v>
      </c>
      <c r="L15" s="918"/>
      <c r="M15" s="916">
        <v>2006</v>
      </c>
      <c r="N15" s="917"/>
      <c r="O15" s="916">
        <v>2007</v>
      </c>
      <c r="P15" s="917"/>
      <c r="Q15" s="916">
        <v>2008</v>
      </c>
      <c r="R15" s="917"/>
      <c r="S15" s="916">
        <v>2009</v>
      </c>
      <c r="T15" s="917"/>
      <c r="U15" s="916">
        <v>2010</v>
      </c>
      <c r="V15" s="917"/>
      <c r="W15" s="916">
        <v>2011</v>
      </c>
      <c r="X15" s="917"/>
      <c r="Y15" s="922">
        <v>2012</v>
      </c>
      <c r="Z15" s="923"/>
    </row>
    <row r="16" spans="1:26" x14ac:dyDescent="0.2">
      <c r="C16" s="511" t="s">
        <v>18</v>
      </c>
      <c r="D16" s="511" t="s">
        <v>134</v>
      </c>
      <c r="E16" s="511" t="s">
        <v>18</v>
      </c>
      <c r="F16" s="510" t="s">
        <v>134</v>
      </c>
      <c r="G16" s="511" t="s">
        <v>18</v>
      </c>
      <c r="H16" s="510" t="s">
        <v>134</v>
      </c>
      <c r="I16" s="511" t="s">
        <v>18</v>
      </c>
      <c r="J16" s="511" t="s">
        <v>134</v>
      </c>
      <c r="K16" s="509" t="s">
        <v>18</v>
      </c>
      <c r="L16" s="509" t="s">
        <v>134</v>
      </c>
      <c r="M16" s="511" t="s">
        <v>18</v>
      </c>
      <c r="N16" s="511" t="s">
        <v>134</v>
      </c>
      <c r="O16" s="511" t="s">
        <v>18</v>
      </c>
      <c r="P16" s="511" t="s">
        <v>134</v>
      </c>
      <c r="Q16" s="511" t="s">
        <v>18</v>
      </c>
      <c r="R16" s="511" t="s">
        <v>134</v>
      </c>
      <c r="S16" s="511" t="s">
        <v>18</v>
      </c>
      <c r="T16" s="511" t="s">
        <v>134</v>
      </c>
      <c r="U16" s="511" t="s">
        <v>18</v>
      </c>
      <c r="V16" s="511" t="s">
        <v>134</v>
      </c>
      <c r="W16" s="511" t="s">
        <v>18</v>
      </c>
      <c r="X16" s="511" t="s">
        <v>134</v>
      </c>
      <c r="Y16" s="514" t="s">
        <v>18</v>
      </c>
      <c r="Z16" s="513" t="s">
        <v>134</v>
      </c>
    </row>
    <row r="17" spans="2:26" x14ac:dyDescent="0.2">
      <c r="B17" s="136" t="s">
        <v>96</v>
      </c>
      <c r="C17" s="139">
        <v>446</v>
      </c>
      <c r="D17" s="523">
        <v>2.8934734656805502E-2</v>
      </c>
      <c r="E17" s="139">
        <v>372</v>
      </c>
      <c r="F17" s="519">
        <v>2.4785128922646411E-2</v>
      </c>
      <c r="G17" s="139">
        <v>481</v>
      </c>
      <c r="H17" s="519">
        <v>2.0914862161927124E-2</v>
      </c>
      <c r="I17" s="139">
        <v>528.245</v>
      </c>
      <c r="J17" s="523">
        <v>1.8133444188969956E-2</v>
      </c>
      <c r="K17" s="43">
        <v>729.32500000000005</v>
      </c>
      <c r="L17" s="519">
        <v>1.8689753525375823E-2</v>
      </c>
      <c r="M17" s="139">
        <v>947.52499999999998</v>
      </c>
      <c r="N17" s="523">
        <v>1.9104235219574255E-2</v>
      </c>
      <c r="O17" s="139">
        <v>1468</v>
      </c>
      <c r="P17" s="523">
        <f>O17/'22'!$O$29</f>
        <v>2.5791007838621656E-2</v>
      </c>
      <c r="Q17" s="139">
        <v>1709.875</v>
      </c>
      <c r="R17" s="523">
        <f>Q17/'22'!$Q$29</f>
        <v>2.1632388274241663E-2</v>
      </c>
      <c r="S17" s="139">
        <v>1354.5540000000001</v>
      </c>
      <c r="T17" s="523">
        <f>S17/'22'!S$29</f>
        <v>2.0894929074609044E-2</v>
      </c>
      <c r="U17" s="139">
        <v>1917</v>
      </c>
      <c r="V17" s="523">
        <f>U17/'22'!U$29</f>
        <v>2.4387761592773997E-2</v>
      </c>
      <c r="W17" s="139">
        <v>2517.1309999999999</v>
      </c>
      <c r="X17" s="523">
        <f>W17/'22'!W$29</f>
        <v>2.4370299915006586E-2</v>
      </c>
      <c r="Y17" s="395">
        <v>2989</v>
      </c>
      <c r="Z17" s="529">
        <f>Y17/'22'!Y$29</f>
        <v>2.618209211471418E-2</v>
      </c>
    </row>
    <row r="18" spans="2:26" x14ac:dyDescent="0.2">
      <c r="B18" s="137" t="s">
        <v>97</v>
      </c>
      <c r="C18" s="140">
        <v>452</v>
      </c>
      <c r="D18" s="524">
        <v>2.9323991176852211E-2</v>
      </c>
      <c r="E18" s="140">
        <v>539</v>
      </c>
      <c r="F18" s="520">
        <v>3.5911786261576387E-2</v>
      </c>
      <c r="G18" s="140">
        <v>330</v>
      </c>
      <c r="H18" s="520">
        <v>1.4349073832507175E-2</v>
      </c>
      <c r="I18" s="140">
        <v>289.017</v>
      </c>
      <c r="J18" s="524">
        <v>9.9212934134038748E-3</v>
      </c>
      <c r="K18" s="44">
        <v>392.06400000000002</v>
      </c>
      <c r="L18" s="520">
        <v>1.0047070272063821E-2</v>
      </c>
      <c r="M18" s="140">
        <v>603.17100000000005</v>
      </c>
      <c r="N18" s="524">
        <v>1.2161284041714808E-2</v>
      </c>
      <c r="O18" s="140">
        <v>1709</v>
      </c>
      <c r="P18" s="524">
        <f>O18/'22'!$O$29</f>
        <v>3.0025090188150146E-2</v>
      </c>
      <c r="Q18" s="140">
        <v>2823.2269999999999</v>
      </c>
      <c r="R18" s="524">
        <f>Q18/'22'!$Q$29</f>
        <v>3.5717899057137202E-2</v>
      </c>
      <c r="S18" s="140">
        <v>2472</v>
      </c>
      <c r="T18" s="524">
        <f>S18/'22'!S$29</f>
        <v>3.8132303822832871E-2</v>
      </c>
      <c r="U18" s="140">
        <v>3788</v>
      </c>
      <c r="V18" s="524">
        <f>U18/'22'!U$29</f>
        <v>4.8190318682017681E-2</v>
      </c>
      <c r="W18" s="140">
        <v>5551.7870000000003</v>
      </c>
      <c r="X18" s="524">
        <f>W18/'22'!W$29</f>
        <v>5.3751161244382867E-2</v>
      </c>
      <c r="Y18" s="392">
        <v>6542</v>
      </c>
      <c r="Z18" s="530">
        <f>Y18/'22'!Y$29</f>
        <v>5.7304532156058935E-2</v>
      </c>
    </row>
    <row r="19" spans="2:26" x14ac:dyDescent="0.2">
      <c r="B19" s="39" t="s">
        <v>98</v>
      </c>
      <c r="C19" s="139">
        <v>292</v>
      </c>
      <c r="D19" s="523">
        <v>1.8943817308939924E-2</v>
      </c>
      <c r="E19" s="139">
        <v>323</v>
      </c>
      <c r="F19" s="519">
        <v>2.1520421080684922E-2</v>
      </c>
      <c r="G19" s="139">
        <v>170</v>
      </c>
      <c r="H19" s="519">
        <v>7.3919471258370294E-3</v>
      </c>
      <c r="I19" s="139">
        <v>444.88400000000001</v>
      </c>
      <c r="J19" s="523">
        <v>1.5271851479078289E-2</v>
      </c>
      <c r="K19" s="43">
        <v>587.82399999999996</v>
      </c>
      <c r="L19" s="519">
        <v>1.5063635109588341E-2</v>
      </c>
      <c r="M19" s="139">
        <v>959.26199999999994</v>
      </c>
      <c r="N19" s="523">
        <v>1.9340879539008721E-2</v>
      </c>
      <c r="O19" s="139">
        <v>961</v>
      </c>
      <c r="P19" s="523">
        <f>O19/'22'!$O$29</f>
        <v>1.6883622978825213E-2</v>
      </c>
      <c r="Q19" s="139">
        <v>1368.5419999999999</v>
      </c>
      <c r="R19" s="523">
        <f>Q19/'22'!$Q$29</f>
        <v>1.7314032846615826E-2</v>
      </c>
      <c r="S19" s="139">
        <v>1471.0360000000001</v>
      </c>
      <c r="T19" s="523">
        <f>S19/'22'!S$29</f>
        <v>2.2691744209678309E-2</v>
      </c>
      <c r="U19" s="139">
        <v>1600</v>
      </c>
      <c r="V19" s="523">
        <f>U19/'22'!U$29</f>
        <v>2.0354939253228167E-2</v>
      </c>
      <c r="W19" s="139">
        <v>2200.8449999999998</v>
      </c>
      <c r="X19" s="523">
        <f>W19/'22'!W$29</f>
        <v>2.1308089533855278E-2</v>
      </c>
      <c r="Y19" s="395">
        <v>2358</v>
      </c>
      <c r="Z19" s="529">
        <f>Y19/'22'!Y$29</f>
        <v>2.0654858884742736E-2</v>
      </c>
    </row>
    <row r="20" spans="2:26" ht="14.25" x14ac:dyDescent="0.2">
      <c r="B20" s="137" t="s">
        <v>498</v>
      </c>
      <c r="C20" s="140">
        <v>376</v>
      </c>
      <c r="D20" s="524">
        <v>2.4393408589593876E-2</v>
      </c>
      <c r="E20" s="140">
        <v>299</v>
      </c>
      <c r="F20" s="520">
        <v>1.9921380505030315E-2</v>
      </c>
      <c r="G20" s="140">
        <v>275</v>
      </c>
      <c r="H20" s="520">
        <v>1.1957561527089312E-2</v>
      </c>
      <c r="I20" s="140">
        <v>281.07100000000003</v>
      </c>
      <c r="J20" s="524">
        <v>9.6485253843159417E-3</v>
      </c>
      <c r="K20" s="44">
        <v>369.46499999999997</v>
      </c>
      <c r="L20" s="520">
        <v>9.467946095709015E-3</v>
      </c>
      <c r="M20" s="140">
        <v>630.47599999999989</v>
      </c>
      <c r="N20" s="524">
        <v>1.2711814257456319E-2</v>
      </c>
      <c r="O20" s="140">
        <v>633</v>
      </c>
      <c r="P20" s="524">
        <v>1.1121054469923371E-2</v>
      </c>
      <c r="Q20" s="140">
        <v>736.14</v>
      </c>
      <c r="R20" s="524">
        <f>Q20/'22'!$Q$29</f>
        <v>9.3132341862418363E-3</v>
      </c>
      <c r="S20" s="140">
        <v>283</v>
      </c>
      <c r="T20" s="524">
        <f>S20/'22'!S$29</f>
        <v>4.3654700573874201E-3</v>
      </c>
      <c r="U20" s="140">
        <v>364</v>
      </c>
      <c r="V20" s="524">
        <f>U20/'22'!U$29</f>
        <v>4.6307486801094077E-3</v>
      </c>
      <c r="W20" s="140">
        <v>602.02300000000002</v>
      </c>
      <c r="X20" s="524">
        <f>W20/'22'!W$29</f>
        <v>5.8286521701619871E-3</v>
      </c>
      <c r="Y20" s="392">
        <v>702</v>
      </c>
      <c r="Z20" s="530">
        <f>Y20/'22'!Y$29</f>
        <v>6.1491564618699739E-3</v>
      </c>
    </row>
    <row r="21" spans="2:26" x14ac:dyDescent="0.2">
      <c r="B21" s="39" t="s">
        <v>99</v>
      </c>
      <c r="C21" s="139">
        <v>575</v>
      </c>
      <c r="D21" s="523">
        <v>3.7303749837809784E-2</v>
      </c>
      <c r="E21" s="139">
        <v>712</v>
      </c>
      <c r="F21" s="519">
        <v>4.7438203744420017E-2</v>
      </c>
      <c r="G21" s="43">
        <v>1547</v>
      </c>
      <c r="H21" s="519">
        <v>6.7266718845116966E-2</v>
      </c>
      <c r="I21" s="43">
        <v>1522.395</v>
      </c>
      <c r="J21" s="523">
        <v>5.2260342769106981E-2</v>
      </c>
      <c r="K21" s="43">
        <v>2027.5409999999999</v>
      </c>
      <c r="L21" s="519">
        <v>5.1957963257250224E-2</v>
      </c>
      <c r="M21" s="43">
        <v>1159.5029999999999</v>
      </c>
      <c r="N21" s="523">
        <v>2.3378188490859878E-2</v>
      </c>
      <c r="O21" s="43">
        <f>O22-SUM(O17:O20)</f>
        <v>1706</v>
      </c>
      <c r="P21" s="523">
        <f>O21/'22'!$O$29</f>
        <v>2.9972383768861407E-2</v>
      </c>
      <c r="Q21" s="43">
        <f>Q22-SUM(Q17:Q20)</f>
        <v>1453.7689999999993</v>
      </c>
      <c r="R21" s="523">
        <f>Q21/'22'!$Q$29</f>
        <v>1.8392277487568397E-2</v>
      </c>
      <c r="S21" s="43">
        <f>S22-SUM(S17:S20)</f>
        <v>2414.268</v>
      </c>
      <c r="T21" s="523">
        <f>S21/'22'!S$29</f>
        <v>3.7241747931125842E-2</v>
      </c>
      <c r="U21" s="43">
        <f>U22-SUM(U17:U20)</f>
        <v>2295.0240000000049</v>
      </c>
      <c r="V21" s="523">
        <f>U21/'22'!U$29</f>
        <v>2.919692131543801E-2</v>
      </c>
      <c r="W21" s="43">
        <v>2725.722000000002</v>
      </c>
      <c r="X21" s="523">
        <f>W21/'22'!W$29</f>
        <v>2.6389831369496318E-2</v>
      </c>
      <c r="Y21" s="395">
        <v>2945</v>
      </c>
      <c r="Z21" s="529">
        <f>Y21/'22'!Y$29</f>
        <v>2.5796674900579877E-2</v>
      </c>
    </row>
    <row r="22" spans="2:26" ht="13.5" thickBot="1" x14ac:dyDescent="0.25">
      <c r="B22" s="398" t="s">
        <v>100</v>
      </c>
      <c r="C22" s="426">
        <v>2141</v>
      </c>
      <c r="D22" s="525">
        <v>0.13889970157000131</v>
      </c>
      <c r="E22" s="426">
        <v>2245</v>
      </c>
      <c r="F22" s="521">
        <v>0.14957692051435806</v>
      </c>
      <c r="G22" s="426">
        <v>2803</v>
      </c>
      <c r="H22" s="521">
        <v>0.1218801634924776</v>
      </c>
      <c r="I22" s="426">
        <v>3065.6120000000001</v>
      </c>
      <c r="J22" s="525">
        <v>0.10523545723487504</v>
      </c>
      <c r="K22" s="399">
        <v>4106.2190000000001</v>
      </c>
      <c r="L22" s="521">
        <v>0.10522636825998723</v>
      </c>
      <c r="M22" s="426">
        <v>4299.9369999999999</v>
      </c>
      <c r="N22" s="525">
        <v>8.669640154861398E-2</v>
      </c>
      <c r="O22" s="426">
        <f>47801-O13</f>
        <v>6477</v>
      </c>
      <c r="P22" s="525">
        <f>O22/'22'!$O$29</f>
        <v>0.1137931592443818</v>
      </c>
      <c r="Q22" s="426">
        <f>68073-Q13</f>
        <v>8091.5529999999999</v>
      </c>
      <c r="R22" s="525">
        <f>Q22/'22'!$Q$29</f>
        <v>0.10236983185180493</v>
      </c>
      <c r="S22" s="426">
        <v>7994.8580000000002</v>
      </c>
      <c r="T22" s="525">
        <f>S22/'22'!S$29</f>
        <v>0.12332619509563349</v>
      </c>
      <c r="U22" s="426">
        <v>9964.0240000000049</v>
      </c>
      <c r="V22" s="525">
        <f>U22/'22'!U$29</f>
        <v>0.12676068952356725</v>
      </c>
      <c r="W22" s="426">
        <f>89302-W13</f>
        <v>13598.770000000004</v>
      </c>
      <c r="X22" s="525">
        <f>W22/'22'!W$29</f>
        <v>0.13166025263492215</v>
      </c>
      <c r="Y22" s="427">
        <f>SUM(Y17:Y21)</f>
        <v>15536</v>
      </c>
      <c r="Z22" s="531">
        <f>Y22/'22'!Y$29</f>
        <v>0.13608731451796569</v>
      </c>
    </row>
    <row r="23" spans="2:26" x14ac:dyDescent="0.2">
      <c r="D23" s="133"/>
      <c r="E23" s="133"/>
      <c r="F23" s="133"/>
      <c r="G23" s="133"/>
      <c r="H23" s="133"/>
      <c r="I23" s="133"/>
      <c r="J23" s="133"/>
      <c r="K23" s="133"/>
      <c r="L23" s="133"/>
      <c r="M23" s="133"/>
      <c r="N23" s="133"/>
      <c r="O23" s="133"/>
      <c r="P23" s="133"/>
      <c r="Q23" s="133"/>
      <c r="R23" s="133"/>
      <c r="S23" s="133"/>
      <c r="T23" s="133"/>
      <c r="U23" s="133"/>
      <c r="V23" s="133"/>
      <c r="W23" s="133"/>
      <c r="X23" s="133"/>
      <c r="Y23" s="61"/>
      <c r="Z23" s="54"/>
    </row>
    <row r="24" spans="2:26" x14ac:dyDescent="0.2">
      <c r="B24" s="924" t="s">
        <v>467</v>
      </c>
      <c r="C24" s="924"/>
      <c r="D24" s="526"/>
      <c r="K24" s="60"/>
      <c r="L24" s="60"/>
      <c r="M24" s="60"/>
      <c r="N24" s="54"/>
      <c r="O24" s="60"/>
      <c r="P24" s="54"/>
      <c r="Q24" s="60"/>
      <c r="R24" s="54"/>
      <c r="S24" s="60"/>
      <c r="T24" s="54"/>
      <c r="U24" s="60"/>
      <c r="V24" s="54"/>
      <c r="W24" s="60"/>
      <c r="X24" s="54"/>
      <c r="Y24" s="60"/>
      <c r="Z24" s="54"/>
    </row>
    <row r="25" spans="2:26" x14ac:dyDescent="0.2">
      <c r="B25" s="924" t="s">
        <v>499</v>
      </c>
      <c r="C25" s="924"/>
      <c r="N25" s="54"/>
      <c r="P25" s="54"/>
      <c r="R25" s="54"/>
      <c r="T25" s="54"/>
      <c r="V25" s="54"/>
      <c r="X25" s="54"/>
      <c r="Z25" s="54"/>
    </row>
    <row r="26" spans="2:26" x14ac:dyDescent="0.2">
      <c r="B26" s="263"/>
      <c r="C26" s="263"/>
      <c r="D26" s="527"/>
      <c r="E26" s="263"/>
      <c r="F26" s="527"/>
      <c r="G26" s="263"/>
      <c r="H26" s="527"/>
      <c r="I26" s="263"/>
      <c r="J26" s="527"/>
      <c r="K26" s="263"/>
      <c r="L26" s="527"/>
      <c r="M26" s="263"/>
      <c r="N26" s="527"/>
      <c r="O26" s="263"/>
      <c r="P26" s="527"/>
      <c r="Q26" s="263"/>
      <c r="R26" s="527"/>
      <c r="S26" s="263"/>
      <c r="T26" s="527"/>
      <c r="U26" s="263"/>
      <c r="V26" s="527"/>
      <c r="W26" s="263"/>
      <c r="X26" s="527"/>
      <c r="Y26" s="263"/>
      <c r="Z26" s="527"/>
    </row>
    <row r="27" spans="2:26" x14ac:dyDescent="0.2">
      <c r="B27" s="265"/>
      <c r="C27" s="265"/>
      <c r="D27" s="528"/>
      <c r="E27" s="265"/>
      <c r="F27" s="528"/>
      <c r="G27" s="265"/>
      <c r="H27" s="528"/>
      <c r="I27" s="265"/>
      <c r="J27" s="528"/>
      <c r="K27" s="265"/>
      <c r="L27" s="528"/>
      <c r="M27" s="265"/>
      <c r="N27" s="528"/>
      <c r="O27" s="265"/>
      <c r="P27" s="528"/>
      <c r="Q27" s="265"/>
      <c r="R27" s="528"/>
      <c r="S27" s="265"/>
      <c r="T27" s="528"/>
      <c r="U27" s="265"/>
      <c r="V27" s="528"/>
      <c r="W27" s="265"/>
      <c r="X27" s="528"/>
      <c r="Y27" s="265"/>
      <c r="Z27" s="528"/>
    </row>
    <row r="28" spans="2:26" x14ac:dyDescent="0.2"/>
    <row r="29" spans="2:26" x14ac:dyDescent="0.2"/>
  </sheetData>
  <mergeCells count="26">
    <mergeCell ref="B25:C25"/>
    <mergeCell ref="C7:D7"/>
    <mergeCell ref="K7:L7"/>
    <mergeCell ref="K15:L15"/>
    <mergeCell ref="B24:C24"/>
    <mergeCell ref="I7:J7"/>
    <mergeCell ref="I15:J15"/>
    <mergeCell ref="G7:H7"/>
    <mergeCell ref="G15:H15"/>
    <mergeCell ref="E7:F7"/>
    <mergeCell ref="C15:D15"/>
    <mergeCell ref="S7:T7"/>
    <mergeCell ref="S15:T15"/>
    <mergeCell ref="Q7:R7"/>
    <mergeCell ref="Q15:R15"/>
    <mergeCell ref="E15:F15"/>
    <mergeCell ref="O7:P7"/>
    <mergeCell ref="O15:P15"/>
    <mergeCell ref="Y7:Z7"/>
    <mergeCell ref="Y15:Z15"/>
    <mergeCell ref="M7:N7"/>
    <mergeCell ref="M15:N15"/>
    <mergeCell ref="U7:V7"/>
    <mergeCell ref="U15:V15"/>
    <mergeCell ref="W7:X7"/>
    <mergeCell ref="W15:X15"/>
  </mergeCells>
  <phoneticPr fontId="4" type="noConversion"/>
  <pageMargins left="0.75" right="0.75" top="0.49" bottom="1" header="0.5" footer="0.5"/>
  <pageSetup paperSize="9" scale="53" orientation="landscape" horizontalDpi="4294967295" verticalDpi="1200" r:id="rId1"/>
  <headerFooter alignWithMargins="0">
    <oddFooter>&amp;CStrona &amp;P z &amp;N&amp;RORLEN w liczbach ;  strona &amp;A</oddFooter>
  </headerFooter>
  <ignoredErrors>
    <ignoredError sqref="P21 P13 R21 V13 T13 T21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indexed="11"/>
    <pageSetUpPr autoPageBreaks="0" fitToPage="1"/>
  </sheetPr>
  <dimension ref="A1:H62"/>
  <sheetViews>
    <sheetView view="pageBreakPreview" zoomScale="85" zoomScaleNormal="55" zoomScaleSheetLayoutView="70" workbookViewId="0">
      <selection activeCell="B1" sqref="B1"/>
    </sheetView>
  </sheetViews>
  <sheetFormatPr defaultColWidth="0" defaultRowHeight="12.75" zeroHeight="1" x14ac:dyDescent="0.2"/>
  <cols>
    <col min="1" max="1" width="0.42578125" style="226" customWidth="1"/>
    <col min="2" max="2" width="4.42578125" style="226" customWidth="1"/>
    <col min="3" max="3" width="6.28515625" style="230" customWidth="1"/>
    <col min="4" max="4" width="2.85546875" style="230" customWidth="1"/>
    <col min="5" max="5" width="86.5703125" style="226" bestFit="1" customWidth="1"/>
    <col min="6" max="16384" width="0" style="226" hidden="1"/>
  </cols>
  <sheetData>
    <row r="1" spans="1:5" s="227" customFormat="1" x14ac:dyDescent="0.2">
      <c r="A1" s="227" t="s">
        <v>296</v>
      </c>
      <c r="C1" s="229"/>
      <c r="D1" s="229"/>
    </row>
    <row r="2" spans="1:5" ht="12.75" customHeight="1" x14ac:dyDescent="0.2">
      <c r="E2" s="227"/>
    </row>
    <row r="3" spans="1:5" ht="12.75" customHeight="1" x14ac:dyDescent="0.2"/>
    <row r="4" spans="1:5" ht="12.75" customHeight="1" x14ac:dyDescent="0.2"/>
    <row r="5" spans="1:5" ht="12.75" customHeight="1" x14ac:dyDescent="0.2">
      <c r="E5" s="160" t="s">
        <v>11</v>
      </c>
    </row>
    <row r="6" spans="1:5" ht="12.75" customHeight="1" x14ac:dyDescent="0.2">
      <c r="C6" s="229"/>
    </row>
    <row r="7" spans="1:5" x14ac:dyDescent="0.2">
      <c r="C7" s="238">
        <v>4</v>
      </c>
      <c r="E7" s="226" t="s">
        <v>242</v>
      </c>
    </row>
    <row r="8" spans="1:5" x14ac:dyDescent="0.2">
      <c r="C8" s="237">
        <v>5</v>
      </c>
      <c r="E8" s="226" t="s">
        <v>365</v>
      </c>
    </row>
    <row r="9" spans="1:5" x14ac:dyDescent="0.2">
      <c r="C9" s="236">
        <v>6</v>
      </c>
      <c r="E9" s="226" t="s">
        <v>608</v>
      </c>
    </row>
    <row r="10" spans="1:5" x14ac:dyDescent="0.2">
      <c r="C10" s="237">
        <v>7</v>
      </c>
      <c r="E10" s="226" t="s">
        <v>28</v>
      </c>
    </row>
    <row r="11" spans="1:5" x14ac:dyDescent="0.2">
      <c r="C11" s="236">
        <v>8</v>
      </c>
      <c r="E11" s="226" t="s">
        <v>609</v>
      </c>
    </row>
    <row r="12" spans="1:5" x14ac:dyDescent="0.2">
      <c r="C12" s="237">
        <v>9</v>
      </c>
      <c r="E12" s="226" t="s">
        <v>610</v>
      </c>
    </row>
    <row r="13" spans="1:5" x14ac:dyDescent="0.2">
      <c r="C13" s="236">
        <v>10</v>
      </c>
      <c r="E13" s="226" t="s">
        <v>36</v>
      </c>
    </row>
    <row r="14" spans="1:5" x14ac:dyDescent="0.2">
      <c r="C14" s="237">
        <v>11</v>
      </c>
      <c r="E14" s="226" t="s">
        <v>36</v>
      </c>
    </row>
    <row r="15" spans="1:5" x14ac:dyDescent="0.2">
      <c r="C15" s="236">
        <v>12</v>
      </c>
      <c r="E15" s="226" t="s">
        <v>269</v>
      </c>
    </row>
    <row r="16" spans="1:5" x14ac:dyDescent="0.2">
      <c r="C16" s="237">
        <v>13</v>
      </c>
      <c r="E16" s="226" t="s">
        <v>611</v>
      </c>
    </row>
    <row r="17" spans="3:5" x14ac:dyDescent="0.2">
      <c r="C17" s="236">
        <v>14</v>
      </c>
      <c r="E17" s="226" t="s">
        <v>612</v>
      </c>
    </row>
    <row r="18" spans="3:5" x14ac:dyDescent="0.2">
      <c r="C18" s="237">
        <v>15</v>
      </c>
      <c r="E18" s="226" t="s">
        <v>58</v>
      </c>
    </row>
    <row r="19" spans="3:5" x14ac:dyDescent="0.2">
      <c r="C19" s="236">
        <v>16</v>
      </c>
      <c r="E19" s="226" t="s">
        <v>67</v>
      </c>
    </row>
    <row r="20" spans="3:5" x14ac:dyDescent="0.2">
      <c r="C20" s="237">
        <v>17</v>
      </c>
      <c r="E20" s="226" t="s">
        <v>81</v>
      </c>
    </row>
    <row r="21" spans="3:5" x14ac:dyDescent="0.2">
      <c r="C21" s="236">
        <v>18</v>
      </c>
      <c r="E21" s="226" t="s">
        <v>613</v>
      </c>
    </row>
    <row r="22" spans="3:5" x14ac:dyDescent="0.2">
      <c r="C22" s="237">
        <v>19</v>
      </c>
      <c r="E22" s="226" t="s">
        <v>614</v>
      </c>
    </row>
    <row r="23" spans="3:5" x14ac:dyDescent="0.2">
      <c r="C23" s="236">
        <v>20</v>
      </c>
      <c r="E23" s="226" t="s">
        <v>430</v>
      </c>
    </row>
    <row r="24" spans="3:5" x14ac:dyDescent="0.2">
      <c r="C24" s="237">
        <v>21</v>
      </c>
      <c r="E24" s="226" t="s">
        <v>431</v>
      </c>
    </row>
    <row r="25" spans="3:5" x14ac:dyDescent="0.2">
      <c r="C25" s="236">
        <v>22</v>
      </c>
      <c r="E25" s="226" t="s">
        <v>432</v>
      </c>
    </row>
    <row r="26" spans="3:5" x14ac:dyDescent="0.2">
      <c r="C26" s="237">
        <v>23</v>
      </c>
      <c r="E26" s="226" t="s">
        <v>433</v>
      </c>
    </row>
    <row r="27" spans="3:5" x14ac:dyDescent="0.2">
      <c r="C27" s="236">
        <v>24</v>
      </c>
      <c r="E27" s="226" t="s">
        <v>343</v>
      </c>
    </row>
    <row r="28" spans="3:5" x14ac:dyDescent="0.2">
      <c r="C28" s="237">
        <v>25</v>
      </c>
      <c r="E28" s="226" t="s">
        <v>342</v>
      </c>
    </row>
    <row r="29" spans="3:5" x14ac:dyDescent="0.2">
      <c r="C29" s="236">
        <v>26</v>
      </c>
      <c r="E29" s="226" t="s">
        <v>503</v>
      </c>
    </row>
    <row r="30" spans="3:5" x14ac:dyDescent="0.2">
      <c r="C30" s="237">
        <v>27</v>
      </c>
      <c r="E30" s="226" t="s">
        <v>434</v>
      </c>
    </row>
    <row r="31" spans="3:5" x14ac:dyDescent="0.2">
      <c r="C31" s="236">
        <v>28</v>
      </c>
      <c r="E31" s="226" t="s">
        <v>580</v>
      </c>
    </row>
    <row r="32" spans="3:5" x14ac:dyDescent="0.2">
      <c r="C32" s="849">
        <v>30</v>
      </c>
      <c r="E32" s="226" t="s">
        <v>584</v>
      </c>
    </row>
    <row r="33" spans="3:8" x14ac:dyDescent="0.2">
      <c r="C33" s="848">
        <v>32</v>
      </c>
      <c r="E33" s="226" t="s">
        <v>581</v>
      </c>
    </row>
    <row r="34" spans="3:8" x14ac:dyDescent="0.2">
      <c r="C34" s="849">
        <v>34</v>
      </c>
      <c r="E34" s="226" t="s">
        <v>582</v>
      </c>
    </row>
    <row r="35" spans="3:8" x14ac:dyDescent="0.2">
      <c r="C35" s="236">
        <v>36</v>
      </c>
      <c r="E35" s="226" t="s">
        <v>547</v>
      </c>
    </row>
    <row r="36" spans="3:8" x14ac:dyDescent="0.2">
      <c r="C36" s="237">
        <v>37</v>
      </c>
      <c r="E36" s="226" t="s">
        <v>513</v>
      </c>
    </row>
    <row r="37" spans="3:8" x14ac:dyDescent="0.2">
      <c r="C37" s="236">
        <v>38</v>
      </c>
      <c r="E37" s="226" t="s">
        <v>615</v>
      </c>
    </row>
    <row r="38" spans="3:8" x14ac:dyDescent="0.2">
      <c r="C38" s="237">
        <v>39</v>
      </c>
      <c r="E38" s="226" t="s">
        <v>668</v>
      </c>
    </row>
    <row r="39" spans="3:8" x14ac:dyDescent="0.2">
      <c r="C39" s="236">
        <v>40</v>
      </c>
      <c r="E39" s="226" t="s">
        <v>509</v>
      </c>
    </row>
    <row r="40" spans="3:8" x14ac:dyDescent="0.2">
      <c r="C40" s="237">
        <v>41</v>
      </c>
      <c r="E40" s="226" t="s">
        <v>510</v>
      </c>
      <c r="F40" s="135"/>
      <c r="G40" s="135"/>
      <c r="H40" s="135"/>
    </row>
    <row r="41" spans="3:8" x14ac:dyDescent="0.2">
      <c r="C41" s="236">
        <v>42</v>
      </c>
      <c r="E41" s="226" t="s">
        <v>511</v>
      </c>
    </row>
    <row r="42" spans="3:8" x14ac:dyDescent="0.2">
      <c r="C42" s="237">
        <v>43</v>
      </c>
      <c r="E42" s="226" t="s">
        <v>344</v>
      </c>
    </row>
    <row r="43" spans="3:8" x14ac:dyDescent="0.2">
      <c r="C43" s="236">
        <v>44</v>
      </c>
      <c r="E43" s="226" t="s">
        <v>12</v>
      </c>
    </row>
    <row r="44" spans="3:8" x14ac:dyDescent="0.2">
      <c r="C44" s="237">
        <v>45</v>
      </c>
      <c r="E44" s="226" t="s">
        <v>257</v>
      </c>
    </row>
    <row r="45" spans="3:8" x14ac:dyDescent="0.2">
      <c r="C45" s="236">
        <v>47</v>
      </c>
      <c r="E45" s="226" t="s">
        <v>154</v>
      </c>
    </row>
    <row r="46" spans="3:8" x14ac:dyDescent="0.2">
      <c r="C46" s="237">
        <v>48</v>
      </c>
      <c r="E46" s="226" t="s">
        <v>162</v>
      </c>
    </row>
    <row r="47" spans="3:8" x14ac:dyDescent="0.2">
      <c r="C47" s="236">
        <v>49</v>
      </c>
      <c r="E47" s="226" t="s">
        <v>172</v>
      </c>
    </row>
    <row r="48" spans="3:8" x14ac:dyDescent="0.2">
      <c r="C48" s="237">
        <v>50</v>
      </c>
      <c r="E48" s="226" t="s">
        <v>195</v>
      </c>
    </row>
    <row r="49" spans="2:6" x14ac:dyDescent="0.2">
      <c r="C49" s="236">
        <v>51</v>
      </c>
      <c r="E49" s="226" t="s">
        <v>450</v>
      </c>
    </row>
    <row r="50" spans="2:6" x14ac:dyDescent="0.2">
      <c r="C50" s="237">
        <v>52</v>
      </c>
      <c r="E50" s="226" t="s">
        <v>412</v>
      </c>
    </row>
    <row r="51" spans="2:6" x14ac:dyDescent="0.2">
      <c r="C51" s="236">
        <v>53</v>
      </c>
      <c r="E51" s="226" t="s">
        <v>414</v>
      </c>
    </row>
    <row r="52" spans="2:6" x14ac:dyDescent="0.2">
      <c r="C52" s="237">
        <v>54</v>
      </c>
      <c r="E52" s="226" t="s">
        <v>198</v>
      </c>
    </row>
    <row r="53" spans="2:6" x14ac:dyDescent="0.2">
      <c r="C53" s="236">
        <v>55</v>
      </c>
      <c r="E53" s="226" t="s">
        <v>201</v>
      </c>
    </row>
    <row r="54" spans="2:6" x14ac:dyDescent="0.2">
      <c r="C54" s="237">
        <v>56</v>
      </c>
      <c r="E54" s="226" t="s">
        <v>241</v>
      </c>
    </row>
    <row r="55" spans="2:6" x14ac:dyDescent="0.2">
      <c r="C55" s="847">
        <v>57</v>
      </c>
      <c r="E55" s="232" t="s">
        <v>225</v>
      </c>
    </row>
    <row r="56" spans="2:6" x14ac:dyDescent="0.2"/>
    <row r="57" spans="2:6" x14ac:dyDescent="0.2"/>
    <row r="58" spans="2:6" x14ac:dyDescent="0.2">
      <c r="B58" s="263"/>
      <c r="C58" s="264"/>
      <c r="D58" s="264"/>
      <c r="E58" s="264"/>
    </row>
    <row r="59" spans="2:6" x14ac:dyDescent="0.2">
      <c r="B59" s="265"/>
      <c r="C59" s="266"/>
      <c r="D59" s="266"/>
      <c r="E59" s="266"/>
      <c r="F59" s="263"/>
    </row>
    <row r="60" spans="2:6" hidden="1" x14ac:dyDescent="0.2">
      <c r="E60" s="265"/>
      <c r="F60" s="265"/>
    </row>
    <row r="62" spans="2:6" x14ac:dyDescent="0.2"/>
  </sheetData>
  <phoneticPr fontId="4" type="noConversion"/>
  <hyperlinks>
    <hyperlink ref="C7" location="'4'!A1" display="'4'!A1"/>
    <hyperlink ref="C9" location="'6'!A1" display="'6'!A1"/>
    <hyperlink ref="C12" location="'9'!A1" display="'9'!A1"/>
    <hyperlink ref="C13" location="'10'!A1" display="'10'!A1"/>
    <hyperlink ref="C16" location="'13'!A1" display="'13'!A1"/>
    <hyperlink ref="C17" location="'14'!A1" display="'14'!A1"/>
    <hyperlink ref="C18" location="'15'!A1" display="'15'!A1"/>
    <hyperlink ref="C19" location="'16'!A1" display="'16'!A1"/>
    <hyperlink ref="C20" location="'17'!A1" display="'17'!A1"/>
    <hyperlink ref="C21" location="'18'!A1" display="'18'!A1"/>
    <hyperlink ref="C22" location="'19'!A1" display="'19'!A1"/>
    <hyperlink ref="C23" location="'20'!A1" display="'20'!A1"/>
    <hyperlink ref="C24" location="'21'!A1" display="'21'!A1"/>
    <hyperlink ref="C25" location="'22'!A1" display="'22'!A1"/>
    <hyperlink ref="C26" location="'23'!A1" display="'23'!A1"/>
    <hyperlink ref="C27" location="'24'!A1" display="'24'!A1"/>
    <hyperlink ref="C28" location="'25'!A1" display="'25'!A1"/>
    <hyperlink ref="C31" location="'28-29'!A1" display="'28-29'!A1"/>
    <hyperlink ref="C32" location="'30-31'!A1" display="'30-31'!A1"/>
    <hyperlink ref="C15" location="'12'!A1" display="'12'!A1"/>
    <hyperlink ref="C14" location="'11'!A1" display="'11'!A1"/>
    <hyperlink ref="C8" location="'5'!A1" display="'5'!A1"/>
    <hyperlink ref="C30" location="'27'!A1" display="'27'!A1"/>
    <hyperlink ref="C10" location="'7'!A1" display="'7'!A1"/>
    <hyperlink ref="C11" location="'8'!A1" display="'8'!A1"/>
    <hyperlink ref="C29" location="'26'!A1" display="'26'!A1"/>
    <hyperlink ref="C33" location="'32-33'!A1" display="'32-33'!A1"/>
    <hyperlink ref="C53" location="'55'!A1" display="'55'!A1"/>
    <hyperlink ref="C37" location="'38'!A1" display="'38'!A1"/>
    <hyperlink ref="C54" location="'56'!A1" display="'56'!A1"/>
    <hyperlink ref="C50" location="'52'!A1" display="'52'!A1"/>
    <hyperlink ref="C47" location="'49'!A1" display="'49'!A1"/>
    <hyperlink ref="C44" location="'45-46'!A1" display="'45-46'!A1"/>
    <hyperlink ref="C41" location="'42'!A1" display="'42'!A1"/>
    <hyperlink ref="C52" location="'54'!A1" display="'54'!A1"/>
    <hyperlink ref="C49" location="'51'!A1" display="'51'!A1"/>
    <hyperlink ref="C46" location="'48'!A1" display="'48'!A1"/>
    <hyperlink ref="C43" location="'44'!A1" display="'44'!A1"/>
    <hyperlink ref="C40" location="'41'!A1" display="'41'!A1"/>
    <hyperlink ref="C55" location="'57'!A1" display="'57'!A1"/>
    <hyperlink ref="C51" location="'53'!A1" display="'53'!A1"/>
    <hyperlink ref="C48" location="'50'!A1" display="'50'!A1"/>
    <hyperlink ref="C45" location="'47'!A1" display="'47'!A1"/>
    <hyperlink ref="C42" location="'43'!A1" display="'43'!A1"/>
    <hyperlink ref="C39" location="'40'!A1" display="'40'!A1"/>
    <hyperlink ref="C38" location="'39'!A1" display="'39'!A1"/>
    <hyperlink ref="C36" location="'37'!A1" display="'37'!A1"/>
    <hyperlink ref="C35" location="'36'!A1" display="'36'!A1"/>
    <hyperlink ref="C34" location="'34-35'!A1" display="'34-35'!A1"/>
  </hyperlinks>
  <pageMargins left="0.75" right="0.75" top="0.49" bottom="1" header="0.5" footer="0.5"/>
  <pageSetup paperSize="9" scale="66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indexed="11"/>
    <pageSetUpPr autoPageBreaks="0" fitToPage="1"/>
  </sheetPr>
  <dimension ref="A1:IV29"/>
  <sheetViews>
    <sheetView view="pageBreakPreview" zoomScale="85" zoomScaleNormal="85" zoomScaleSheetLayoutView="100" workbookViewId="0">
      <pane xSplit="2" ySplit="8" topLeftCell="C9" activePane="bottomRight" state="frozen"/>
      <selection activeCell="B5" sqref="B5"/>
      <selection pane="topRight" activeCell="B5" sqref="B5"/>
      <selection pane="bottomLeft" activeCell="B5" sqref="B5"/>
      <selection pane="bottomRight" activeCell="W25" sqref="W25"/>
    </sheetView>
  </sheetViews>
  <sheetFormatPr defaultRowHeight="12.75" zeroHeight="1" x14ac:dyDescent="0.2"/>
  <cols>
    <col min="1" max="1" width="0.42578125" style="4" customWidth="1"/>
    <col min="2" max="2" width="33.42578125" style="4" customWidth="1"/>
    <col min="3" max="3" width="9.7109375" style="133" customWidth="1"/>
    <col min="4" max="4" width="6.7109375" style="518" customWidth="1"/>
    <col min="5" max="5" width="9.7109375" style="4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140625" style="4"/>
    <col min="12" max="12" width="6.7109375" style="54" customWidth="1"/>
    <col min="13" max="16384" width="9.140625" style="4"/>
  </cols>
  <sheetData>
    <row r="1" spans="1:26" x14ac:dyDescent="0.2">
      <c r="A1" s="4" t="s">
        <v>296</v>
      </c>
      <c r="B1" s="592"/>
    </row>
    <row r="2" spans="1:26" ht="12.75" customHeight="1" x14ac:dyDescent="0.35">
      <c r="B2" s="32"/>
    </row>
    <row r="3" spans="1:26" ht="12.75" customHeight="1" x14ac:dyDescent="0.35">
      <c r="B3" s="32"/>
    </row>
    <row r="4" spans="1:26" ht="12.75" customHeight="1" x14ac:dyDescent="0.35">
      <c r="B4" s="32"/>
    </row>
    <row r="5" spans="1:26" ht="12.75" customHeight="1" x14ac:dyDescent="0.2">
      <c r="B5" s="143" t="s">
        <v>441</v>
      </c>
      <c r="C5" s="144"/>
      <c r="D5" s="532"/>
      <c r="E5" s="145"/>
    </row>
    <row r="6" spans="1:26" ht="12.75" customHeight="1" thickBot="1" x14ac:dyDescent="0.25">
      <c r="B6" s="146"/>
      <c r="C6" s="144"/>
      <c r="D6" s="532"/>
      <c r="E6" s="145"/>
    </row>
    <row r="7" spans="1:26" ht="13.5" customHeight="1" x14ac:dyDescent="0.2">
      <c r="B7" s="135" t="s">
        <v>262</v>
      </c>
      <c r="C7" s="925">
        <v>2001</v>
      </c>
      <c r="D7" s="926"/>
      <c r="E7" s="916">
        <v>2002</v>
      </c>
      <c r="F7" s="918"/>
      <c r="G7" s="916">
        <v>2003</v>
      </c>
      <c r="H7" s="918"/>
      <c r="I7" s="916">
        <v>2004</v>
      </c>
      <c r="J7" s="917"/>
      <c r="K7" s="916">
        <v>2005</v>
      </c>
      <c r="L7" s="917"/>
      <c r="M7" s="916">
        <v>2006</v>
      </c>
      <c r="N7" s="917"/>
      <c r="O7" s="916">
        <v>2007</v>
      </c>
      <c r="P7" s="917"/>
      <c r="Q7" s="916">
        <v>2008</v>
      </c>
      <c r="R7" s="917"/>
      <c r="S7" s="916">
        <v>2009</v>
      </c>
      <c r="T7" s="917"/>
      <c r="U7" s="916">
        <v>2010</v>
      </c>
      <c r="V7" s="917"/>
      <c r="W7" s="916">
        <v>2011</v>
      </c>
      <c r="X7" s="917"/>
      <c r="Y7" s="922">
        <v>2012</v>
      </c>
      <c r="Z7" s="923"/>
    </row>
    <row r="8" spans="1:26" x14ac:dyDescent="0.2">
      <c r="B8" s="135"/>
      <c r="C8" s="509" t="s">
        <v>37</v>
      </c>
      <c r="D8" s="509" t="s">
        <v>134</v>
      </c>
      <c r="E8" s="509" t="s">
        <v>37</v>
      </c>
      <c r="F8" s="509" t="s">
        <v>134</v>
      </c>
      <c r="G8" s="509" t="s">
        <v>37</v>
      </c>
      <c r="H8" s="509" t="s">
        <v>134</v>
      </c>
      <c r="I8" s="509" t="s">
        <v>37</v>
      </c>
      <c r="J8" s="423" t="s">
        <v>134</v>
      </c>
      <c r="K8" s="509" t="s">
        <v>37</v>
      </c>
      <c r="L8" s="423" t="s">
        <v>134</v>
      </c>
      <c r="M8" s="509" t="s">
        <v>37</v>
      </c>
      <c r="N8" s="423" t="s">
        <v>134</v>
      </c>
      <c r="O8" s="509" t="s">
        <v>37</v>
      </c>
      <c r="P8" s="423" t="s">
        <v>134</v>
      </c>
      <c r="Q8" s="509" t="s">
        <v>37</v>
      </c>
      <c r="R8" s="423" t="s">
        <v>134</v>
      </c>
      <c r="S8" s="509" t="s">
        <v>37</v>
      </c>
      <c r="T8" s="423" t="s">
        <v>134</v>
      </c>
      <c r="U8" s="509" t="s">
        <v>37</v>
      </c>
      <c r="V8" s="423" t="s">
        <v>134</v>
      </c>
      <c r="W8" s="509" t="s">
        <v>37</v>
      </c>
      <c r="X8" s="423" t="s">
        <v>134</v>
      </c>
      <c r="Y8" s="512" t="s">
        <v>37</v>
      </c>
      <c r="Z8" s="513" t="s">
        <v>134</v>
      </c>
    </row>
    <row r="9" spans="1:26" x14ac:dyDescent="0.2">
      <c r="B9" s="136" t="s">
        <v>91</v>
      </c>
      <c r="C9" s="43">
        <v>3130.9759999999997</v>
      </c>
      <c r="D9" s="519">
        <v>0.24722360863800061</v>
      </c>
      <c r="E9" s="43">
        <v>3121.6909999999998</v>
      </c>
      <c r="F9" s="519">
        <v>0.24320567459209738</v>
      </c>
      <c r="G9" s="43">
        <v>3673</v>
      </c>
      <c r="H9" s="519">
        <v>0.25358449590053356</v>
      </c>
      <c r="I9" s="43">
        <v>3762.0390000000002</v>
      </c>
      <c r="J9" s="519">
        <v>0.25627934076808206</v>
      </c>
      <c r="K9" s="43">
        <v>4275.5379999999996</v>
      </c>
      <c r="L9" s="519">
        <v>0.23944446018760895</v>
      </c>
      <c r="M9" s="43">
        <v>4653.18</v>
      </c>
      <c r="N9" s="519">
        <v>0.21605922384666656</v>
      </c>
      <c r="O9" s="43">
        <v>6488</v>
      </c>
      <c r="P9" s="519">
        <f>O9/'23'!$O$29</f>
        <v>0.23294556943846043</v>
      </c>
      <c r="Q9" s="43">
        <v>7843</v>
      </c>
      <c r="R9" s="519">
        <f>Q9/'23'!Q$29</f>
        <v>0.24288501440029731</v>
      </c>
      <c r="S9" s="43">
        <v>7758</v>
      </c>
      <c r="T9" s="519">
        <f>S9/'23'!S$29</f>
        <v>0.23073206573454838</v>
      </c>
      <c r="U9" s="43">
        <v>7464</v>
      </c>
      <c r="V9" s="519">
        <f>U9/'23'!U$29</f>
        <v>0.21839248617491294</v>
      </c>
      <c r="W9" s="43">
        <v>7300.8119999999999</v>
      </c>
      <c r="X9" s="519">
        <f>W9/'23'!W$29</f>
        <v>0.20596830319811477</v>
      </c>
      <c r="Y9" s="395">
        <v>7032</v>
      </c>
      <c r="Z9" s="529">
        <f>Y9/'23'!Y$29</f>
        <v>0.19930278037581839</v>
      </c>
    </row>
    <row r="10" spans="1:26" x14ac:dyDescent="0.2">
      <c r="B10" s="137" t="s">
        <v>92</v>
      </c>
      <c r="C10" s="44">
        <v>3022.828</v>
      </c>
      <c r="D10" s="520">
        <v>0.23868418232908531</v>
      </c>
      <c r="E10" s="44">
        <v>3128.0749999999998</v>
      </c>
      <c r="F10" s="520">
        <v>0.24370304125221715</v>
      </c>
      <c r="G10" s="44">
        <v>3819</v>
      </c>
      <c r="H10" s="520">
        <v>0.26366435879230538</v>
      </c>
      <c r="I10" s="44">
        <v>4069.3510000000001</v>
      </c>
      <c r="J10" s="520">
        <v>0.27721418933560643</v>
      </c>
      <c r="K10" s="44">
        <v>5223.0150000000003</v>
      </c>
      <c r="L10" s="520">
        <v>0.29250634825998145</v>
      </c>
      <c r="M10" s="44">
        <v>6864.6660000000002</v>
      </c>
      <c r="N10" s="520">
        <v>0.31874425831938613</v>
      </c>
      <c r="O10" s="44">
        <v>9697</v>
      </c>
      <c r="P10" s="520">
        <f>O10/'23'!$O$29</f>
        <v>0.34816171190578771</v>
      </c>
      <c r="Q10" s="44">
        <v>11663</v>
      </c>
      <c r="R10" s="520">
        <f>Q10/'23'!Q$29</f>
        <v>0.36118423090025087</v>
      </c>
      <c r="S10" s="44">
        <v>11708</v>
      </c>
      <c r="T10" s="520">
        <f>S10/'23'!S$29</f>
        <v>0.34820972230215164</v>
      </c>
      <c r="U10" s="44">
        <v>12257</v>
      </c>
      <c r="V10" s="520">
        <f>U10/'23'!U$29</f>
        <v>0.35863299880036281</v>
      </c>
      <c r="W10" s="44">
        <v>12968</v>
      </c>
      <c r="X10" s="520">
        <f>W10/'23'!W$29</f>
        <v>0.36584929948520145</v>
      </c>
      <c r="Y10" s="392">
        <v>12828</v>
      </c>
      <c r="Z10" s="530">
        <f>Y10/'23'!Y$29</f>
        <v>0.36357452597568235</v>
      </c>
    </row>
    <row r="11" spans="1:26" x14ac:dyDescent="0.2">
      <c r="B11" s="136" t="s">
        <v>93</v>
      </c>
      <c r="C11" s="43">
        <v>2038.607</v>
      </c>
      <c r="D11" s="519">
        <v>0.1609695440446329</v>
      </c>
      <c r="E11" s="43">
        <v>1585.0940000000001</v>
      </c>
      <c r="F11" s="519">
        <v>0.12349199698557162</v>
      </c>
      <c r="G11" s="43">
        <v>1786</v>
      </c>
      <c r="H11" s="519">
        <v>0.12330572003222241</v>
      </c>
      <c r="I11" s="43">
        <v>1957.627</v>
      </c>
      <c r="J11" s="519">
        <v>0.13335836152410918</v>
      </c>
      <c r="K11" s="43">
        <v>1851.752</v>
      </c>
      <c r="L11" s="519">
        <v>0.10370431932573755</v>
      </c>
      <c r="M11" s="43">
        <v>1586.8420000000001</v>
      </c>
      <c r="N11" s="519">
        <v>7.368119240762061E-2</v>
      </c>
      <c r="O11" s="43">
        <v>1189</v>
      </c>
      <c r="P11" s="519">
        <f>O11/'23'!$O$29</f>
        <v>4.2689932500359039E-2</v>
      </c>
      <c r="Q11" s="43">
        <v>1277</v>
      </c>
      <c r="R11" s="519">
        <f>Q11/'23'!Q$29</f>
        <v>3.9546622898021119E-2</v>
      </c>
      <c r="S11" s="43">
        <v>1142.6020000000001</v>
      </c>
      <c r="T11" s="519">
        <f>S11/'23'!S$29</f>
        <v>3.3982330468216866E-2</v>
      </c>
      <c r="U11" s="43">
        <v>1131</v>
      </c>
      <c r="V11" s="519">
        <f>U11/'23'!U$29</f>
        <v>3.3092430581970332E-2</v>
      </c>
      <c r="W11" s="43">
        <v>964.28</v>
      </c>
      <c r="X11" s="519">
        <f>W11/'23'!W$29</f>
        <v>2.7203976134144821E-2</v>
      </c>
      <c r="Y11" s="395">
        <v>893</v>
      </c>
      <c r="Z11" s="529">
        <f>Y11/'23'!Y$29</f>
        <v>2.5309639203015617E-2</v>
      </c>
    </row>
    <row r="12" spans="1:26" x14ac:dyDescent="0.2">
      <c r="B12" s="137" t="s">
        <v>94</v>
      </c>
      <c r="C12" s="44">
        <v>322.36</v>
      </c>
      <c r="D12" s="520">
        <v>2.5453725126141462E-2</v>
      </c>
      <c r="E12" s="44">
        <v>267.94400000000002</v>
      </c>
      <c r="F12" s="520">
        <v>2.0875064595728708E-2</v>
      </c>
      <c r="G12" s="44">
        <v>308</v>
      </c>
      <c r="H12" s="520">
        <v>2.1264368292230964E-2</v>
      </c>
      <c r="I12" s="44">
        <v>372.56599999999997</v>
      </c>
      <c r="J12" s="520">
        <v>2.5380111389754666E-2</v>
      </c>
      <c r="K12" s="44">
        <v>464.815</v>
      </c>
      <c r="L12" s="520">
        <v>2.6031198123394873E-2</v>
      </c>
      <c r="M12" s="44">
        <v>498.74299999999999</v>
      </c>
      <c r="N12" s="520">
        <v>2.3157931882918353E-2</v>
      </c>
      <c r="O12" s="44">
        <v>652</v>
      </c>
      <c r="P12" s="520">
        <f>O12/'23'!$O$29</f>
        <v>2.3409449949734311E-2</v>
      </c>
      <c r="Q12" s="44">
        <v>1067</v>
      </c>
      <c r="R12" s="520">
        <f>Q12/'23'!Q$29</f>
        <v>3.3043262828651949E-2</v>
      </c>
      <c r="S12" s="44">
        <v>738.33500000000004</v>
      </c>
      <c r="T12" s="520">
        <f>S12/'23'!S$29</f>
        <v>2.195895330679528E-2</v>
      </c>
      <c r="U12" s="44">
        <v>763</v>
      </c>
      <c r="V12" s="520">
        <f>U12/'23'!U$29</f>
        <v>2.2324955379348685E-2</v>
      </c>
      <c r="W12" s="44">
        <v>831.31100000000004</v>
      </c>
      <c r="X12" s="520">
        <f>W12/'23'!W$29</f>
        <v>2.3452694864616156E-2</v>
      </c>
      <c r="Y12" s="392">
        <v>822</v>
      </c>
      <c r="Z12" s="530">
        <f>Y12/'23'!Y$29</f>
        <v>2.3297338661678428E-2</v>
      </c>
    </row>
    <row r="13" spans="1:26" ht="13.5" thickBot="1" x14ac:dyDescent="0.25">
      <c r="B13" s="398" t="s">
        <v>95</v>
      </c>
      <c r="C13" s="399">
        <v>8514.7710000000006</v>
      </c>
      <c r="D13" s="521">
        <v>0.67233106013786037</v>
      </c>
      <c r="E13" s="399">
        <v>8102.8040000000001</v>
      </c>
      <c r="F13" s="521">
        <v>0.63127577742561491</v>
      </c>
      <c r="G13" s="399">
        <v>9586</v>
      </c>
      <c r="H13" s="521">
        <v>0.66181894301729227</v>
      </c>
      <c r="I13" s="399">
        <v>10161.583000000001</v>
      </c>
      <c r="J13" s="521">
        <v>0.69223200301755239</v>
      </c>
      <c r="K13" s="399">
        <v>11815.12</v>
      </c>
      <c r="L13" s="521">
        <v>0.66168632589672294</v>
      </c>
      <c r="M13" s="399">
        <v>13603.431000000002</v>
      </c>
      <c r="N13" s="521">
        <v>0.63164260645659176</v>
      </c>
      <c r="O13" s="399">
        <f>SUM(O9:O12)</f>
        <v>18026</v>
      </c>
      <c r="P13" s="521">
        <f>O13/'23'!$O$29</f>
        <v>0.64720666379434155</v>
      </c>
      <c r="Q13" s="399">
        <f>SUM(Q9:Q12)</f>
        <v>21850</v>
      </c>
      <c r="R13" s="521">
        <f>Q13/'23'!Q$29</f>
        <v>0.67665913102722119</v>
      </c>
      <c r="S13" s="399">
        <f>SUM(S9:S12)</f>
        <v>21346.936999999998</v>
      </c>
      <c r="T13" s="521">
        <f>S13/'23'!S$29</f>
        <v>0.63488307181171211</v>
      </c>
      <c r="U13" s="399">
        <f>SUM(U9:U12)</f>
        <v>21615</v>
      </c>
      <c r="V13" s="521">
        <f>U13/'23'!U$29</f>
        <v>0.63244287093659479</v>
      </c>
      <c r="W13" s="399">
        <f>SUM(W9:W12)</f>
        <v>22064.402999999998</v>
      </c>
      <c r="X13" s="521">
        <f>W13/'23'!W$29</f>
        <v>0.62247427368207708</v>
      </c>
      <c r="Y13" s="400">
        <f>SUM(Y9:Y12)</f>
        <v>21575</v>
      </c>
      <c r="Z13" s="531">
        <f>Y13/'23'!Y$29</f>
        <v>0.61148428421619472</v>
      </c>
    </row>
    <row r="14" spans="1:26" ht="13.5" thickBot="1" x14ac:dyDescent="0.25">
      <c r="B14" s="137"/>
      <c r="E14" s="133"/>
      <c r="F14" s="533"/>
      <c r="N14" s="54"/>
      <c r="P14" s="54"/>
      <c r="R14" s="54"/>
      <c r="T14" s="54"/>
      <c r="V14" s="54"/>
      <c r="X14" s="54"/>
      <c r="Z14" s="54"/>
    </row>
    <row r="15" spans="1:26" x14ac:dyDescent="0.2">
      <c r="B15" s="138" t="s">
        <v>149</v>
      </c>
      <c r="C15" s="916">
        <v>2001</v>
      </c>
      <c r="D15" s="918"/>
      <c r="E15" s="917">
        <v>2002</v>
      </c>
      <c r="F15" s="918"/>
      <c r="G15" s="917">
        <v>2003</v>
      </c>
      <c r="H15" s="918"/>
      <c r="I15" s="917">
        <v>2004</v>
      </c>
      <c r="J15" s="918"/>
      <c r="K15" s="917">
        <v>2005</v>
      </c>
      <c r="L15" s="918"/>
      <c r="M15" s="917">
        <v>2006</v>
      </c>
      <c r="N15" s="918"/>
      <c r="O15" s="917">
        <v>2007</v>
      </c>
      <c r="P15" s="918"/>
      <c r="Q15" s="917">
        <v>2008</v>
      </c>
      <c r="R15" s="918"/>
      <c r="S15" s="917">
        <v>2009</v>
      </c>
      <c r="T15" s="918"/>
      <c r="U15" s="917">
        <v>2010</v>
      </c>
      <c r="V15" s="918"/>
      <c r="W15" s="917">
        <v>2011</v>
      </c>
      <c r="X15" s="918"/>
      <c r="Y15" s="922">
        <v>2012</v>
      </c>
      <c r="Z15" s="923"/>
    </row>
    <row r="16" spans="1:26" x14ac:dyDescent="0.2">
      <c r="B16" s="143"/>
      <c r="C16" s="509" t="s">
        <v>37</v>
      </c>
      <c r="D16" s="509" t="s">
        <v>134</v>
      </c>
      <c r="E16" s="509" t="s">
        <v>37</v>
      </c>
      <c r="F16" s="509" t="s">
        <v>134</v>
      </c>
      <c r="G16" s="509" t="s">
        <v>37</v>
      </c>
      <c r="H16" s="509" t="s">
        <v>134</v>
      </c>
      <c r="I16" s="509" t="s">
        <v>37</v>
      </c>
      <c r="J16" s="509" t="s">
        <v>134</v>
      </c>
      <c r="K16" s="509" t="s">
        <v>37</v>
      </c>
      <c r="L16" s="509" t="s">
        <v>134</v>
      </c>
      <c r="M16" s="509" t="s">
        <v>37</v>
      </c>
      <c r="N16" s="509" t="s">
        <v>134</v>
      </c>
      <c r="O16" s="509" t="s">
        <v>37</v>
      </c>
      <c r="P16" s="509" t="s">
        <v>134</v>
      </c>
      <c r="Q16" s="509" t="s">
        <v>37</v>
      </c>
      <c r="R16" s="509" t="s">
        <v>134</v>
      </c>
      <c r="S16" s="509" t="s">
        <v>37</v>
      </c>
      <c r="T16" s="509" t="s">
        <v>134</v>
      </c>
      <c r="U16" s="509" t="s">
        <v>37</v>
      </c>
      <c r="V16" s="509" t="s">
        <v>134</v>
      </c>
      <c r="W16" s="509" t="s">
        <v>37</v>
      </c>
      <c r="X16" s="509" t="s">
        <v>134</v>
      </c>
      <c r="Y16" s="512" t="s">
        <v>37</v>
      </c>
      <c r="Z16" s="513" t="s">
        <v>134</v>
      </c>
    </row>
    <row r="17" spans="2:256" x14ac:dyDescent="0.2">
      <c r="B17" s="136" t="s">
        <v>96</v>
      </c>
      <c r="C17" s="43">
        <v>366.12099999999998</v>
      </c>
      <c r="D17" s="519">
        <v>2.8909118057166016E-2</v>
      </c>
      <c r="E17" s="148">
        <v>301.85000000000002</v>
      </c>
      <c r="F17" s="519">
        <v>2.3516623802812196E-2</v>
      </c>
      <c r="G17" s="43">
        <v>319</v>
      </c>
      <c r="H17" s="519">
        <v>2.2023810016953499E-2</v>
      </c>
      <c r="I17" s="43">
        <v>300.048</v>
      </c>
      <c r="J17" s="519">
        <v>2.0440007038412276E-2</v>
      </c>
      <c r="K17" s="43">
        <v>367.315</v>
      </c>
      <c r="L17" s="519">
        <v>2.0570871290071936E-2</v>
      </c>
      <c r="M17" s="43">
        <v>426.51600000000002</v>
      </c>
      <c r="N17" s="519">
        <v>1.9804244821430686E-2</v>
      </c>
      <c r="O17" s="43">
        <v>472</v>
      </c>
      <c r="P17" s="519">
        <f>O17/'23'!$O$29</f>
        <v>1.6946718368519315E-2</v>
      </c>
      <c r="Q17" s="43">
        <v>765</v>
      </c>
      <c r="R17" s="519">
        <f>Q17/'23'!Q$29</f>
        <v>2.3690811681273419E-2</v>
      </c>
      <c r="S17" s="43">
        <v>735.85199999999998</v>
      </c>
      <c r="T17" s="519">
        <f>S17/'23'!S$29</f>
        <v>2.1885105959641517E-2</v>
      </c>
      <c r="U17" s="43">
        <v>896</v>
      </c>
      <c r="V17" s="519">
        <f>U17/'23'!U$29</f>
        <v>2.6216461362904876E-2</v>
      </c>
      <c r="W17" s="43">
        <v>876</v>
      </c>
      <c r="X17" s="519">
        <f>W17/'23'!W$29</f>
        <v>2.4713447435921996E-2</v>
      </c>
      <c r="Y17" s="395">
        <v>973</v>
      </c>
      <c r="Z17" s="529">
        <f>Y17/'23'!Y$29</f>
        <v>2.7577020094663153E-2</v>
      </c>
    </row>
    <row r="18" spans="2:256" x14ac:dyDescent="0.2">
      <c r="B18" s="137" t="s">
        <v>97</v>
      </c>
      <c r="C18" s="44">
        <v>1037.768</v>
      </c>
      <c r="D18" s="520">
        <v>8.1942739225417463E-2</v>
      </c>
      <c r="E18" s="57">
        <v>1043.778</v>
      </c>
      <c r="F18" s="520">
        <v>8.1318981479714114E-2</v>
      </c>
      <c r="G18" s="44">
        <v>546</v>
      </c>
      <c r="H18" s="520">
        <v>3.7695925608954892E-2</v>
      </c>
      <c r="I18" s="44">
        <v>487.74</v>
      </c>
      <c r="J18" s="520">
        <v>3.3226047275486607E-2</v>
      </c>
      <c r="K18" s="44">
        <v>516.09500000000003</v>
      </c>
      <c r="L18" s="520">
        <v>2.8903050020962055E-2</v>
      </c>
      <c r="M18" s="44">
        <v>667.404</v>
      </c>
      <c r="N18" s="520">
        <v>3.0989299840573682E-2</v>
      </c>
      <c r="O18" s="44">
        <v>2063</v>
      </c>
      <c r="P18" s="520">
        <f>O18/'23'!$O$29</f>
        <v>7.4070084733591848E-2</v>
      </c>
      <c r="Q18" s="44">
        <v>2755</v>
      </c>
      <c r="R18" s="520">
        <f>Q18/'23'!Q$29</f>
        <v>8.5317890433867019E-2</v>
      </c>
      <c r="S18" s="44">
        <v>2498</v>
      </c>
      <c r="T18" s="520">
        <f>S18/'23'!S$29</f>
        <v>7.4293464836929862E-2</v>
      </c>
      <c r="U18" s="44">
        <v>2869</v>
      </c>
      <c r="V18" s="520">
        <f>U18/'23'!U$29</f>
        <v>8.3945343359569297E-2</v>
      </c>
      <c r="W18" s="44">
        <v>3169.15</v>
      </c>
      <c r="X18" s="520">
        <f>W18/'23'!W$29</f>
        <v>8.9407102673004793E-2</v>
      </c>
      <c r="Y18" s="392">
        <v>3271</v>
      </c>
      <c r="Z18" s="530">
        <f>Y18/'23'!Y$29</f>
        <v>9.2707536207238608E-2</v>
      </c>
    </row>
    <row r="19" spans="2:256" x14ac:dyDescent="0.2">
      <c r="B19" s="149" t="s">
        <v>98</v>
      </c>
      <c r="C19" s="43">
        <v>470.56</v>
      </c>
      <c r="D19" s="519">
        <v>3.7155679660494871E-2</v>
      </c>
      <c r="E19" s="148">
        <v>551.00699999999995</v>
      </c>
      <c r="F19" s="519">
        <v>4.2928024951850711E-2</v>
      </c>
      <c r="G19" s="43">
        <v>164</v>
      </c>
      <c r="H19" s="519">
        <v>1.1322585714045059E-2</v>
      </c>
      <c r="I19" s="43">
        <v>606.553</v>
      </c>
      <c r="J19" s="519">
        <v>4.1319880782975001E-2</v>
      </c>
      <c r="K19" s="43">
        <v>789.97799999999995</v>
      </c>
      <c r="L19" s="519">
        <v>4.4241416114202931E-2</v>
      </c>
      <c r="M19" s="43">
        <v>957.92899999999997</v>
      </c>
      <c r="N19" s="519">
        <v>4.4479129593141348E-2</v>
      </c>
      <c r="O19" s="43">
        <v>1043</v>
      </c>
      <c r="P19" s="519">
        <f>O19/'23'!$O$29</f>
        <v>3.7447939106706879E-2</v>
      </c>
      <c r="Q19" s="43">
        <v>1104</v>
      </c>
      <c r="R19" s="519">
        <f>Q19/'23'!Q$29</f>
        <v>3.4189092936112227E-2</v>
      </c>
      <c r="S19" s="43">
        <v>1113.46</v>
      </c>
      <c r="T19" s="519">
        <f>S19/'23'!S$29</f>
        <v>3.3115613033357853E-2</v>
      </c>
      <c r="U19" s="43">
        <v>1089</v>
      </c>
      <c r="V19" s="519">
        <f>U19/'23'!U$29</f>
        <v>3.1863533955584167E-2</v>
      </c>
      <c r="W19" s="43">
        <v>1158.538</v>
      </c>
      <c r="X19" s="519">
        <f>W19/'23'!W$29</f>
        <v>3.2684324161550454E-2</v>
      </c>
      <c r="Y19" s="395">
        <v>1109</v>
      </c>
      <c r="Z19" s="529">
        <f>Y19/'23'!Y$29</f>
        <v>3.1431567610463965E-2</v>
      </c>
    </row>
    <row r="20" spans="2:256" ht="14.25" x14ac:dyDescent="0.2">
      <c r="B20" s="137" t="s">
        <v>498</v>
      </c>
      <c r="C20" s="44">
        <v>166.86799999999999</v>
      </c>
      <c r="D20" s="520">
        <v>1.3175990210785995E-2</v>
      </c>
      <c r="E20" s="57">
        <v>135.15700000000001</v>
      </c>
      <c r="F20" s="520">
        <v>1.0529853646899744E-2</v>
      </c>
      <c r="G20" s="44">
        <v>105</v>
      </c>
      <c r="H20" s="520">
        <v>7.249216463260556E-3</v>
      </c>
      <c r="I20" s="44">
        <v>102.218</v>
      </c>
      <c r="J20" s="520">
        <v>6.9633413302285837E-3</v>
      </c>
      <c r="K20" s="44">
        <v>135.88499999999999</v>
      </c>
      <c r="L20" s="520">
        <v>7.6100155050880733E-3</v>
      </c>
      <c r="M20" s="44">
        <v>218.08100000000002</v>
      </c>
      <c r="N20" s="520">
        <v>1.0126066817897628E-2</v>
      </c>
      <c r="O20" s="44">
        <v>240</v>
      </c>
      <c r="P20" s="520">
        <v>8.6171412748715839E-3</v>
      </c>
      <c r="Q20" s="44">
        <v>267</v>
      </c>
      <c r="R20" s="520">
        <f>Q20/'23'!Q$29</f>
        <v>8.2685578024836639E-3</v>
      </c>
      <c r="S20" s="44">
        <v>134</v>
      </c>
      <c r="T20" s="520">
        <f>S20/'23'!S$29</f>
        <v>3.9853179696351486E-3</v>
      </c>
      <c r="U20" s="44">
        <v>128</v>
      </c>
      <c r="V20" s="520">
        <f>U20/'23'!U$29</f>
        <v>3.7452087661292684E-3</v>
      </c>
      <c r="W20" s="44">
        <v>159.25200000000001</v>
      </c>
      <c r="X20" s="520">
        <f>W20/'23'!W$29</f>
        <v>4.4927693277002851E-3</v>
      </c>
      <c r="Y20" s="392">
        <v>175</v>
      </c>
      <c r="Z20" s="530">
        <f>Y20/'23'!Y$29</f>
        <v>4.9598957004789845E-3</v>
      </c>
    </row>
    <row r="21" spans="2:256" x14ac:dyDescent="0.2">
      <c r="B21" s="149" t="s">
        <v>99</v>
      </c>
      <c r="C21" s="43">
        <v>542.52300000000002</v>
      </c>
      <c r="D21" s="519">
        <v>4.2837918217550702E-2</v>
      </c>
      <c r="E21" s="148">
        <v>673.07299999999998</v>
      </c>
      <c r="F21" s="519">
        <v>5.2437980893921522E-2</v>
      </c>
      <c r="G21" s="43">
        <v>1561</v>
      </c>
      <c r="H21" s="519">
        <v>0.10777168475380694</v>
      </c>
      <c r="I21" s="43">
        <v>829.99</v>
      </c>
      <c r="J21" s="519">
        <v>5.6540958252718918E-2</v>
      </c>
      <c r="K21" s="43">
        <v>984.45</v>
      </c>
      <c r="L21" s="519">
        <v>5.5132500010920654E-2</v>
      </c>
      <c r="M21" s="43">
        <v>804.22900000000004</v>
      </c>
      <c r="N21" s="519">
        <v>3.7342439693925616E-2</v>
      </c>
      <c r="O21" s="43">
        <f>O22-SUM(O17:O20)</f>
        <v>1125</v>
      </c>
      <c r="P21" s="519">
        <f>O21/'23'!$O$29</f>
        <v>4.0392072382593708E-2</v>
      </c>
      <c r="Q21" s="43">
        <f>Q22-SUM(Q17:Q20)</f>
        <v>3387.2814463465111</v>
      </c>
      <c r="R21" s="519">
        <f>Q21/'23'!Q$29</f>
        <v>0.10489862334230934</v>
      </c>
      <c r="S21" s="43">
        <f>S22-SUM(S17:S20)</f>
        <v>2976.5530000000017</v>
      </c>
      <c r="T21" s="519">
        <f>S21/'23'!S$29</f>
        <v>8.8526195212473263E-2</v>
      </c>
      <c r="U21" s="43">
        <f>U22-SUM(U17:U20)</f>
        <v>2847.7880000000005</v>
      </c>
      <c r="V21" s="519">
        <f>U21/'23'!U$29</f>
        <v>8.3324692044357329E-2</v>
      </c>
      <c r="W21" s="43">
        <v>2951</v>
      </c>
      <c r="X21" s="519">
        <f>W21/'23'!W$29</f>
        <v>8.3252720757312576E-2</v>
      </c>
      <c r="Y21" s="395">
        <v>2947</v>
      </c>
      <c r="Z21" s="529">
        <f>Y21/'23'!Y$29</f>
        <v>8.3524643596066095E-2</v>
      </c>
    </row>
    <row r="22" spans="2:256" ht="13.5" thickBot="1" x14ac:dyDescent="0.25">
      <c r="B22" s="398" t="s">
        <v>100</v>
      </c>
      <c r="C22" s="399">
        <v>2583.84</v>
      </c>
      <c r="D22" s="521">
        <v>0.20402144537141506</v>
      </c>
      <c r="E22" s="399">
        <v>2704.8650000000002</v>
      </c>
      <c r="F22" s="521">
        <v>0.2107314647751983</v>
      </c>
      <c r="G22" s="399">
        <v>2695</v>
      </c>
      <c r="H22" s="521">
        <v>0.18606322255702096</v>
      </c>
      <c r="I22" s="399">
        <v>2326.549</v>
      </c>
      <c r="J22" s="521">
        <v>0.15849023467982137</v>
      </c>
      <c r="K22" s="399">
        <v>2793.723</v>
      </c>
      <c r="L22" s="521">
        <v>0.15645785294124565</v>
      </c>
      <c r="M22" s="399">
        <v>3074.1589999999997</v>
      </c>
      <c r="N22" s="521">
        <v>0.14274118076696896</v>
      </c>
      <c r="O22" s="399">
        <f>22969-O13</f>
        <v>4943</v>
      </c>
      <c r="P22" s="521">
        <f>O22/'23'!$O$29</f>
        <v>0.17747379003303174</v>
      </c>
      <c r="Q22" s="399">
        <v>8278.2814463465111</v>
      </c>
      <c r="R22" s="521">
        <f>Q22/'23'!Q$29</f>
        <v>0.2563649761960457</v>
      </c>
      <c r="S22" s="399">
        <v>7457.8650000000016</v>
      </c>
      <c r="T22" s="521">
        <f>S22/'23'!S$29</f>
        <v>0.22180569701203764</v>
      </c>
      <c r="U22" s="399">
        <v>7829.7880000000005</v>
      </c>
      <c r="V22" s="521">
        <f>U22/'23'!U$29</f>
        <v>0.22909523948854493</v>
      </c>
      <c r="W22" s="399">
        <v>8314</v>
      </c>
      <c r="X22" s="521">
        <f>W22/'23'!W$29</f>
        <v>0.23455205705736926</v>
      </c>
      <c r="Y22" s="427">
        <f>SUM(Y17:Y21)</f>
        <v>8475</v>
      </c>
      <c r="Z22" s="531">
        <f>Y22/'23'!Y$29</f>
        <v>0.24020066320891081</v>
      </c>
    </row>
    <row r="23" spans="2:256" x14ac:dyDescent="0.2">
      <c r="B23" s="150"/>
      <c r="K23" s="61"/>
      <c r="M23" s="61"/>
      <c r="N23" s="54"/>
      <c r="O23" s="61"/>
      <c r="P23" s="54"/>
      <c r="Q23" s="61"/>
      <c r="R23" s="54"/>
      <c r="S23" s="61"/>
      <c r="T23" s="54"/>
      <c r="U23" s="61"/>
      <c r="V23" s="54"/>
      <c r="W23" s="61"/>
      <c r="X23" s="54"/>
      <c r="Y23" s="61"/>
      <c r="Z23" s="54"/>
    </row>
    <row r="24" spans="2:256" x14ac:dyDescent="0.2">
      <c r="B24" s="924" t="s">
        <v>467</v>
      </c>
      <c r="C24" s="924"/>
      <c r="E24" s="133"/>
      <c r="F24" s="518"/>
      <c r="G24" s="133"/>
      <c r="H24" s="518"/>
      <c r="I24" s="133"/>
      <c r="J24" s="518"/>
      <c r="K24" s="133"/>
      <c r="L24" s="518"/>
      <c r="M24" s="133"/>
      <c r="N24" s="518"/>
      <c r="O24" s="133"/>
      <c r="P24" s="518"/>
      <c r="Q24" s="133"/>
      <c r="R24" s="518"/>
      <c r="S24" s="133"/>
      <c r="T24" s="518"/>
      <c r="U24" s="133"/>
      <c r="V24" s="518"/>
      <c r="W24" s="133"/>
      <c r="X24" s="518"/>
      <c r="Y24" s="133"/>
      <c r="Z24" s="518"/>
    </row>
    <row r="25" spans="2:256" x14ac:dyDescent="0.2">
      <c r="B25" s="924" t="s">
        <v>499</v>
      </c>
      <c r="C25" s="924"/>
      <c r="K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  <c r="CM25" s="54"/>
      <c r="CN25" s="54"/>
      <c r="CO25" s="54"/>
      <c r="CP25" s="54"/>
      <c r="CQ25" s="54"/>
      <c r="CR25" s="54"/>
      <c r="CS25" s="54"/>
      <c r="CT25" s="54"/>
      <c r="CU25" s="54"/>
      <c r="CV25" s="54"/>
      <c r="CW25" s="54"/>
      <c r="CX25" s="54"/>
      <c r="CY25" s="54"/>
      <c r="CZ25" s="54"/>
      <c r="DA25" s="54"/>
      <c r="DB25" s="54"/>
      <c r="DC25" s="54"/>
      <c r="DD25" s="54"/>
      <c r="DE25" s="54"/>
      <c r="DF25" s="54"/>
      <c r="DG25" s="54"/>
      <c r="DH25" s="54"/>
      <c r="DI25" s="54"/>
      <c r="DJ25" s="54"/>
      <c r="DK25" s="54"/>
      <c r="DL25" s="54"/>
      <c r="DM25" s="54"/>
      <c r="DN25" s="54"/>
      <c r="DO25" s="54"/>
      <c r="DP25" s="54"/>
      <c r="DQ25" s="54"/>
      <c r="DR25" s="54"/>
      <c r="DS25" s="54"/>
      <c r="DT25" s="54"/>
      <c r="DU25" s="54"/>
      <c r="DV25" s="54"/>
      <c r="DW25" s="54"/>
      <c r="DX25" s="54"/>
      <c r="DY25" s="54"/>
      <c r="DZ25" s="54"/>
      <c r="EA25" s="54"/>
      <c r="EB25" s="54"/>
      <c r="EC25" s="54"/>
      <c r="ED25" s="54"/>
      <c r="EE25" s="54"/>
      <c r="EF25" s="54"/>
      <c r="EG25" s="54"/>
      <c r="EH25" s="54"/>
      <c r="EI25" s="54"/>
      <c r="EJ25" s="54"/>
      <c r="EK25" s="54"/>
      <c r="EL25" s="54"/>
      <c r="EM25" s="54"/>
      <c r="EN25" s="54"/>
      <c r="EO25" s="54"/>
      <c r="EP25" s="54"/>
      <c r="EQ25" s="54"/>
      <c r="ER25" s="54"/>
      <c r="ES25" s="54"/>
      <c r="ET25" s="54"/>
      <c r="EU25" s="54"/>
      <c r="EV25" s="54"/>
      <c r="EW25" s="54"/>
      <c r="EX25" s="54"/>
      <c r="EY25" s="54"/>
      <c r="EZ25" s="54"/>
      <c r="FA25" s="54"/>
      <c r="FB25" s="54"/>
      <c r="FC25" s="54"/>
      <c r="FD25" s="54"/>
      <c r="FE25" s="54"/>
      <c r="FF25" s="54"/>
      <c r="FG25" s="54"/>
      <c r="FH25" s="54"/>
      <c r="FI25" s="54"/>
      <c r="FJ25" s="54"/>
      <c r="FK25" s="54"/>
      <c r="FL25" s="54"/>
      <c r="FM25" s="54"/>
      <c r="FN25" s="54"/>
      <c r="FO25" s="54"/>
      <c r="FP25" s="54"/>
      <c r="FQ25" s="54"/>
      <c r="FR25" s="54"/>
      <c r="FS25" s="54"/>
      <c r="FT25" s="54"/>
      <c r="FU25" s="54"/>
      <c r="FV25" s="54"/>
      <c r="FW25" s="54"/>
      <c r="FX25" s="54"/>
      <c r="FY25" s="54"/>
      <c r="FZ25" s="54"/>
      <c r="GA25" s="54"/>
      <c r="GB25" s="54"/>
      <c r="GC25" s="54"/>
      <c r="GD25" s="54"/>
      <c r="GE25" s="54"/>
      <c r="GF25" s="54"/>
      <c r="GG25" s="54"/>
      <c r="GH25" s="54"/>
      <c r="GI25" s="54"/>
      <c r="GJ25" s="54"/>
      <c r="GK25" s="54"/>
      <c r="GL25" s="54"/>
      <c r="GM25" s="54"/>
      <c r="GN25" s="54"/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  <c r="HB25" s="54"/>
      <c r="HC25" s="54"/>
      <c r="HD25" s="54"/>
      <c r="HE25" s="54"/>
      <c r="HF25" s="54"/>
      <c r="HG25" s="54"/>
      <c r="HH25" s="54"/>
      <c r="HI25" s="54"/>
      <c r="HJ25" s="54"/>
      <c r="HK25" s="54"/>
      <c r="HL25" s="54"/>
      <c r="HM25" s="54"/>
      <c r="HN25" s="54"/>
      <c r="HO25" s="54"/>
      <c r="HP25" s="54"/>
      <c r="HQ25" s="54"/>
      <c r="HR25" s="54"/>
      <c r="HS25" s="54"/>
      <c r="HT25" s="54"/>
      <c r="HU25" s="54"/>
      <c r="HV25" s="54"/>
      <c r="HW25" s="54"/>
      <c r="HX25" s="54"/>
      <c r="HY25" s="54"/>
      <c r="HZ25" s="54"/>
      <c r="IA25" s="54"/>
      <c r="IB25" s="54"/>
      <c r="IC25" s="54"/>
      <c r="ID25" s="54"/>
      <c r="IE25" s="54"/>
      <c r="IF25" s="54"/>
      <c r="IG25" s="54"/>
      <c r="IH25" s="54"/>
      <c r="II25" s="54"/>
      <c r="IJ25" s="54"/>
      <c r="IK25" s="54"/>
      <c r="IL25" s="54"/>
      <c r="IM25" s="54"/>
      <c r="IN25" s="54"/>
      <c r="IO25" s="54"/>
      <c r="IP25" s="54"/>
      <c r="IQ25" s="54"/>
      <c r="IR25" s="54"/>
      <c r="IS25" s="54"/>
      <c r="IT25" s="54"/>
      <c r="IU25" s="54"/>
      <c r="IV25" s="54"/>
    </row>
    <row r="26" spans="2:256" x14ac:dyDescent="0.2">
      <c r="B26" s="263"/>
      <c r="C26" s="263"/>
      <c r="D26" s="527"/>
      <c r="E26" s="263"/>
      <c r="F26" s="527"/>
      <c r="G26" s="263"/>
      <c r="H26" s="527"/>
      <c r="I26" s="263"/>
      <c r="J26" s="527"/>
      <c r="K26" s="263"/>
      <c r="L26" s="527"/>
      <c r="M26" s="263"/>
      <c r="N26" s="527"/>
      <c r="O26" s="263"/>
      <c r="P26" s="527"/>
      <c r="Q26" s="263"/>
      <c r="R26" s="527"/>
      <c r="S26" s="263"/>
      <c r="T26" s="527"/>
      <c r="U26" s="263"/>
      <c r="V26" s="527"/>
      <c r="W26" s="263"/>
      <c r="X26" s="527"/>
      <c r="Y26" s="263"/>
      <c r="Z26" s="527"/>
    </row>
    <row r="27" spans="2:256" x14ac:dyDescent="0.2">
      <c r="B27" s="265"/>
      <c r="C27" s="265"/>
      <c r="D27" s="528"/>
      <c r="E27" s="265"/>
      <c r="F27" s="528"/>
      <c r="G27" s="265"/>
      <c r="H27" s="528"/>
      <c r="I27" s="265"/>
      <c r="J27" s="528"/>
      <c r="K27" s="265"/>
      <c r="L27" s="528"/>
      <c r="M27" s="265"/>
      <c r="N27" s="528"/>
      <c r="O27" s="265"/>
      <c r="P27" s="528"/>
      <c r="Q27" s="265"/>
      <c r="R27" s="528"/>
      <c r="S27" s="265"/>
      <c r="T27" s="528"/>
      <c r="U27" s="265"/>
      <c r="V27" s="528"/>
      <c r="W27" s="265"/>
      <c r="X27" s="528"/>
      <c r="Y27" s="265"/>
      <c r="Z27" s="528"/>
    </row>
    <row r="28" spans="2:256" x14ac:dyDescent="0.2"/>
    <row r="29" spans="2:256" x14ac:dyDescent="0.2"/>
  </sheetData>
  <mergeCells count="26">
    <mergeCell ref="W7:X7"/>
    <mergeCell ref="W15:X15"/>
    <mergeCell ref="B25:C25"/>
    <mergeCell ref="C7:D7"/>
    <mergeCell ref="K7:L7"/>
    <mergeCell ref="K15:L15"/>
    <mergeCell ref="B24:C24"/>
    <mergeCell ref="I7:J7"/>
    <mergeCell ref="I15:J15"/>
    <mergeCell ref="G7:H7"/>
    <mergeCell ref="M7:N7"/>
    <mergeCell ref="M15:N15"/>
    <mergeCell ref="G15:H15"/>
    <mergeCell ref="C15:D15"/>
    <mergeCell ref="E15:F15"/>
    <mergeCell ref="E7:F7"/>
    <mergeCell ref="Y7:Z7"/>
    <mergeCell ref="Y15:Z15"/>
    <mergeCell ref="O7:P7"/>
    <mergeCell ref="O15:P15"/>
    <mergeCell ref="U7:V7"/>
    <mergeCell ref="U15:V15"/>
    <mergeCell ref="S7:T7"/>
    <mergeCell ref="S15:T15"/>
    <mergeCell ref="Q7:R7"/>
    <mergeCell ref="Q15:R15"/>
  </mergeCells>
  <phoneticPr fontId="4" type="noConversion"/>
  <pageMargins left="0.75" right="0.75" top="0.49" bottom="1" header="0.5" footer="0.5"/>
  <pageSetup paperSize="9" scale="53" orientation="landscape" horizontalDpi="1200" verticalDpi="1200" r:id="rId1"/>
  <headerFooter alignWithMargins="0">
    <oddFooter>&amp;CStrona &amp;P z &amp;N&amp;RORLEN w liczbach ;  strona &amp;A</oddFooter>
  </headerFooter>
  <ignoredErrors>
    <ignoredError sqref="P21 P13 R21 R13" formula="1"/>
  </ignoredError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indexed="11"/>
    <pageSetUpPr autoPageBreaks="0" fitToPage="1"/>
  </sheetPr>
  <dimension ref="A1:Z36"/>
  <sheetViews>
    <sheetView view="pageBreakPreview" zoomScale="85" zoomScaleNormal="70" zoomScaleSheetLayoutView="85" workbookViewId="0">
      <pane xSplit="2" ySplit="8" topLeftCell="C9" activePane="bottomRight" state="frozen"/>
      <selection activeCell="B5" sqref="B5"/>
      <selection pane="topRight" activeCell="B5" sqref="B5"/>
      <selection pane="bottomLeft" activeCell="B5" sqref="B5"/>
      <selection pane="bottomRight" activeCell="W33" sqref="W33"/>
    </sheetView>
  </sheetViews>
  <sheetFormatPr defaultRowHeight="12.75" x14ac:dyDescent="0.2"/>
  <cols>
    <col min="1" max="1" width="0.42578125" style="4" customWidth="1"/>
    <col min="2" max="2" width="49.140625" style="4" customWidth="1"/>
    <col min="3" max="3" width="9.7109375" style="151" customWidth="1"/>
    <col min="4" max="4" width="6.7109375" style="54" customWidth="1"/>
    <col min="5" max="5" width="9.7109375" style="133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140625" style="4"/>
    <col min="12" max="12" width="6.7109375" style="54" customWidth="1"/>
    <col min="13" max="13" width="9.7109375" style="4" customWidth="1"/>
    <col min="14" max="14" width="9.140625" style="4"/>
    <col min="15" max="15" width="9.7109375" style="4" customWidth="1"/>
    <col min="16" max="16" width="9.140625" style="4"/>
    <col min="17" max="17" width="9.7109375" style="4" customWidth="1"/>
    <col min="18" max="18" width="9.140625" style="4"/>
    <col min="19" max="19" width="9.7109375" style="4" customWidth="1"/>
    <col min="20" max="20" width="9.140625" style="4"/>
    <col min="21" max="21" width="9.7109375" style="4" customWidth="1"/>
    <col min="22" max="22" width="9.140625" style="4"/>
    <col min="23" max="23" width="9.7109375" style="4" customWidth="1"/>
    <col min="24" max="24" width="9.140625" style="4"/>
    <col min="25" max="25" width="9.7109375" style="4" customWidth="1"/>
    <col min="26" max="16384" width="9.140625" style="4"/>
  </cols>
  <sheetData>
    <row r="1" spans="1:26" x14ac:dyDescent="0.2">
      <c r="A1" s="4" t="s">
        <v>296</v>
      </c>
      <c r="B1" s="592"/>
    </row>
    <row r="2" spans="1:26" ht="12.75" customHeight="1" x14ac:dyDescent="0.35">
      <c r="B2" s="32"/>
      <c r="P2" s="890"/>
    </row>
    <row r="3" spans="1:26" ht="12.75" customHeight="1" x14ac:dyDescent="0.35">
      <c r="B3" s="32"/>
    </row>
    <row r="4" spans="1:26" ht="12.75" customHeight="1" x14ac:dyDescent="0.35">
      <c r="B4" s="32"/>
    </row>
    <row r="5" spans="1:26" ht="12.75" customHeight="1" x14ac:dyDescent="0.2">
      <c r="B5" s="134" t="s">
        <v>505</v>
      </c>
    </row>
    <row r="6" spans="1:26" ht="12.75" customHeight="1" thickBot="1" x14ac:dyDescent="0.4">
      <c r="B6" s="32"/>
    </row>
    <row r="7" spans="1:26" x14ac:dyDescent="0.2">
      <c r="B7" s="152"/>
      <c r="C7" s="925">
        <v>2001</v>
      </c>
      <c r="D7" s="926"/>
      <c r="E7" s="916">
        <v>2002</v>
      </c>
      <c r="F7" s="918"/>
      <c r="G7" s="916">
        <v>2003</v>
      </c>
      <c r="H7" s="918"/>
      <c r="I7" s="916">
        <v>2004</v>
      </c>
      <c r="J7" s="917"/>
      <c r="K7" s="916">
        <v>2005</v>
      </c>
      <c r="L7" s="917"/>
      <c r="M7" s="916">
        <v>2006</v>
      </c>
      <c r="N7" s="917"/>
      <c r="O7" s="916">
        <v>2007</v>
      </c>
      <c r="P7" s="917"/>
      <c r="Q7" s="916">
        <v>2008</v>
      </c>
      <c r="R7" s="917"/>
      <c r="S7" s="916">
        <v>2009</v>
      </c>
      <c r="T7" s="917"/>
      <c r="U7" s="916">
        <v>2010</v>
      </c>
      <c r="V7" s="917"/>
      <c r="W7" s="916">
        <v>2011</v>
      </c>
      <c r="X7" s="917"/>
      <c r="Y7" s="922">
        <v>2012</v>
      </c>
      <c r="Z7" s="923"/>
    </row>
    <row r="8" spans="1:26" x14ac:dyDescent="0.2">
      <c r="B8" s="754" t="s">
        <v>388</v>
      </c>
      <c r="C8" s="147" t="s">
        <v>18</v>
      </c>
      <c r="D8" s="153" t="s">
        <v>134</v>
      </c>
      <c r="E8" s="147" t="s">
        <v>18</v>
      </c>
      <c r="F8" s="153" t="s">
        <v>134</v>
      </c>
      <c r="G8" s="147" t="s">
        <v>18</v>
      </c>
      <c r="H8" s="153" t="s">
        <v>134</v>
      </c>
      <c r="I8" s="147" t="s">
        <v>18</v>
      </c>
      <c r="J8" s="352" t="s">
        <v>134</v>
      </c>
      <c r="K8" s="147" t="s">
        <v>18</v>
      </c>
      <c r="L8" s="352" t="s">
        <v>134</v>
      </c>
      <c r="M8" s="147" t="s">
        <v>18</v>
      </c>
      <c r="N8" s="352" t="s">
        <v>134</v>
      </c>
      <c r="O8" s="147" t="s">
        <v>18</v>
      </c>
      <c r="P8" s="352" t="s">
        <v>134</v>
      </c>
      <c r="Q8" s="509" t="s">
        <v>18</v>
      </c>
      <c r="R8" s="352" t="s">
        <v>134</v>
      </c>
      <c r="S8" s="509" t="s">
        <v>18</v>
      </c>
      <c r="T8" s="352" t="s">
        <v>134</v>
      </c>
      <c r="U8" s="509" t="s">
        <v>18</v>
      </c>
      <c r="V8" s="352" t="s">
        <v>134</v>
      </c>
      <c r="W8" s="509" t="s">
        <v>18</v>
      </c>
      <c r="X8" s="352" t="s">
        <v>134</v>
      </c>
      <c r="Y8" s="424" t="s">
        <v>18</v>
      </c>
      <c r="Z8" s="354" t="s">
        <v>134</v>
      </c>
    </row>
    <row r="9" spans="1:26" x14ac:dyDescent="0.2">
      <c r="A9" s="4">
        <v>1</v>
      </c>
      <c r="B9" s="325" t="s">
        <v>111</v>
      </c>
      <c r="C9" s="167">
        <v>47</v>
      </c>
      <c r="D9" s="534">
        <v>3.0491760736992344E-3</v>
      </c>
      <c r="E9" s="167">
        <v>50</v>
      </c>
      <c r="F9" s="534">
        <v>3.3313345326137652E-3</v>
      </c>
      <c r="G9" s="167">
        <v>62</v>
      </c>
      <c r="H9" s="534">
        <v>2.6958865988346813E-3</v>
      </c>
      <c r="I9" s="167">
        <v>78.632999999999996</v>
      </c>
      <c r="J9" s="538">
        <v>2.699291269981305E-3</v>
      </c>
      <c r="K9" s="167">
        <v>68.557000000000002</v>
      </c>
      <c r="L9" s="538">
        <v>1.7568483631291813E-3</v>
      </c>
      <c r="M9" s="167">
        <v>70.316999999999993</v>
      </c>
      <c r="N9" s="538">
        <v>1.4177488804356642E-3</v>
      </c>
      <c r="O9" s="167">
        <v>83.043000000000006</v>
      </c>
      <c r="P9" s="538">
        <f t="shared" ref="P9:P17" si="0">O9/$O$29</f>
        <v>1.4589663923315112E-3</v>
      </c>
      <c r="Q9" s="167">
        <v>68.212999999999994</v>
      </c>
      <c r="R9" s="538">
        <f t="shared" ref="R9:R17" si="1">Q9/$Q$29</f>
        <v>8.6299296811219916E-4</v>
      </c>
      <c r="S9" s="167">
        <v>48.017000000000003</v>
      </c>
      <c r="T9" s="538">
        <f>S9/S$29</f>
        <v>7.4069532065573068E-4</v>
      </c>
      <c r="U9" s="167">
        <v>61.439</v>
      </c>
      <c r="V9" s="538">
        <f>U9/U$29</f>
        <v>7.8161694548692828E-4</v>
      </c>
      <c r="W9" s="167">
        <v>85.628</v>
      </c>
      <c r="X9" s="538">
        <f t="shared" ref="X9:Z17" si="2">W9/W$29</f>
        <v>8.2903116330543952E-4</v>
      </c>
      <c r="Y9" s="395">
        <v>78</v>
      </c>
      <c r="Z9" s="542">
        <f t="shared" si="2"/>
        <v>6.8323960687444163E-4</v>
      </c>
    </row>
    <row r="10" spans="1:26" x14ac:dyDescent="0.2">
      <c r="B10" s="326" t="s">
        <v>132</v>
      </c>
      <c r="C10" s="157">
        <v>58</v>
      </c>
      <c r="D10" s="535">
        <v>3.7628130271182042E-3</v>
      </c>
      <c r="E10" s="157">
        <v>97</v>
      </c>
      <c r="F10" s="535">
        <v>6.4627889932707041E-3</v>
      </c>
      <c r="G10" s="157">
        <v>118</v>
      </c>
      <c r="H10" s="535">
        <v>5.1308809461692324E-3</v>
      </c>
      <c r="I10" s="157">
        <v>222.52500000000001</v>
      </c>
      <c r="J10" s="540">
        <v>7.6387749399436621E-3</v>
      </c>
      <c r="K10" s="157">
        <v>270.09300000000002</v>
      </c>
      <c r="L10" s="540">
        <v>6.9214295395459251E-3</v>
      </c>
      <c r="M10" s="157">
        <v>512.41</v>
      </c>
      <c r="N10" s="540">
        <v>1.033133813763441E-2</v>
      </c>
      <c r="O10" s="157">
        <v>535.53499999999997</v>
      </c>
      <c r="P10" s="540">
        <f t="shared" si="0"/>
        <v>9.4087107512644749E-3</v>
      </c>
      <c r="Q10" s="157">
        <v>657.12099999999998</v>
      </c>
      <c r="R10" s="540">
        <f t="shared" si="1"/>
        <v>8.3135297113285794E-3</v>
      </c>
      <c r="S10" s="157">
        <v>516.89099999999996</v>
      </c>
      <c r="T10" s="540">
        <f t="shared" ref="T10:V17" si="3">S10/S$29</f>
        <v>7.9733999414595084E-3</v>
      </c>
      <c r="U10" s="157">
        <v>790.846</v>
      </c>
      <c r="V10" s="540">
        <f t="shared" si="3"/>
        <v>1.0061013930411552E-2</v>
      </c>
      <c r="W10" s="157">
        <v>1154.8589999999999</v>
      </c>
      <c r="X10" s="540">
        <f t="shared" si="2"/>
        <v>1.1181086796652456E-2</v>
      </c>
      <c r="Y10" s="396">
        <v>1437</v>
      </c>
      <c r="Z10" s="543">
        <f t="shared" si="2"/>
        <v>1.2587375834340674E-2</v>
      </c>
    </row>
    <row r="11" spans="1:26" x14ac:dyDescent="0.2">
      <c r="A11" s="4">
        <v>2</v>
      </c>
      <c r="B11" s="327" t="s">
        <v>110</v>
      </c>
      <c r="C11" s="154">
        <v>48</v>
      </c>
      <c r="D11" s="519">
        <v>3.1140521603736861E-3</v>
      </c>
      <c r="E11" s="154">
        <v>60</v>
      </c>
      <c r="F11" s="519">
        <v>3.9976014391365179E-3</v>
      </c>
      <c r="G11" s="154">
        <v>74</v>
      </c>
      <c r="H11" s="519">
        <v>3.217671101834942E-3</v>
      </c>
      <c r="I11" s="154">
        <v>86.313000000000002</v>
      </c>
      <c r="J11" s="523">
        <v>2.9629281266884949E-3</v>
      </c>
      <c r="K11" s="154">
        <v>121.878</v>
      </c>
      <c r="L11" s="523">
        <v>3.1232575054547071E-3</v>
      </c>
      <c r="M11" s="154">
        <v>259.07400000000001</v>
      </c>
      <c r="N11" s="523">
        <v>5.2235145619123303E-3</v>
      </c>
      <c r="O11" s="154">
        <v>218.93</v>
      </c>
      <c r="P11" s="523">
        <f t="shared" si="0"/>
        <v>3.8463387916276835E-3</v>
      </c>
      <c r="Q11" s="154">
        <v>171.94499999999999</v>
      </c>
      <c r="R11" s="523">
        <f t="shared" si="1"/>
        <v>2.1753525853144134E-3</v>
      </c>
      <c r="S11" s="154">
        <v>128.26</v>
      </c>
      <c r="T11" s="523">
        <f t="shared" si="3"/>
        <v>1.978498903040673E-3</v>
      </c>
      <c r="U11" s="154">
        <v>342.459</v>
      </c>
      <c r="V11" s="523">
        <f t="shared" si="3"/>
        <v>4.3567075885757901E-3</v>
      </c>
      <c r="W11" s="154">
        <v>634.95100000000002</v>
      </c>
      <c r="X11" s="523">
        <f t="shared" si="2"/>
        <v>6.1474537087395729E-3</v>
      </c>
      <c r="Y11" s="395">
        <v>603</v>
      </c>
      <c r="Z11" s="529">
        <f t="shared" si="2"/>
        <v>5.2819677300677981E-3</v>
      </c>
    </row>
    <row r="12" spans="1:26" x14ac:dyDescent="0.2">
      <c r="A12" s="4">
        <v>4</v>
      </c>
      <c r="B12" s="326" t="s">
        <v>112</v>
      </c>
      <c r="C12" s="157">
        <v>76</v>
      </c>
      <c r="D12" s="535">
        <v>4.9305825872583368E-3</v>
      </c>
      <c r="E12" s="157">
        <v>17</v>
      </c>
      <c r="F12" s="535">
        <v>1.1326537410886802E-3</v>
      </c>
      <c r="G12" s="157">
        <v>262</v>
      </c>
      <c r="H12" s="535">
        <v>1.1392294982172363E-2</v>
      </c>
      <c r="I12" s="157">
        <v>193.26499999999999</v>
      </c>
      <c r="J12" s="540">
        <v>6.6343459780618431E-3</v>
      </c>
      <c r="K12" s="157">
        <v>328.82900000000001</v>
      </c>
      <c r="L12" s="540">
        <v>8.4266039995829108E-3</v>
      </c>
      <c r="M12" s="157">
        <v>715.31700000000001</v>
      </c>
      <c r="N12" s="540">
        <v>1.4422399645983163E-2</v>
      </c>
      <c r="O12" s="157">
        <v>804.75</v>
      </c>
      <c r="P12" s="540">
        <f t="shared" si="0"/>
        <v>1.4138496974203527E-2</v>
      </c>
      <c r="Q12" s="157">
        <v>900.03599999999994</v>
      </c>
      <c r="R12" s="540">
        <f t="shared" si="1"/>
        <v>1.1386755296612542E-2</v>
      </c>
      <c r="S12" s="157">
        <v>710.28300000000002</v>
      </c>
      <c r="T12" s="540">
        <f t="shared" si="3"/>
        <v>1.0956604836647735E-2</v>
      </c>
      <c r="U12" s="157">
        <v>975.80499999999995</v>
      </c>
      <c r="V12" s="540">
        <f t="shared" si="3"/>
        <v>1.2414032186247693E-2</v>
      </c>
      <c r="W12" s="157">
        <v>1159.518</v>
      </c>
      <c r="X12" s="540">
        <f t="shared" si="2"/>
        <v>1.1226194193646899E-2</v>
      </c>
      <c r="Y12" s="396">
        <v>1267</v>
      </c>
      <c r="Z12" s="543">
        <f t="shared" si="2"/>
        <v>1.1098263870639967E-2</v>
      </c>
    </row>
    <row r="13" spans="1:26" x14ac:dyDescent="0.2">
      <c r="A13" s="4">
        <v>5</v>
      </c>
      <c r="B13" s="327" t="s">
        <v>109</v>
      </c>
      <c r="C13" s="154">
        <v>98</v>
      </c>
      <c r="D13" s="519">
        <v>6.3578564940962763E-3</v>
      </c>
      <c r="E13" s="154">
        <v>92</v>
      </c>
      <c r="F13" s="519">
        <v>6.1296555400093275E-3</v>
      </c>
      <c r="G13" s="154">
        <v>124</v>
      </c>
      <c r="H13" s="519">
        <v>5.3917731976693625E-3</v>
      </c>
      <c r="I13" s="154">
        <v>182.559</v>
      </c>
      <c r="J13" s="523">
        <v>6.2668334535947645E-3</v>
      </c>
      <c r="K13" s="154">
        <v>145.45500000000001</v>
      </c>
      <c r="L13" s="523">
        <v>3.7274440051191723E-3</v>
      </c>
      <c r="M13" s="154">
        <v>141.51900000000001</v>
      </c>
      <c r="N13" s="523">
        <v>2.8533413514566148E-3</v>
      </c>
      <c r="O13" s="154">
        <v>187.524</v>
      </c>
      <c r="P13" s="523">
        <f t="shared" si="0"/>
        <v>3.2945728569003323E-3</v>
      </c>
      <c r="Q13" s="154">
        <v>141.773</v>
      </c>
      <c r="R13" s="523">
        <f t="shared" si="1"/>
        <v>1.7936332087457056E-3</v>
      </c>
      <c r="S13" s="154">
        <v>98.635999999999996</v>
      </c>
      <c r="T13" s="523">
        <f t="shared" si="3"/>
        <v>1.5215282847366274E-3</v>
      </c>
      <c r="U13" s="154">
        <v>128.68899999999999</v>
      </c>
      <c r="V13" s="523">
        <f t="shared" si="3"/>
        <v>1.6371604859741747E-3</v>
      </c>
      <c r="W13" s="154">
        <v>175.25399999999999</v>
      </c>
      <c r="X13" s="523">
        <f t="shared" si="2"/>
        <v>1.6967700692989615E-3</v>
      </c>
      <c r="Y13" s="395">
        <v>175</v>
      </c>
      <c r="Z13" s="529">
        <f t="shared" si="2"/>
        <v>1.5329093743977856E-3</v>
      </c>
    </row>
    <row r="14" spans="1:26" x14ac:dyDescent="0.2">
      <c r="A14" s="4">
        <v>6</v>
      </c>
      <c r="B14" s="326" t="s">
        <v>105</v>
      </c>
      <c r="C14" s="157">
        <v>153</v>
      </c>
      <c r="D14" s="535">
        <v>9.9260412611911243E-3</v>
      </c>
      <c r="E14" s="157">
        <v>178</v>
      </c>
      <c r="F14" s="535">
        <v>1.1859550936105004E-2</v>
      </c>
      <c r="G14" s="157">
        <v>208</v>
      </c>
      <c r="H14" s="535">
        <v>9.0442647186711883E-3</v>
      </c>
      <c r="I14" s="157">
        <v>311.92599999999999</v>
      </c>
      <c r="J14" s="540">
        <v>1.0707707052766505E-2</v>
      </c>
      <c r="K14" s="157">
        <v>252.46</v>
      </c>
      <c r="L14" s="540">
        <v>6.4695645631458951E-3</v>
      </c>
      <c r="M14" s="157">
        <v>293.74400000000003</v>
      </c>
      <c r="N14" s="540">
        <v>5.9225397433720697E-3</v>
      </c>
      <c r="O14" s="157">
        <v>296.90800000000002</v>
      </c>
      <c r="P14" s="540">
        <f t="shared" si="0"/>
        <v>5.2163191793933783E-3</v>
      </c>
      <c r="Q14" s="157">
        <v>501.38200000000001</v>
      </c>
      <c r="R14" s="540">
        <f t="shared" si="1"/>
        <v>6.3432064318829353E-3</v>
      </c>
      <c r="S14" s="157">
        <v>221.172</v>
      </c>
      <c r="T14" s="540">
        <f t="shared" si="3"/>
        <v>3.4117305425176341E-3</v>
      </c>
      <c r="U14" s="157">
        <v>209.20699999999999</v>
      </c>
      <c r="V14" s="540">
        <f t="shared" si="3"/>
        <v>2.6614973602188154E-3</v>
      </c>
      <c r="W14" s="157">
        <v>298</v>
      </c>
      <c r="X14" s="540">
        <f t="shared" si="2"/>
        <v>2.8851694149696475E-3</v>
      </c>
      <c r="Y14" s="396">
        <v>244</v>
      </c>
      <c r="Z14" s="543">
        <f t="shared" si="2"/>
        <v>2.1373136420174839E-3</v>
      </c>
    </row>
    <row r="15" spans="1:26" x14ac:dyDescent="0.2">
      <c r="A15" s="4">
        <v>7</v>
      </c>
      <c r="B15" s="327" t="s">
        <v>107</v>
      </c>
      <c r="C15" s="154">
        <v>107</v>
      </c>
      <c r="D15" s="519">
        <v>6.9417412741663419E-3</v>
      </c>
      <c r="E15" s="154">
        <v>123</v>
      </c>
      <c r="F15" s="519">
        <v>8.1950829502298629E-3</v>
      </c>
      <c r="G15" s="154">
        <v>359</v>
      </c>
      <c r="H15" s="519">
        <v>1.5610053048091139E-2</v>
      </c>
      <c r="I15" s="154">
        <v>330.358</v>
      </c>
      <c r="J15" s="523">
        <v>1.134043550886376E-2</v>
      </c>
      <c r="K15" s="154">
        <v>440.39299999999997</v>
      </c>
      <c r="L15" s="523">
        <v>1.1285553935900776E-2</v>
      </c>
      <c r="M15" s="154">
        <v>754.61199999999997</v>
      </c>
      <c r="N15" s="523">
        <v>1.5214675230219115E-2</v>
      </c>
      <c r="O15" s="154">
        <v>709.85699999999997</v>
      </c>
      <c r="P15" s="523">
        <f t="shared" si="0"/>
        <v>1.2471340225681507E-2</v>
      </c>
      <c r="Q15" s="154">
        <v>653.64800000000002</v>
      </c>
      <c r="R15" s="523">
        <f t="shared" si="1"/>
        <v>8.2695912453726247E-3</v>
      </c>
      <c r="S15" s="154">
        <v>520.48299999999995</v>
      </c>
      <c r="T15" s="523">
        <f t="shared" si="3"/>
        <v>8.0288090172409062E-3</v>
      </c>
      <c r="U15" s="154">
        <v>738.04200000000003</v>
      </c>
      <c r="V15" s="523">
        <f t="shared" si="3"/>
        <v>9.3892500477068888E-3</v>
      </c>
      <c r="W15" s="154">
        <v>874.09699999999998</v>
      </c>
      <c r="X15" s="523">
        <f t="shared" si="2"/>
        <v>8.4628118460292751E-3</v>
      </c>
      <c r="Y15" s="395">
        <v>870</v>
      </c>
      <c r="Z15" s="529">
        <f t="shared" si="2"/>
        <v>7.620749461291848E-3</v>
      </c>
    </row>
    <row r="16" spans="1:26" x14ac:dyDescent="0.2">
      <c r="B16" s="326" t="s">
        <v>286</v>
      </c>
      <c r="C16" s="157">
        <v>37</v>
      </c>
      <c r="D16" s="535">
        <v>2.4004152069547163E-3</v>
      </c>
      <c r="E16" s="157">
        <v>74</v>
      </c>
      <c r="F16" s="535">
        <v>4.9303751082683724E-3</v>
      </c>
      <c r="G16" s="157">
        <v>86</v>
      </c>
      <c r="H16" s="535">
        <v>3.7394556048352032E-3</v>
      </c>
      <c r="I16" s="157">
        <v>107.428</v>
      </c>
      <c r="J16" s="540">
        <v>3.6877578440546797E-3</v>
      </c>
      <c r="K16" s="157">
        <v>152.12200000000001</v>
      </c>
      <c r="L16" s="540">
        <v>3.8982931968425888E-3</v>
      </c>
      <c r="M16" s="157">
        <v>258.97899999999998</v>
      </c>
      <c r="N16" s="540">
        <v>5.2215991482336835E-3</v>
      </c>
      <c r="O16" s="157">
        <v>245.05500000000001</v>
      </c>
      <c r="P16" s="540">
        <f t="shared" si="0"/>
        <v>4.3053238596004297E-3</v>
      </c>
      <c r="Q16" s="157">
        <v>205.53200000000001</v>
      </c>
      <c r="R16" s="540">
        <f t="shared" si="1"/>
        <v>2.600276644071314E-3</v>
      </c>
      <c r="S16" s="157">
        <v>135.86699999999999</v>
      </c>
      <c r="T16" s="540">
        <f t="shared" si="3"/>
        <v>2.0958421211556772E-3</v>
      </c>
      <c r="U16" s="157">
        <v>89.257999999999996</v>
      </c>
      <c r="V16" s="540">
        <f t="shared" si="3"/>
        <v>1.1355257299153997E-3</v>
      </c>
      <c r="W16" s="157">
        <v>62.281999999999996</v>
      </c>
      <c r="X16" s="540">
        <f t="shared" si="2"/>
        <v>6.030004077286563E-4</v>
      </c>
      <c r="Y16" s="396">
        <v>7</v>
      </c>
      <c r="Z16" s="543">
        <f t="shared" si="2"/>
        <v>6.1316374975911426E-5</v>
      </c>
    </row>
    <row r="17" spans="1:26" ht="13.5" thickBot="1" x14ac:dyDescent="0.25">
      <c r="A17" s="4">
        <v>8</v>
      </c>
      <c r="B17" s="327" t="s">
        <v>113</v>
      </c>
      <c r="C17" s="154">
        <v>401</v>
      </c>
      <c r="D17" s="519">
        <v>2.6015310756455169E-2</v>
      </c>
      <c r="E17" s="154">
        <v>499</v>
      </c>
      <c r="F17" s="519">
        <v>3.3246718635485374E-2</v>
      </c>
      <c r="G17" s="154">
        <v>501</v>
      </c>
      <c r="H17" s="519">
        <v>2.1784503000260892E-2</v>
      </c>
      <c r="I17" s="154">
        <v>644.22799999999995</v>
      </c>
      <c r="J17" s="523">
        <v>2.2114875640984272E-2</v>
      </c>
      <c r="K17" s="154">
        <v>2159.2820000000002</v>
      </c>
      <c r="L17" s="523">
        <v>5.5333970961890182E-2</v>
      </c>
      <c r="M17" s="154">
        <v>3505.0459999999998</v>
      </c>
      <c r="N17" s="523">
        <v>7.0669611080897976E-2</v>
      </c>
      <c r="O17" s="154">
        <f>O27-SUM(O9:O16)-SUM(O19:O20)-SUM(O22:O25)</f>
        <v>3167.7700000000004</v>
      </c>
      <c r="P17" s="523">
        <f t="shared" si="0"/>
        <v>5.5653937943426796E-2</v>
      </c>
      <c r="Q17" s="154">
        <f>Q27-SUM(Q9:Q16)-SUM(Q19:Q20)-SUM(Q22:Q25)</f>
        <v>2331.6321345532288</v>
      </c>
      <c r="R17" s="806">
        <f t="shared" si="1"/>
        <v>2.9498514012635032E-2</v>
      </c>
      <c r="S17" s="154">
        <f>S27-SUM(S9:S16)-SUM(S19:S20)-SUM(S22:S25)</f>
        <v>1548.2249999999999</v>
      </c>
      <c r="T17" s="806">
        <f t="shared" si="3"/>
        <v>2.388243773709766E-2</v>
      </c>
      <c r="U17" s="154">
        <f>U27-SUM(U9:U16)-SUM(U19:U20)-SUM(U22:U25)</f>
        <v>1843.6980000000003</v>
      </c>
      <c r="V17" s="806">
        <f t="shared" si="3"/>
        <v>2.3455225494561419E-2</v>
      </c>
      <c r="W17" s="154">
        <f>W27-SUM(W9:W16)-SUM(W19:W20)-SUM(W22:W25)-1</f>
        <v>3626.7490000000003</v>
      </c>
      <c r="X17" s="806">
        <f t="shared" si="2"/>
        <v>3.5113373458294475E-2</v>
      </c>
      <c r="Y17" s="807">
        <f>Y27-SUM(Y9:Y16)-SUM(Y19:Y20)-SUM(Y22:Y25)</f>
        <v>4676</v>
      </c>
      <c r="Z17" s="808">
        <f t="shared" si="2"/>
        <v>4.0959338483908835E-2</v>
      </c>
    </row>
    <row r="18" spans="1:26" ht="12.75" customHeight="1" thickBot="1" x14ac:dyDescent="0.25">
      <c r="A18" s="4">
        <v>9</v>
      </c>
      <c r="B18" s="332" t="s">
        <v>392</v>
      </c>
      <c r="C18" s="332"/>
      <c r="D18" s="332"/>
      <c r="E18" s="332"/>
      <c r="F18" s="332"/>
      <c r="G18" s="332"/>
      <c r="H18" s="332"/>
      <c r="I18" s="332"/>
      <c r="J18" s="332"/>
      <c r="K18" s="332"/>
      <c r="L18" s="332"/>
      <c r="M18" s="332"/>
      <c r="N18" s="332"/>
      <c r="O18" s="332"/>
      <c r="P18" s="332"/>
      <c r="Q18" s="332"/>
      <c r="R18" s="754"/>
      <c r="S18" s="332"/>
      <c r="T18" s="754"/>
      <c r="U18" s="332"/>
      <c r="V18" s="754"/>
      <c r="W18" s="332"/>
      <c r="X18" s="754"/>
      <c r="Y18" s="754"/>
      <c r="Z18" s="754"/>
    </row>
    <row r="19" spans="1:26" x14ac:dyDescent="0.2">
      <c r="A19" s="4">
        <v>11</v>
      </c>
      <c r="B19" s="325" t="s">
        <v>102</v>
      </c>
      <c r="C19" s="167">
        <v>379</v>
      </c>
      <c r="D19" s="534">
        <v>2.4588036849617231E-2</v>
      </c>
      <c r="E19" s="167">
        <v>410</v>
      </c>
      <c r="F19" s="534">
        <v>2.7316943167432873E-2</v>
      </c>
      <c r="G19" s="167">
        <v>144</v>
      </c>
      <c r="H19" s="534">
        <v>6.2614140360031309E-3</v>
      </c>
      <c r="I19" s="167">
        <v>350.964</v>
      </c>
      <c r="J19" s="538">
        <v>1.204779241892995E-2</v>
      </c>
      <c r="K19" s="167">
        <v>792.65300000000002</v>
      </c>
      <c r="L19" s="538">
        <v>2.0312603024919922E-2</v>
      </c>
      <c r="M19" s="167">
        <v>1865.771</v>
      </c>
      <c r="N19" s="538">
        <v>3.7618139943389646E-2</v>
      </c>
      <c r="O19" s="167">
        <v>1889.877</v>
      </c>
      <c r="P19" s="538">
        <f>O19/$O$29</f>
        <v>3.3202883188713068E-2</v>
      </c>
      <c r="Q19" s="167">
        <v>1784.0650000000001</v>
      </c>
      <c r="R19" s="538">
        <f>Q19/$Q$29</f>
        <v>2.2570998924766404E-2</v>
      </c>
      <c r="S19" s="167">
        <v>1561.136</v>
      </c>
      <c r="T19" s="538">
        <f t="shared" ref="T19:V20" si="4">S19/S$29</f>
        <v>2.408159881098787E-2</v>
      </c>
      <c r="U19" s="167">
        <v>1866.461</v>
      </c>
      <c r="V19" s="538">
        <f t="shared" si="4"/>
        <v>2.3744812670949685E-2</v>
      </c>
      <c r="W19" s="167">
        <v>2092.1469999999999</v>
      </c>
      <c r="X19" s="538">
        <f>W19/W$29</f>
        <v>2.0255699785303699E-2</v>
      </c>
      <c r="Y19" s="809">
        <v>2334</v>
      </c>
      <c r="Z19" s="810">
        <f>Y19/Y$29</f>
        <v>2.0444631313396751E-2</v>
      </c>
    </row>
    <row r="20" spans="1:26" ht="13.5" thickBot="1" x14ac:dyDescent="0.25">
      <c r="A20" s="4">
        <v>12</v>
      </c>
      <c r="B20" s="328" t="s">
        <v>103</v>
      </c>
      <c r="C20" s="329">
        <v>307</v>
      </c>
      <c r="D20" s="536">
        <v>1.9916958609056703E-2</v>
      </c>
      <c r="E20" s="330">
        <v>349</v>
      </c>
      <c r="F20" s="536">
        <v>2.3252715037644079E-2</v>
      </c>
      <c r="G20" s="330">
        <v>134</v>
      </c>
      <c r="H20" s="536">
        <v>5.8265936168362467E-3</v>
      </c>
      <c r="I20" s="330">
        <v>291.60199999999998</v>
      </c>
      <c r="J20" s="539">
        <v>1.0010030558532531E-2</v>
      </c>
      <c r="K20" s="330">
        <v>634.005</v>
      </c>
      <c r="L20" s="539">
        <v>1.6247073916094878E-2</v>
      </c>
      <c r="M20" s="330">
        <v>1395.194</v>
      </c>
      <c r="N20" s="539">
        <v>2.8130249178584928E-2</v>
      </c>
      <c r="O20" s="330">
        <v>1490.3720000000001</v>
      </c>
      <c r="P20" s="539">
        <f>O20/$O$29</f>
        <v>2.6184057176064195E-2</v>
      </c>
      <c r="Q20" s="330">
        <v>1365.5450000000001</v>
      </c>
      <c r="R20" s="539">
        <f>Q20/$Q$29</f>
        <v>1.7276116468133245E-2</v>
      </c>
      <c r="S20" s="330">
        <v>1224.365</v>
      </c>
      <c r="T20" s="539">
        <f t="shared" si="4"/>
        <v>1.8886674017007592E-2</v>
      </c>
      <c r="U20" s="330">
        <v>1777.184</v>
      </c>
      <c r="V20" s="539">
        <f t="shared" si="4"/>
        <v>2.2609045226130654E-2</v>
      </c>
      <c r="W20" s="330">
        <v>1899.576</v>
      </c>
      <c r="X20" s="539">
        <f>W20/W$29</f>
        <v>1.839127039131001E-2</v>
      </c>
      <c r="Y20" s="811">
        <v>1994</v>
      </c>
      <c r="Z20" s="812">
        <f>Y20/Y$29</f>
        <v>1.746640738599534E-2</v>
      </c>
    </row>
    <row r="21" spans="1:26" ht="13.5" thickBot="1" x14ac:dyDescent="0.25">
      <c r="B21" s="332" t="s">
        <v>442</v>
      </c>
      <c r="C21" s="332"/>
      <c r="D21" s="332"/>
      <c r="E21" s="332"/>
      <c r="F21" s="332"/>
      <c r="G21" s="332"/>
      <c r="H21" s="332"/>
      <c r="I21" s="332"/>
      <c r="J21" s="332"/>
      <c r="K21" s="332"/>
      <c r="L21" s="332"/>
      <c r="M21" s="332"/>
      <c r="N21" s="332"/>
      <c r="O21" s="332"/>
      <c r="P21" s="332"/>
      <c r="Q21" s="332"/>
      <c r="R21" s="754"/>
      <c r="S21" s="332"/>
      <c r="T21" s="754"/>
      <c r="U21" s="332"/>
      <c r="V21" s="754"/>
      <c r="W21" s="332"/>
      <c r="X21" s="754"/>
      <c r="Y21" s="754"/>
      <c r="Z21" s="754"/>
    </row>
    <row r="22" spans="1:26" x14ac:dyDescent="0.2">
      <c r="B22" s="325" t="s">
        <v>108</v>
      </c>
      <c r="C22" s="167">
        <v>99</v>
      </c>
      <c r="D22" s="534">
        <v>6.422732580770728E-3</v>
      </c>
      <c r="E22" s="167">
        <v>118</v>
      </c>
      <c r="F22" s="534">
        <v>7.8619494969684855E-3</v>
      </c>
      <c r="G22" s="167">
        <v>147</v>
      </c>
      <c r="H22" s="534">
        <v>6.391860161753196E-3</v>
      </c>
      <c r="I22" s="167">
        <v>169.34700000000001</v>
      </c>
      <c r="J22" s="538">
        <v>5.8132956735406777E-3</v>
      </c>
      <c r="K22" s="167">
        <v>186.95699999999999</v>
      </c>
      <c r="L22" s="538">
        <v>4.7909783016401291E-3</v>
      </c>
      <c r="M22" s="167">
        <v>219.369</v>
      </c>
      <c r="N22" s="538">
        <v>4.4229724554843246E-3</v>
      </c>
      <c r="O22" s="167">
        <v>214.744</v>
      </c>
      <c r="P22" s="538">
        <f>O22/$O$29</f>
        <v>3.7727957679134666E-3</v>
      </c>
      <c r="Q22" s="167">
        <v>355.60300000000001</v>
      </c>
      <c r="R22" s="538">
        <f>Q22/$Q$29</f>
        <v>4.4988915373844049E-3</v>
      </c>
      <c r="S22" s="167">
        <v>232.02799999999999</v>
      </c>
      <c r="T22" s="538">
        <f t="shared" ref="T22:V25" si="5">S22/S$29</f>
        <v>3.5791918250017256E-3</v>
      </c>
      <c r="U22" s="167">
        <v>275.49900000000002</v>
      </c>
      <c r="V22" s="538">
        <f t="shared" si="5"/>
        <v>3.5048533808281919E-3</v>
      </c>
      <c r="W22" s="167">
        <v>339.61399999999998</v>
      </c>
      <c r="X22" s="538">
        <f>W22/W$29</f>
        <v>3.2880668647500061E-3</v>
      </c>
      <c r="Y22" s="809">
        <v>358</v>
      </c>
      <c r="Z22" s="810">
        <f>Y22/Y$29</f>
        <v>3.1358946059108985E-3</v>
      </c>
    </row>
    <row r="23" spans="1:26" x14ac:dyDescent="0.2">
      <c r="B23" s="326" t="s">
        <v>106</v>
      </c>
      <c r="C23" s="157">
        <v>103</v>
      </c>
      <c r="D23" s="535">
        <v>6.6822369274685354E-3</v>
      </c>
      <c r="E23" s="156">
        <v>132</v>
      </c>
      <c r="F23" s="535">
        <v>8.7947231661003392E-3</v>
      </c>
      <c r="G23" s="156">
        <v>143</v>
      </c>
      <c r="H23" s="535">
        <v>6.217931994086442E-3</v>
      </c>
      <c r="I23" s="156">
        <v>193.95400000000001</v>
      </c>
      <c r="J23" s="540">
        <v>6.6579977741909133E-3</v>
      </c>
      <c r="K23" s="156">
        <v>183.542</v>
      </c>
      <c r="L23" s="540">
        <v>4.7034651788359499E-3</v>
      </c>
      <c r="M23" s="156">
        <v>246.31299999999999</v>
      </c>
      <c r="N23" s="540">
        <v>4.9662240992469787E-3</v>
      </c>
      <c r="O23" s="156">
        <v>241.65799999999999</v>
      </c>
      <c r="P23" s="540">
        <f>O23/$O$29</f>
        <v>4.2456426241591497E-3</v>
      </c>
      <c r="Q23" s="156">
        <v>196.49600000000001</v>
      </c>
      <c r="R23" s="540">
        <f>Q23/$Q$29</f>
        <v>2.4859581936313418E-3</v>
      </c>
      <c r="S23" s="156">
        <v>234.989</v>
      </c>
      <c r="T23" s="540">
        <f t="shared" si="5"/>
        <v>3.6248672908671818E-3</v>
      </c>
      <c r="U23" s="156">
        <v>212.41900000000001</v>
      </c>
      <c r="V23" s="540">
        <f t="shared" si="5"/>
        <v>2.7023599007696712E-3</v>
      </c>
      <c r="W23" s="156">
        <v>214.43700000000001</v>
      </c>
      <c r="X23" s="540">
        <f>W23/W$29</f>
        <v>2.0761311202612291E-3</v>
      </c>
      <c r="Y23" s="396">
        <v>223</v>
      </c>
      <c r="Z23" s="543">
        <f>Y23/Y$29</f>
        <v>1.9533645170897495E-3</v>
      </c>
    </row>
    <row r="24" spans="1:26" x14ac:dyDescent="0.2">
      <c r="B24" s="327" t="s">
        <v>101</v>
      </c>
      <c r="C24" s="154">
        <v>238</v>
      </c>
      <c r="D24" s="519">
        <v>1.5440508628519528E-2</v>
      </c>
      <c r="E24" s="154">
        <v>476</v>
      </c>
      <c r="F24" s="519">
        <v>3.1714304750483042E-2</v>
      </c>
      <c r="G24" s="154">
        <v>520</v>
      </c>
      <c r="H24" s="519">
        <v>2.2610661796677971E-2</v>
      </c>
      <c r="I24" s="154">
        <v>684.99</v>
      </c>
      <c r="J24" s="523">
        <v>2.3514141989043967E-2</v>
      </c>
      <c r="K24" s="154">
        <v>682.58299999999997</v>
      </c>
      <c r="L24" s="523">
        <v>1.7491938478197792E-2</v>
      </c>
      <c r="M24" s="154">
        <v>1012.316</v>
      </c>
      <c r="N24" s="523">
        <v>2.0410567510660439E-2</v>
      </c>
      <c r="O24" s="154">
        <v>1087.3910000000001</v>
      </c>
      <c r="P24" s="523">
        <f>O24/$O$29</f>
        <v>1.9104161992266108E-2</v>
      </c>
      <c r="Q24" s="154">
        <v>874.06100000000004</v>
      </c>
      <c r="R24" s="523">
        <f>Q24/$Q$29</f>
        <v>1.1058134031652574E-2</v>
      </c>
      <c r="S24" s="154">
        <v>913.66600000000005</v>
      </c>
      <c r="T24" s="523">
        <f t="shared" si="5"/>
        <v>1.4093927793119911E-2</v>
      </c>
      <c r="U24" s="154">
        <v>883.25699999999995</v>
      </c>
      <c r="V24" s="523">
        <f t="shared" si="5"/>
        <v>1.1236651612492843E-2</v>
      </c>
      <c r="W24" s="154">
        <v>1115.32</v>
      </c>
      <c r="X24" s="523">
        <f>W24/W$29</f>
        <v>1.0798279033234721E-2</v>
      </c>
      <c r="Y24" s="395">
        <v>1061</v>
      </c>
      <c r="Z24" s="529">
        <f>Y24/Y$29</f>
        <v>9.2938105499202894E-3</v>
      </c>
    </row>
    <row r="25" spans="1:26" ht="13.5" thickBot="1" x14ac:dyDescent="0.25">
      <c r="A25" s="4">
        <v>13</v>
      </c>
      <c r="B25" s="331" t="s">
        <v>104</v>
      </c>
      <c r="C25" s="329">
        <v>154</v>
      </c>
      <c r="D25" s="536">
        <v>9.9909173478655768E-3</v>
      </c>
      <c r="E25" s="330">
        <v>179</v>
      </c>
      <c r="F25" s="536">
        <v>1.1926177626757279E-2</v>
      </c>
      <c r="G25" s="330">
        <v>229</v>
      </c>
      <c r="H25" s="536">
        <v>9.9573875989216448E-3</v>
      </c>
      <c r="I25" s="330">
        <v>276.15899999999999</v>
      </c>
      <c r="J25" s="539">
        <v>9.4799076447136341E-3</v>
      </c>
      <c r="K25" s="330">
        <v>308.94200000000001</v>
      </c>
      <c r="L25" s="539">
        <v>7.9169777995223758E-3</v>
      </c>
      <c r="M25" s="330">
        <v>358.74200000000002</v>
      </c>
      <c r="N25" s="539">
        <v>7.2330456200527769E-3</v>
      </c>
      <c r="O25" s="330">
        <v>381.61900000000003</v>
      </c>
      <c r="P25" s="539">
        <f>O25/$O$29</f>
        <v>6.7045903408494275E-3</v>
      </c>
      <c r="Q25" s="330">
        <v>438.66300000000001</v>
      </c>
      <c r="R25" s="539">
        <f>Q25/$Q$29</f>
        <v>5.5497204985999983E-3</v>
      </c>
      <c r="S25" s="330">
        <v>479.92200000000003</v>
      </c>
      <c r="T25" s="539">
        <f t="shared" si="5"/>
        <v>7.4031276356236238E-3</v>
      </c>
      <c r="U25" s="330">
        <v>429.51</v>
      </c>
      <c r="V25" s="539">
        <f t="shared" si="5"/>
        <v>5.4641562241587683E-3</v>
      </c>
      <c r="W25" s="330">
        <v>579.56799999999998</v>
      </c>
      <c r="X25" s="539">
        <f>W25/W$29</f>
        <v>5.6112478775004315E-3</v>
      </c>
      <c r="Y25" s="811">
        <v>642</v>
      </c>
      <c r="Z25" s="812">
        <f>Y25/Y$29</f>
        <v>5.623587533505019E-3</v>
      </c>
    </row>
    <row r="26" spans="1:26" ht="13.5" thickBot="1" x14ac:dyDescent="0.25">
      <c r="B26" s="141"/>
      <c r="C26" s="44"/>
      <c r="D26" s="520"/>
      <c r="E26" s="44"/>
      <c r="F26" s="520"/>
      <c r="G26" s="44"/>
      <c r="H26" s="520"/>
      <c r="I26" s="44"/>
      <c r="J26" s="524"/>
      <c r="K26" s="44"/>
      <c r="L26" s="524"/>
      <c r="M26" s="44"/>
      <c r="N26" s="524"/>
      <c r="O26" s="44"/>
      <c r="P26" s="524"/>
      <c r="Q26" s="44"/>
      <c r="R26" s="637"/>
      <c r="S26" s="44"/>
      <c r="T26" s="637"/>
      <c r="U26" s="44"/>
      <c r="V26" s="637"/>
      <c r="W26" s="44"/>
      <c r="X26" s="637"/>
      <c r="Y26" s="805"/>
      <c r="Z26" s="524"/>
    </row>
    <row r="27" spans="1:26" x14ac:dyDescent="0.2">
      <c r="B27" s="387" t="s">
        <v>114</v>
      </c>
      <c r="C27" s="388">
        <v>2305</v>
      </c>
      <c r="D27" s="537">
        <v>0.1495393797846114</v>
      </c>
      <c r="E27" s="388">
        <v>2854</v>
      </c>
      <c r="F27" s="537">
        <v>0.1901525751215937</v>
      </c>
      <c r="G27" s="388">
        <v>3111</v>
      </c>
      <c r="H27" s="537">
        <v>0.13527263240281764</v>
      </c>
      <c r="I27" s="388">
        <v>4124.2510000000002</v>
      </c>
      <c r="J27" s="541">
        <v>0.14157611587389096</v>
      </c>
      <c r="K27" s="388">
        <v>6727.7510000000011</v>
      </c>
      <c r="L27" s="541">
        <v>0.1724060027698224</v>
      </c>
      <c r="M27" s="388">
        <v>11608.723000000002</v>
      </c>
      <c r="N27" s="541">
        <v>0.23405796658756417</v>
      </c>
      <c r="O27" s="388">
        <v>11555.032999999999</v>
      </c>
      <c r="P27" s="541">
        <f>O27/$O$29</f>
        <v>0.20300813806439502</v>
      </c>
      <c r="Q27" s="388">
        <v>10645.715134553229</v>
      </c>
      <c r="R27" s="813">
        <f>Q27/$Q$29</f>
        <v>0.13468367175824333</v>
      </c>
      <c r="S27" s="388">
        <v>8573.94</v>
      </c>
      <c r="T27" s="813">
        <f>S27/S$29</f>
        <v>0.13225893407716008</v>
      </c>
      <c r="U27" s="388">
        <v>10623.772999999999</v>
      </c>
      <c r="V27" s="813">
        <f>U27/U$29</f>
        <v>0.13515390878442846</v>
      </c>
      <c r="W27" s="388">
        <v>14313</v>
      </c>
      <c r="X27" s="813">
        <f>W27/W$29</f>
        <v>0.13857526790758579</v>
      </c>
      <c r="Y27" s="814">
        <v>15969</v>
      </c>
      <c r="Z27" s="815">
        <f>Y27/Y$29</f>
        <v>0.13988017028433278</v>
      </c>
    </row>
    <row r="28" spans="1:26" x14ac:dyDescent="0.2">
      <c r="B28" s="141"/>
      <c r="C28" s="44"/>
      <c r="D28" s="520"/>
      <c r="E28" s="44"/>
      <c r="F28" s="520"/>
      <c r="G28" s="44"/>
      <c r="H28" s="520"/>
      <c r="I28" s="44"/>
      <c r="J28" s="524"/>
      <c r="K28" s="44"/>
      <c r="L28" s="524"/>
      <c r="M28" s="44"/>
      <c r="N28" s="524"/>
      <c r="O28" s="44"/>
      <c r="P28" s="524"/>
      <c r="Q28" s="44"/>
      <c r="R28" s="524"/>
      <c r="S28" s="44"/>
      <c r="T28" s="524"/>
      <c r="U28" s="44"/>
      <c r="V28" s="524"/>
      <c r="W28" s="44"/>
      <c r="X28" s="524"/>
      <c r="Y28" s="392"/>
      <c r="Z28" s="530"/>
    </row>
    <row r="29" spans="1:26" ht="13.5" thickBot="1" x14ac:dyDescent="0.25">
      <c r="B29" s="387" t="s">
        <v>115</v>
      </c>
      <c r="C29" s="399">
        <v>15414</v>
      </c>
      <c r="D29" s="521">
        <v>1</v>
      </c>
      <c r="E29" s="399">
        <v>15009</v>
      </c>
      <c r="F29" s="521">
        <v>1</v>
      </c>
      <c r="G29" s="399">
        <v>22998</v>
      </c>
      <c r="H29" s="521">
        <v>1</v>
      </c>
      <c r="I29" s="399">
        <v>29130.98</v>
      </c>
      <c r="J29" s="525">
        <v>1</v>
      </c>
      <c r="K29" s="399">
        <v>39022.718999999997</v>
      </c>
      <c r="L29" s="525">
        <v>1</v>
      </c>
      <c r="M29" s="399">
        <v>49597.640999999996</v>
      </c>
      <c r="N29" s="525">
        <v>1</v>
      </c>
      <c r="O29" s="399">
        <v>56919.063000000002</v>
      </c>
      <c r="P29" s="525">
        <f>O29/$O$29</f>
        <v>1</v>
      </c>
      <c r="Q29" s="399">
        <v>79042.358999999997</v>
      </c>
      <c r="R29" s="525">
        <f>Q29/$Q$29</f>
        <v>1</v>
      </c>
      <c r="S29" s="399">
        <v>64826.925000000003</v>
      </c>
      <c r="T29" s="525">
        <f>S29/S$29</f>
        <v>1</v>
      </c>
      <c r="U29" s="399">
        <v>78605</v>
      </c>
      <c r="V29" s="525">
        <f>U29/U$29</f>
        <v>1</v>
      </c>
      <c r="W29" s="399">
        <v>103286.829</v>
      </c>
      <c r="X29" s="525">
        <f>W29/W$29</f>
        <v>1</v>
      </c>
      <c r="Y29" s="394">
        <v>114162</v>
      </c>
      <c r="Z29" s="531">
        <f>Y29/Y$29</f>
        <v>1</v>
      </c>
    </row>
    <row r="30" spans="1:26" x14ac:dyDescent="0.2">
      <c r="C30" s="61"/>
      <c r="E30" s="61"/>
      <c r="G30" s="61"/>
      <c r="I30" s="61"/>
      <c r="K30" s="61"/>
      <c r="M30" s="61"/>
      <c r="O30" s="61"/>
      <c r="Q30" s="61"/>
      <c r="S30" s="61"/>
      <c r="U30" s="61"/>
      <c r="W30" s="61"/>
      <c r="Y30" s="61"/>
    </row>
    <row r="31" spans="1:26" s="33" customFormat="1" ht="12.75" customHeight="1" x14ac:dyDescent="0.2">
      <c r="B31" s="4" t="s">
        <v>468</v>
      </c>
      <c r="C31" s="844"/>
      <c r="D31" s="844"/>
      <c r="E31" s="844"/>
      <c r="F31" s="844"/>
      <c r="G31" s="844"/>
      <c r="H31" s="844"/>
      <c r="I31" s="844"/>
      <c r="J31" s="844"/>
      <c r="K31" s="844"/>
      <c r="L31" s="844"/>
      <c r="M31" s="844"/>
      <c r="N31" s="844"/>
      <c r="O31" s="781"/>
      <c r="P31" s="781"/>
      <c r="Q31" s="781"/>
      <c r="R31" s="4"/>
      <c r="S31" s="781"/>
      <c r="T31" s="4"/>
      <c r="U31" s="781"/>
      <c r="V31" s="4"/>
      <c r="W31" s="781"/>
      <c r="X31" s="4"/>
      <c r="Y31" s="781"/>
      <c r="Z31" s="4"/>
    </row>
    <row r="32" spans="1:26" s="33" customFormat="1" x14ac:dyDescent="0.2">
      <c r="B32" s="817" t="s">
        <v>655</v>
      </c>
      <c r="C32" s="817"/>
      <c r="D32" s="817"/>
      <c r="E32" s="817"/>
      <c r="F32" s="817"/>
      <c r="G32" s="817"/>
      <c r="H32" s="817"/>
      <c r="I32" s="817"/>
      <c r="J32" s="817"/>
      <c r="K32" s="817"/>
      <c r="L32" s="817"/>
      <c r="M32" s="817"/>
      <c r="N32" s="817"/>
      <c r="O32" s="817"/>
      <c r="P32" s="817"/>
      <c r="Q32" s="817"/>
      <c r="R32" s="817"/>
      <c r="S32" s="817"/>
      <c r="T32" s="817"/>
      <c r="U32" s="817"/>
      <c r="V32" s="817"/>
      <c r="W32" s="817"/>
      <c r="X32" s="817"/>
    </row>
    <row r="33" spans="2:26" x14ac:dyDescent="0.2">
      <c r="B33" s="4" t="s">
        <v>506</v>
      </c>
    </row>
    <row r="35" spans="2:26" x14ac:dyDescent="0.2">
      <c r="B35" s="263"/>
      <c r="C35" s="263"/>
      <c r="D35" s="527"/>
      <c r="E35" s="263"/>
      <c r="F35" s="527"/>
      <c r="G35" s="263"/>
      <c r="H35" s="527"/>
      <c r="I35" s="263"/>
      <c r="J35" s="527"/>
      <c r="K35" s="527"/>
      <c r="L35" s="527"/>
      <c r="M35" s="527"/>
      <c r="N35" s="527"/>
      <c r="O35" s="527"/>
      <c r="P35" s="527"/>
      <c r="Q35" s="527"/>
      <c r="R35" s="527"/>
      <c r="S35" s="527"/>
      <c r="T35" s="527"/>
      <c r="U35" s="527"/>
      <c r="V35" s="527"/>
      <c r="W35" s="527"/>
      <c r="X35" s="527"/>
      <c r="Y35" s="527"/>
      <c r="Z35" s="527"/>
    </row>
    <row r="36" spans="2:26" x14ac:dyDescent="0.2">
      <c r="B36" s="265"/>
      <c r="C36" s="265"/>
      <c r="D36" s="528"/>
      <c r="E36" s="265"/>
      <c r="F36" s="528"/>
      <c r="G36" s="265"/>
      <c r="H36" s="528"/>
      <c r="I36" s="265"/>
      <c r="J36" s="528"/>
      <c r="K36" s="528"/>
      <c r="L36" s="528"/>
      <c r="M36" s="528"/>
      <c r="N36" s="528"/>
      <c r="O36" s="528"/>
      <c r="P36" s="528"/>
      <c r="Q36" s="528"/>
      <c r="R36" s="528"/>
      <c r="S36" s="528"/>
      <c r="T36" s="528"/>
      <c r="U36" s="528"/>
      <c r="V36" s="528"/>
      <c r="W36" s="528"/>
      <c r="X36" s="528"/>
      <c r="Y36" s="528"/>
      <c r="Z36" s="528"/>
    </row>
  </sheetData>
  <mergeCells count="12">
    <mergeCell ref="W7:X7"/>
    <mergeCell ref="U7:V7"/>
    <mergeCell ref="S7:T7"/>
    <mergeCell ref="Q7:R7"/>
    <mergeCell ref="Y7:Z7"/>
    <mergeCell ref="C7:D7"/>
    <mergeCell ref="E7:F7"/>
    <mergeCell ref="G7:H7"/>
    <mergeCell ref="O7:P7"/>
    <mergeCell ref="M7:N7"/>
    <mergeCell ref="K7:L7"/>
    <mergeCell ref="I7:J7"/>
  </mergeCells>
  <phoneticPr fontId="4" type="noConversion"/>
  <conditionalFormatting sqref="C19:C20 I19:I20 E19:E20 G19:G20 C22:C25 C26:D29 I22:I29 I9:I17 E22:E29 G22:G29 E9:E17 G9:G17 C9:C17 Y9:Y17 Y22:Y29 Y19:Y20 K19:K20 K22:K29 K9:K17 M19:M20 M22:M29 M9:M17 O19:O20 O22:O29 O9:O17 Q19:Q20 Q22:Q29 Q9:Q17 S19:S20 S22:S29 S9:S17 U19:U20 U22:U29 U9:U17 W19:W20 W9:W17 W22:W29">
    <cfRule type="cellIs" dxfId="2" priority="1" stopIfTrue="1" operator="lessThan">
      <formula>0</formula>
    </cfRule>
  </conditionalFormatting>
  <pageMargins left="0.75" right="0.75" top="0.49" bottom="1" header="0.5" footer="0.5"/>
  <pageSetup paperSize="9" scale="49" orientation="landscape" horizontalDpi="1200" verticalDpi="1200" r:id="rId1"/>
  <headerFooter alignWithMargins="0">
    <oddFooter>&amp;CStrona &amp;P z &amp;N&amp;RORLEN w liczbach ;  strona &amp;A</oddFooter>
  </headerFooter>
  <ignoredErrors>
    <ignoredError sqref="P17 R17" formula="1"/>
  </ignoredError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indexed="11"/>
    <pageSetUpPr autoPageBreaks="0" fitToPage="1"/>
  </sheetPr>
  <dimension ref="A1:Z47"/>
  <sheetViews>
    <sheetView view="pageBreakPreview" zoomScale="85" zoomScaleNormal="70" zoomScaleSheetLayoutView="85" workbookViewId="0">
      <pane xSplit="2" ySplit="8" topLeftCell="C9" activePane="bottomRight" state="frozen"/>
      <selection activeCell="B5" sqref="B5"/>
      <selection pane="topRight" activeCell="B5" sqref="B5"/>
      <selection pane="bottomLeft" activeCell="B5" sqref="B5"/>
      <selection pane="bottomRight" activeCell="V5" sqref="V5"/>
    </sheetView>
  </sheetViews>
  <sheetFormatPr defaultRowHeight="12.75" zeroHeight="1" x14ac:dyDescent="0.2"/>
  <cols>
    <col min="1" max="1" width="0.42578125" style="4" customWidth="1"/>
    <col min="2" max="2" width="49.28515625" style="4" customWidth="1"/>
    <col min="3" max="3" width="9.7109375" style="133" customWidth="1"/>
    <col min="4" max="4" width="6.7109375" style="54" customWidth="1"/>
    <col min="5" max="5" width="9.7109375" style="133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7109375" style="4" bestFit="1" customWidth="1"/>
    <col min="12" max="12" width="6.7109375" style="54" customWidth="1"/>
    <col min="13" max="16384" width="9.140625" style="4"/>
  </cols>
  <sheetData>
    <row r="1" spans="1:26" x14ac:dyDescent="0.2">
      <c r="A1" s="4" t="s">
        <v>296</v>
      </c>
      <c r="B1" s="592"/>
    </row>
    <row r="2" spans="1:26" ht="12.75" customHeight="1" x14ac:dyDescent="0.35">
      <c r="B2" s="32"/>
    </row>
    <row r="3" spans="1:26" ht="12.75" customHeight="1" x14ac:dyDescent="0.35">
      <c r="B3" s="32"/>
    </row>
    <row r="4" spans="1:26" ht="12.75" customHeight="1" x14ac:dyDescent="0.35">
      <c r="B4" s="32"/>
    </row>
    <row r="5" spans="1:26" ht="12.75" customHeight="1" x14ac:dyDescent="0.2">
      <c r="B5" s="143" t="s">
        <v>433</v>
      </c>
    </row>
    <row r="6" spans="1:26" ht="12.75" customHeight="1" thickBot="1" x14ac:dyDescent="0.4">
      <c r="B6" s="32"/>
    </row>
    <row r="7" spans="1:26" x14ac:dyDescent="0.2">
      <c r="B7" s="138"/>
      <c r="C7" s="925">
        <v>2001</v>
      </c>
      <c r="D7" s="926"/>
      <c r="E7" s="925">
        <v>2002</v>
      </c>
      <c r="F7" s="926"/>
      <c r="G7" s="925">
        <v>2003</v>
      </c>
      <c r="H7" s="926"/>
      <c r="I7" s="925">
        <v>2004</v>
      </c>
      <c r="J7" s="929"/>
      <c r="K7" s="925">
        <v>2005</v>
      </c>
      <c r="L7" s="929"/>
      <c r="M7" s="925">
        <v>2006</v>
      </c>
      <c r="N7" s="929"/>
      <c r="O7" s="925">
        <v>2007</v>
      </c>
      <c r="P7" s="929"/>
      <c r="Q7" s="925">
        <v>2008</v>
      </c>
      <c r="R7" s="929"/>
      <c r="S7" s="925">
        <v>2009</v>
      </c>
      <c r="T7" s="929"/>
      <c r="U7" s="925">
        <v>2010</v>
      </c>
      <c r="V7" s="929"/>
      <c r="W7" s="925">
        <v>2011</v>
      </c>
      <c r="X7" s="929"/>
      <c r="Y7" s="927">
        <v>2012</v>
      </c>
      <c r="Z7" s="928"/>
    </row>
    <row r="8" spans="1:26" x14ac:dyDescent="0.2">
      <c r="B8" s="754" t="s">
        <v>388</v>
      </c>
      <c r="C8" s="147" t="s">
        <v>37</v>
      </c>
      <c r="D8" s="153" t="s">
        <v>134</v>
      </c>
      <c r="E8" s="147" t="s">
        <v>37</v>
      </c>
      <c r="F8" s="153" t="s">
        <v>134</v>
      </c>
      <c r="G8" s="147" t="s">
        <v>37</v>
      </c>
      <c r="H8" s="153" t="s">
        <v>134</v>
      </c>
      <c r="I8" s="147" t="s">
        <v>37</v>
      </c>
      <c r="J8" s="352" t="s">
        <v>134</v>
      </c>
      <c r="K8" s="147" t="s">
        <v>37</v>
      </c>
      <c r="L8" s="642" t="s">
        <v>134</v>
      </c>
      <c r="M8" s="147" t="s">
        <v>37</v>
      </c>
      <c r="N8" s="352" t="s">
        <v>134</v>
      </c>
      <c r="O8" s="147" t="s">
        <v>37</v>
      </c>
      <c r="P8" s="642" t="s">
        <v>134</v>
      </c>
      <c r="Q8" s="147" t="s">
        <v>37</v>
      </c>
      <c r="R8" s="352" t="s">
        <v>134</v>
      </c>
      <c r="S8" s="147" t="s">
        <v>37</v>
      </c>
      <c r="T8" s="352" t="s">
        <v>134</v>
      </c>
      <c r="U8" s="147" t="s">
        <v>37</v>
      </c>
      <c r="V8" s="352" t="s">
        <v>134</v>
      </c>
      <c r="W8" s="147" t="s">
        <v>37</v>
      </c>
      <c r="X8" s="352" t="s">
        <v>134</v>
      </c>
      <c r="Y8" s="389" t="s">
        <v>37</v>
      </c>
      <c r="Z8" s="354" t="s">
        <v>134</v>
      </c>
    </row>
    <row r="9" spans="1:26" x14ac:dyDescent="0.2">
      <c r="A9" s="4">
        <v>1</v>
      </c>
      <c r="B9" s="325" t="s">
        <v>111</v>
      </c>
      <c r="C9" s="167">
        <v>30.981000000000002</v>
      </c>
      <c r="D9" s="534">
        <v>2.4461902881958153E-3</v>
      </c>
      <c r="E9" s="167">
        <v>31.027999999999999</v>
      </c>
      <c r="F9" s="534">
        <v>2.4173390868101928E-3</v>
      </c>
      <c r="G9" s="167">
        <v>31.789000000000001</v>
      </c>
      <c r="H9" s="534">
        <v>2.1947175442913317E-3</v>
      </c>
      <c r="I9" s="167">
        <v>33.676000000000002</v>
      </c>
      <c r="J9" s="538">
        <v>2.2940918687195779E-3</v>
      </c>
      <c r="K9" s="167">
        <v>26.776</v>
      </c>
      <c r="L9" s="640">
        <v>1.4995457568108197E-3</v>
      </c>
      <c r="M9" s="167">
        <v>28.140999999999998</v>
      </c>
      <c r="N9" s="538">
        <v>1.3066596646312937E-3</v>
      </c>
      <c r="O9" s="167">
        <v>32.259</v>
      </c>
      <c r="P9" s="640">
        <f>O9/'23'!$O$29</f>
        <v>1.1582292115467471E-3</v>
      </c>
      <c r="Q9" s="167">
        <v>28</v>
      </c>
      <c r="R9" s="538">
        <f t="shared" ref="R9:T17" si="0">Q9/Q$29</f>
        <v>8.6711467591588987E-4</v>
      </c>
      <c r="S9" s="167">
        <v>21.289000000000001</v>
      </c>
      <c r="T9" s="538">
        <f t="shared" si="0"/>
        <v>6.3315995713106484E-4</v>
      </c>
      <c r="U9" s="167">
        <v>23</v>
      </c>
      <c r="V9" s="538">
        <f t="shared" ref="V9:V17" si="1">U9/U$29</f>
        <v>6.7296720016385284E-4</v>
      </c>
      <c r="W9" s="167">
        <v>26.234999999999999</v>
      </c>
      <c r="X9" s="538">
        <f t="shared" ref="X9:Z17" si="2">W9/W$29</f>
        <v>7.4013389666828034E-4</v>
      </c>
      <c r="Y9" s="645">
        <v>22</v>
      </c>
      <c r="Z9" s="542">
        <f t="shared" si="2"/>
        <v>6.2352974520307226E-4</v>
      </c>
    </row>
    <row r="10" spans="1:26" x14ac:dyDescent="0.2">
      <c r="B10" s="326" t="s">
        <v>132</v>
      </c>
      <c r="C10" s="157">
        <v>46</v>
      </c>
      <c r="D10" s="535">
        <v>3.6320568495854717E-3</v>
      </c>
      <c r="E10" s="157">
        <v>74.046000000000006</v>
      </c>
      <c r="F10" s="535">
        <v>5.7687988275734034E-3</v>
      </c>
      <c r="G10" s="157">
        <v>73.123000000000005</v>
      </c>
      <c r="H10" s="535">
        <v>5.0484233851714449E-3</v>
      </c>
      <c r="I10" s="157">
        <v>75.866</v>
      </c>
      <c r="J10" s="540">
        <v>5.1681783380531981E-3</v>
      </c>
      <c r="K10" s="157">
        <v>110.458</v>
      </c>
      <c r="L10" s="641">
        <v>6.1860182703095878E-3</v>
      </c>
      <c r="M10" s="157">
        <v>184.51300000000001</v>
      </c>
      <c r="N10" s="540">
        <v>8.567417458516538E-3</v>
      </c>
      <c r="O10" s="157">
        <v>191.27699999999999</v>
      </c>
      <c r="P10" s="641">
        <f>O10/'23'!$O$29</f>
        <v>6.8676217147781125E-3</v>
      </c>
      <c r="Q10" s="157">
        <v>275</v>
      </c>
      <c r="R10" s="540">
        <f t="shared" si="0"/>
        <v>8.5163048527453471E-3</v>
      </c>
      <c r="S10" s="157">
        <v>262.53100000000001</v>
      </c>
      <c r="T10" s="540">
        <f t="shared" si="0"/>
        <v>7.8079814319872032E-3</v>
      </c>
      <c r="U10" s="157">
        <v>282</v>
      </c>
      <c r="V10" s="540">
        <f t="shared" si="1"/>
        <v>8.2511630628785432E-3</v>
      </c>
      <c r="W10" s="157">
        <v>360.53199999999998</v>
      </c>
      <c r="X10" s="540">
        <f t="shared" si="2"/>
        <v>1.0171219898365101E-2</v>
      </c>
      <c r="Y10" s="396">
        <v>367</v>
      </c>
      <c r="Z10" s="543">
        <f t="shared" si="2"/>
        <v>1.040160984043307E-2</v>
      </c>
    </row>
    <row r="11" spans="1:26" x14ac:dyDescent="0.2">
      <c r="A11" s="4">
        <v>2</v>
      </c>
      <c r="B11" s="327" t="s">
        <v>110</v>
      </c>
      <c r="C11" s="154">
        <v>36.326000000000001</v>
      </c>
      <c r="D11" s="519">
        <v>2.8682195025661271E-3</v>
      </c>
      <c r="E11" s="154">
        <v>51.064999999999998</v>
      </c>
      <c r="F11" s="519">
        <v>3.9783879227782166E-3</v>
      </c>
      <c r="G11" s="154">
        <v>42.670999999999999</v>
      </c>
      <c r="H11" s="519">
        <v>2.9460125305122973E-3</v>
      </c>
      <c r="I11" s="154">
        <v>44.790999999999997</v>
      </c>
      <c r="J11" s="523">
        <v>3.0512729805148653E-3</v>
      </c>
      <c r="K11" s="154">
        <v>49.247999999999998</v>
      </c>
      <c r="L11" s="636">
        <v>2.7580530860255169E-3</v>
      </c>
      <c r="M11" s="154">
        <v>92.066999999999993</v>
      </c>
      <c r="N11" s="523">
        <v>4.2749097524469393E-3</v>
      </c>
      <c r="O11" s="154">
        <v>76.959999999999994</v>
      </c>
      <c r="P11" s="636">
        <f>O11/'23'!$O$29</f>
        <v>2.7631767916128105E-3</v>
      </c>
      <c r="Q11" s="154">
        <v>55</v>
      </c>
      <c r="R11" s="523">
        <f t="shared" si="0"/>
        <v>1.7032609705490693E-3</v>
      </c>
      <c r="S11" s="154">
        <v>56.636000000000003</v>
      </c>
      <c r="T11" s="523">
        <f t="shared" si="0"/>
        <v>1.6844214069272857E-3</v>
      </c>
      <c r="U11" s="154">
        <v>93</v>
      </c>
      <c r="V11" s="523">
        <f t="shared" si="1"/>
        <v>2.7211282441407963E-3</v>
      </c>
      <c r="W11" s="154">
        <v>126.102</v>
      </c>
      <c r="X11" s="523">
        <f t="shared" si="2"/>
        <v>3.5575515394573468E-3</v>
      </c>
      <c r="Y11" s="395">
        <v>125</v>
      </c>
      <c r="Z11" s="529">
        <f t="shared" si="2"/>
        <v>3.5427826431992746E-3</v>
      </c>
    </row>
    <row r="12" spans="1:26" x14ac:dyDescent="0.2">
      <c r="A12" s="4">
        <v>4</v>
      </c>
      <c r="B12" s="326" t="s">
        <v>112</v>
      </c>
      <c r="C12" s="157">
        <v>32.481999999999999</v>
      </c>
      <c r="D12" s="535">
        <v>2.5647058823529412E-3</v>
      </c>
      <c r="E12" s="157">
        <v>9.56</v>
      </c>
      <c r="F12" s="535">
        <v>7.4480345719690104E-4</v>
      </c>
      <c r="G12" s="157">
        <v>135.30699999999999</v>
      </c>
      <c r="H12" s="535">
        <v>9.3416164951847236E-3</v>
      </c>
      <c r="I12" s="157">
        <v>80.308999999999997</v>
      </c>
      <c r="J12" s="540">
        <v>5.4708464153997082E-3</v>
      </c>
      <c r="K12" s="157">
        <v>128.68700000000001</v>
      </c>
      <c r="L12" s="641">
        <v>7.2069033764084987E-3</v>
      </c>
      <c r="M12" s="157">
        <v>250.93299999999999</v>
      </c>
      <c r="N12" s="540">
        <v>1.165147043903644E-2</v>
      </c>
      <c r="O12" s="157">
        <v>273.07799999999997</v>
      </c>
      <c r="P12" s="641">
        <f>O12/'23'!$O$29</f>
        <v>9.8046100818612661E-3</v>
      </c>
      <c r="Q12" s="157">
        <v>277</v>
      </c>
      <c r="R12" s="540">
        <f t="shared" si="0"/>
        <v>8.578241615310768E-3</v>
      </c>
      <c r="S12" s="157">
        <v>261.18200000000002</v>
      </c>
      <c r="T12" s="540">
        <f t="shared" si="0"/>
        <v>7.7678605816809505E-3</v>
      </c>
      <c r="U12" s="157">
        <v>299</v>
      </c>
      <c r="V12" s="540">
        <f t="shared" si="1"/>
        <v>8.7485736021300879E-3</v>
      </c>
      <c r="W12" s="157">
        <v>290.91199999999998</v>
      </c>
      <c r="X12" s="540">
        <f t="shared" si="2"/>
        <v>8.2071214845649988E-3</v>
      </c>
      <c r="Y12" s="396">
        <v>282</v>
      </c>
      <c r="Z12" s="543">
        <f t="shared" si="2"/>
        <v>7.9925176430575631E-3</v>
      </c>
    </row>
    <row r="13" spans="1:26" x14ac:dyDescent="0.2">
      <c r="A13" s="4">
        <v>5</v>
      </c>
      <c r="B13" s="327" t="s">
        <v>109</v>
      </c>
      <c r="C13" s="154">
        <v>50.673000000000002</v>
      </c>
      <c r="D13" s="519">
        <v>4.0010264508487962E-3</v>
      </c>
      <c r="E13" s="154">
        <v>49.514000000000003</v>
      </c>
      <c r="F13" s="519">
        <v>3.8575521317622758E-3</v>
      </c>
      <c r="G13" s="154">
        <v>50.536000000000001</v>
      </c>
      <c r="H13" s="519">
        <v>3.4890133636889093E-3</v>
      </c>
      <c r="I13" s="154">
        <v>52.587000000000003</v>
      </c>
      <c r="J13" s="523">
        <v>3.5823556568581913E-3</v>
      </c>
      <c r="K13" s="154">
        <v>42.89</v>
      </c>
      <c r="L13" s="636">
        <v>2.4019837731407249E-3</v>
      </c>
      <c r="M13" s="154">
        <v>44.320999999999998</v>
      </c>
      <c r="N13" s="523">
        <v>2.057939056754329E-3</v>
      </c>
      <c r="O13" s="154">
        <v>50.081000000000003</v>
      </c>
      <c r="P13" s="636">
        <f>O13/'23'!$O$29</f>
        <v>1.7981114462157118E-3</v>
      </c>
      <c r="Q13" s="154">
        <v>43</v>
      </c>
      <c r="R13" s="523">
        <f t="shared" si="0"/>
        <v>1.3316403951565451E-3</v>
      </c>
      <c r="S13" s="154">
        <v>34.085999999999999</v>
      </c>
      <c r="T13" s="523">
        <f t="shared" si="0"/>
        <v>1.0137578232312214E-3</v>
      </c>
      <c r="U13" s="154">
        <v>35</v>
      </c>
      <c r="V13" s="523">
        <f t="shared" si="1"/>
        <v>1.0240805219884717E-3</v>
      </c>
      <c r="W13" s="154">
        <v>41.2</v>
      </c>
      <c r="X13" s="523">
        <f t="shared" si="2"/>
        <v>1.1623219570319478E-3</v>
      </c>
      <c r="Y13" s="395">
        <v>35</v>
      </c>
      <c r="Z13" s="529">
        <f t="shared" si="2"/>
        <v>9.9197914009579676E-4</v>
      </c>
    </row>
    <row r="14" spans="1:26" x14ac:dyDescent="0.2">
      <c r="A14" s="4">
        <v>6</v>
      </c>
      <c r="B14" s="326" t="s">
        <v>105</v>
      </c>
      <c r="C14" s="157">
        <v>90.451999999999998</v>
      </c>
      <c r="D14" s="535">
        <v>7.1418870904066322E-3</v>
      </c>
      <c r="E14" s="157">
        <v>115.29600000000001</v>
      </c>
      <c r="F14" s="535">
        <v>8.9825166737420407E-3</v>
      </c>
      <c r="G14" s="157">
        <v>95.045000000000002</v>
      </c>
      <c r="H14" s="535">
        <v>6.5619217023866628E-3</v>
      </c>
      <c r="I14" s="157">
        <v>104.057</v>
      </c>
      <c r="J14" s="540">
        <v>7.0886185290222449E-3</v>
      </c>
      <c r="K14" s="157">
        <v>89.116</v>
      </c>
      <c r="L14" s="641">
        <v>4.9907947290092998E-3</v>
      </c>
      <c r="M14" s="157">
        <v>113.566</v>
      </c>
      <c r="N14" s="540">
        <v>5.2731641190262432E-3</v>
      </c>
      <c r="O14" s="157">
        <v>105.372</v>
      </c>
      <c r="P14" s="641">
        <f>O14/'23'!$O$29</f>
        <v>3.783283067643257E-3</v>
      </c>
      <c r="Q14" s="157">
        <v>200</v>
      </c>
      <c r="R14" s="540">
        <f t="shared" si="0"/>
        <v>6.193676256542071E-3</v>
      </c>
      <c r="S14" s="44">
        <v>70</v>
      </c>
      <c r="T14" s="524">
        <f t="shared" si="0"/>
        <v>2.0818825214511971E-3</v>
      </c>
      <c r="U14" s="157">
        <v>65</v>
      </c>
      <c r="V14" s="540">
        <f t="shared" si="1"/>
        <v>1.9018638265500189E-3</v>
      </c>
      <c r="W14" s="157">
        <v>80.033000000000001</v>
      </c>
      <c r="X14" s="540">
        <f t="shared" si="2"/>
        <v>2.2578668249305309E-3</v>
      </c>
      <c r="Y14" s="396">
        <v>68</v>
      </c>
      <c r="Z14" s="543">
        <f t="shared" si="2"/>
        <v>1.9272737579004054E-3</v>
      </c>
    </row>
    <row r="15" spans="1:26" x14ac:dyDescent="0.2">
      <c r="A15" s="4">
        <v>7</v>
      </c>
      <c r="B15" s="327" t="s">
        <v>107</v>
      </c>
      <c r="C15" s="154">
        <v>68.322000000000003</v>
      </c>
      <c r="D15" s="519">
        <v>5.3945519147256217E-3</v>
      </c>
      <c r="E15" s="154">
        <v>81.757999999999996</v>
      </c>
      <c r="F15" s="519">
        <v>6.3696277252619487E-3</v>
      </c>
      <c r="G15" s="154">
        <v>192.51300000000001</v>
      </c>
      <c r="H15" s="519">
        <v>1.3291127704682663E-2</v>
      </c>
      <c r="I15" s="154">
        <v>144.946</v>
      </c>
      <c r="J15" s="523">
        <v>9.8740776815366416E-3</v>
      </c>
      <c r="K15" s="154">
        <v>164.22200000000001</v>
      </c>
      <c r="L15" s="636">
        <v>9.1969824945841959E-3</v>
      </c>
      <c r="M15" s="154">
        <v>253.28200000000001</v>
      </c>
      <c r="N15" s="523">
        <v>1.176054060542068E-2</v>
      </c>
      <c r="O15" s="154">
        <v>234.73699999999999</v>
      </c>
      <c r="P15" s="636">
        <f>O15/'23'!$O$29</f>
        <v>8.428012350998132E-3</v>
      </c>
      <c r="Q15" s="154">
        <v>212</v>
      </c>
      <c r="R15" s="523">
        <f t="shared" si="0"/>
        <v>6.565296831934595E-3</v>
      </c>
      <c r="S15" s="154">
        <v>213.69</v>
      </c>
      <c r="T15" s="523">
        <f t="shared" si="0"/>
        <v>6.3553925144129468E-3</v>
      </c>
      <c r="U15" s="154">
        <v>213</v>
      </c>
      <c r="V15" s="523">
        <f t="shared" si="1"/>
        <v>6.2322614623869857E-3</v>
      </c>
      <c r="W15" s="154">
        <v>207.941</v>
      </c>
      <c r="X15" s="523">
        <f t="shared" si="2"/>
        <v>5.8663686909509773E-3</v>
      </c>
      <c r="Y15" s="395">
        <v>202</v>
      </c>
      <c r="Z15" s="529">
        <f t="shared" si="2"/>
        <v>5.7251367514100275E-3</v>
      </c>
    </row>
    <row r="16" spans="1:26" x14ac:dyDescent="0.2">
      <c r="B16" s="326" t="s">
        <v>286</v>
      </c>
      <c r="C16" s="157">
        <v>26</v>
      </c>
      <c r="D16" s="535">
        <v>2.0529016975917884E-3</v>
      </c>
      <c r="E16" s="157">
        <v>55</v>
      </c>
      <c r="F16" s="535">
        <v>4.284957128224849E-3</v>
      </c>
      <c r="G16" s="157">
        <v>57.162999999999997</v>
      </c>
      <c r="H16" s="535">
        <v>3.9465424827558396E-3</v>
      </c>
      <c r="I16" s="157">
        <v>70.225999999999999</v>
      </c>
      <c r="J16" s="540">
        <v>4.7839676794364256E-3</v>
      </c>
      <c r="K16" s="157">
        <v>81.186000000000007</v>
      </c>
      <c r="L16" s="641">
        <v>4.5466881465657007E-3</v>
      </c>
      <c r="M16" s="157">
        <v>122.31</v>
      </c>
      <c r="N16" s="540">
        <v>5.6791707324207932E-3</v>
      </c>
      <c r="O16" s="157">
        <v>122.402</v>
      </c>
      <c r="P16" s="641">
        <f>O16/'23'!$O$29</f>
        <v>4.394729283354876E-3</v>
      </c>
      <c r="Q16" s="157">
        <v>105</v>
      </c>
      <c r="R16" s="540">
        <f t="shared" si="0"/>
        <v>3.2516800346845871E-3</v>
      </c>
      <c r="S16" s="157">
        <v>73.572999999999993</v>
      </c>
      <c r="T16" s="540">
        <f t="shared" si="0"/>
        <v>2.1881477535818416E-3</v>
      </c>
      <c r="U16" s="157">
        <v>37</v>
      </c>
      <c r="V16" s="540">
        <f t="shared" si="1"/>
        <v>1.0825994089592415E-3</v>
      </c>
      <c r="W16" s="157">
        <v>22.024999999999999</v>
      </c>
      <c r="X16" s="540">
        <f t="shared" si="2"/>
        <v>6.2136264814632641E-4</v>
      </c>
      <c r="Y16" s="396">
        <v>2</v>
      </c>
      <c r="Z16" s="543">
        <f t="shared" si="2"/>
        <v>5.6684522291188388E-5</v>
      </c>
    </row>
    <row r="17" spans="1:26" x14ac:dyDescent="0.2">
      <c r="A17" s="4">
        <v>8</v>
      </c>
      <c r="B17" s="327" t="s">
        <v>113</v>
      </c>
      <c r="C17" s="154">
        <v>214</v>
      </c>
      <c r="D17" s="519">
        <v>1.6896960126332412E-2</v>
      </c>
      <c r="E17" s="154">
        <v>336</v>
      </c>
      <c r="F17" s="519">
        <v>2.6177192637882714E-2</v>
      </c>
      <c r="G17" s="154">
        <v>359.18900000000002</v>
      </c>
      <c r="H17" s="519">
        <v>2.4798464878305677E-2</v>
      </c>
      <c r="I17" s="154">
        <v>313.38600000000002</v>
      </c>
      <c r="J17" s="523">
        <v>2.1348624372566623E-2</v>
      </c>
      <c r="K17" s="154">
        <v>947.30600000000004</v>
      </c>
      <c r="L17" s="636">
        <v>5.3052311499157095E-2</v>
      </c>
      <c r="M17" s="154">
        <v>1575.5530000000001</v>
      </c>
      <c r="N17" s="523">
        <v>7.3157014839160969E-2</v>
      </c>
      <c r="O17" s="154">
        <f>O27-SUM(O9:O16)-SUM(O19:O20)-SUM(O22:O25)</f>
        <v>1616.2039999999997</v>
      </c>
      <c r="P17" s="636">
        <f>O17/'23'!$O$29</f>
        <v>5.8028292402699973E-2</v>
      </c>
      <c r="Q17" s="154">
        <f>Q27-SUM(Q9:Q16)-SUM(Q19:Q20)-SUM(Q22:Q25)</f>
        <v>1401</v>
      </c>
      <c r="R17" s="523">
        <f t="shared" si="0"/>
        <v>4.3386702177077206E-2</v>
      </c>
      <c r="S17" s="154">
        <f>S27-SUM(S9:S16)-SUM(S19:S20)-SUM(S22:S25)</f>
        <v>1672.29</v>
      </c>
      <c r="T17" s="523">
        <f t="shared" si="0"/>
        <v>4.9735876025680317E-2</v>
      </c>
      <c r="U17" s="154">
        <f>U27-SUM(U9:U16)-SUM(U19:U20)-SUM(U22:U25)</f>
        <v>1506</v>
      </c>
      <c r="V17" s="523">
        <f t="shared" si="1"/>
        <v>4.4064721888989675E-2</v>
      </c>
      <c r="W17" s="154">
        <f>W27-SUM(W9:W16)-SUM(W19:W20)-SUM(W22:W25)</f>
        <v>1792.6079999999999</v>
      </c>
      <c r="X17" s="523">
        <f t="shared" si="2"/>
        <v>5.0572515503668099E-2</v>
      </c>
      <c r="Y17" s="646">
        <f>Y27-SUM(Y9:Y16)-SUM(Y19:Y20)-SUM(Y22:Y25)</f>
        <v>1974</v>
      </c>
      <c r="Z17" s="529">
        <f t="shared" si="2"/>
        <v>5.5947623501402942E-2</v>
      </c>
    </row>
    <row r="18" spans="1:26" ht="12.75" customHeight="1" x14ac:dyDescent="0.2">
      <c r="A18" s="4">
        <v>9</v>
      </c>
      <c r="B18" s="332" t="s">
        <v>391</v>
      </c>
      <c r="C18" s="332"/>
      <c r="D18" s="332"/>
      <c r="E18" s="332"/>
      <c r="F18" s="332"/>
      <c r="G18" s="332"/>
      <c r="H18" s="332"/>
      <c r="I18" s="332"/>
      <c r="J18" s="332"/>
      <c r="K18" s="639"/>
      <c r="L18" s="332"/>
      <c r="M18" s="332"/>
      <c r="N18" s="332"/>
      <c r="O18" s="639"/>
      <c r="P18" s="332"/>
      <c r="Q18" s="332"/>
      <c r="R18" s="332"/>
      <c r="S18" s="332"/>
      <c r="T18" s="332"/>
      <c r="U18" s="332"/>
      <c r="V18" s="332"/>
      <c r="W18" s="332"/>
      <c r="X18" s="332"/>
      <c r="Y18" s="390"/>
      <c r="Z18" s="391"/>
    </row>
    <row r="19" spans="1:26" x14ac:dyDescent="0.2">
      <c r="A19" s="4">
        <v>11</v>
      </c>
      <c r="B19" s="325" t="s">
        <v>102</v>
      </c>
      <c r="C19" s="167">
        <v>136.95099999999999</v>
      </c>
      <c r="D19" s="534">
        <v>1.0813343861034346E-2</v>
      </c>
      <c r="E19" s="167">
        <v>159.37200000000001</v>
      </c>
      <c r="F19" s="534">
        <v>1.2416403407990013E-2</v>
      </c>
      <c r="G19" s="167">
        <v>48.128</v>
      </c>
      <c r="H19" s="534">
        <v>3.3227646661314674E-3</v>
      </c>
      <c r="I19" s="167">
        <v>90.661000000000001</v>
      </c>
      <c r="J19" s="538">
        <v>6.1760500923502088E-3</v>
      </c>
      <c r="K19" s="167">
        <v>229.86799999999999</v>
      </c>
      <c r="L19" s="640">
        <v>1.2873378548946424E-2</v>
      </c>
      <c r="M19" s="167">
        <v>468.29199999999997</v>
      </c>
      <c r="N19" s="538">
        <v>2.1744012923119924E-2</v>
      </c>
      <c r="O19" s="167">
        <v>449.63499999999999</v>
      </c>
      <c r="P19" s="640">
        <f>O19/'23'!$O$29</f>
        <v>1.6143723969553353E-2</v>
      </c>
      <c r="Q19" s="167">
        <v>466</v>
      </c>
      <c r="R19" s="538">
        <f>Q19/Q$29</f>
        <v>1.4431265677743024E-2</v>
      </c>
      <c r="S19" s="167">
        <v>456.61799999999999</v>
      </c>
      <c r="T19" s="538">
        <f>S19/S$29</f>
        <v>1.3580357616857181E-2</v>
      </c>
      <c r="U19" s="167">
        <v>469</v>
      </c>
      <c r="V19" s="538">
        <f>U19/U$29</f>
        <v>1.3722678994645523E-2</v>
      </c>
      <c r="W19" s="167">
        <v>440.45600000000002</v>
      </c>
      <c r="X19" s="538">
        <f>W19/W$29</f>
        <v>1.2426011648215137E-2</v>
      </c>
      <c r="Y19" s="395">
        <v>456</v>
      </c>
      <c r="Z19" s="542">
        <f>Y19/Y$29</f>
        <v>1.2924071082390954E-2</v>
      </c>
    </row>
    <row r="20" spans="1:26" x14ac:dyDescent="0.2">
      <c r="A20" s="4">
        <v>12</v>
      </c>
      <c r="B20" s="328" t="s">
        <v>103</v>
      </c>
      <c r="C20" s="329">
        <v>120.188</v>
      </c>
      <c r="D20" s="536">
        <v>9.4897749703908418E-3</v>
      </c>
      <c r="E20" s="330">
        <v>141.44</v>
      </c>
      <c r="F20" s="536">
        <v>1.1019351567565866E-2</v>
      </c>
      <c r="G20" s="330">
        <v>45.908999999999999</v>
      </c>
      <c r="H20" s="536">
        <v>3.1695645582078941E-3</v>
      </c>
      <c r="I20" s="330">
        <v>86.227000000000004</v>
      </c>
      <c r="J20" s="539">
        <v>5.8739951171185127E-3</v>
      </c>
      <c r="K20" s="330">
        <v>184.02600000000001</v>
      </c>
      <c r="L20" s="643">
        <v>1.0306072880298323E-2</v>
      </c>
      <c r="M20" s="330">
        <v>363.58300000000003</v>
      </c>
      <c r="N20" s="539">
        <v>1.6882102300758314E-2</v>
      </c>
      <c r="O20" s="330">
        <v>373.97500000000002</v>
      </c>
      <c r="P20" s="643">
        <f>O20/'23'!$O$29</f>
        <v>1.3427222461582651E-2</v>
      </c>
      <c r="Q20" s="330">
        <v>369</v>
      </c>
      <c r="R20" s="539">
        <f>Q20/Q$29</f>
        <v>1.142733269332012E-2</v>
      </c>
      <c r="S20" s="330">
        <v>382.28199999999998</v>
      </c>
      <c r="T20" s="539">
        <f>S20/S$29</f>
        <v>1.136951734379152E-2</v>
      </c>
      <c r="U20" s="330">
        <v>407</v>
      </c>
      <c r="V20" s="539">
        <f>U20/U$29</f>
        <v>1.1908593498551657E-2</v>
      </c>
      <c r="W20" s="330">
        <v>378.60300000000001</v>
      </c>
      <c r="X20" s="539">
        <f>W20/W$29</f>
        <v>1.0681033492673945E-2</v>
      </c>
      <c r="Y20" s="396">
        <v>398</v>
      </c>
      <c r="Z20" s="544">
        <f>Y20/Y$29</f>
        <v>1.128021993594649E-2</v>
      </c>
    </row>
    <row r="21" spans="1:26" x14ac:dyDescent="0.2">
      <c r="B21" s="332" t="s">
        <v>442</v>
      </c>
      <c r="C21" s="332"/>
      <c r="D21" s="332"/>
      <c r="E21" s="332"/>
      <c r="F21" s="332"/>
      <c r="G21" s="332"/>
      <c r="H21" s="332"/>
      <c r="I21" s="332"/>
      <c r="J21" s="332"/>
      <c r="K21" s="639"/>
      <c r="L21" s="332"/>
      <c r="M21" s="332"/>
      <c r="N21" s="332"/>
      <c r="O21" s="639"/>
      <c r="P21" s="332"/>
      <c r="Q21" s="332"/>
      <c r="R21" s="332"/>
      <c r="S21" s="332"/>
      <c r="T21" s="332"/>
      <c r="U21" s="332"/>
      <c r="V21" s="332"/>
      <c r="W21" s="332"/>
      <c r="X21" s="332"/>
      <c r="Y21" s="390"/>
      <c r="Z21" s="391"/>
    </row>
    <row r="22" spans="1:26" x14ac:dyDescent="0.2">
      <c r="B22" s="325" t="s">
        <v>108</v>
      </c>
      <c r="C22" s="167">
        <v>228.26</v>
      </c>
      <c r="D22" s="534">
        <v>1.8022897749703906E-2</v>
      </c>
      <c r="E22" s="167">
        <v>282.99799999999999</v>
      </c>
      <c r="F22" s="534">
        <v>2.2047896315879559E-2</v>
      </c>
      <c r="G22" s="167">
        <v>338.88799999999998</v>
      </c>
      <c r="H22" s="534">
        <v>2.3396880655251841E-2</v>
      </c>
      <c r="I22" s="167">
        <v>332.26499999999999</v>
      </c>
      <c r="J22" s="538">
        <v>2.2634708242074787E-2</v>
      </c>
      <c r="K22" s="167">
        <v>357.83699999999999</v>
      </c>
      <c r="L22" s="640">
        <v>2.0040071518520813E-2</v>
      </c>
      <c r="M22" s="167">
        <v>395.29</v>
      </c>
      <c r="N22" s="538">
        <v>1.8354340600266663E-2</v>
      </c>
      <c r="O22" s="167">
        <v>386.27</v>
      </c>
      <c r="P22" s="640">
        <f>O22/'23'!$O$29</f>
        <v>1.3868662932643975E-2</v>
      </c>
      <c r="Q22" s="167">
        <v>426</v>
      </c>
      <c r="R22" s="538">
        <f>Q22/Q$29</f>
        <v>1.3192530426434611E-2</v>
      </c>
      <c r="S22" s="167">
        <v>323.28100000000001</v>
      </c>
      <c r="T22" s="538">
        <f>S22/S$29</f>
        <v>9.6147580488180635E-3</v>
      </c>
      <c r="U22" s="167">
        <v>401</v>
      </c>
      <c r="V22" s="538">
        <f>U22/U$29</f>
        <v>1.1733036837639347E-2</v>
      </c>
      <c r="W22" s="167">
        <v>348.23500000000001</v>
      </c>
      <c r="X22" s="538">
        <f>W22/W$29</f>
        <v>9.8243006482286489E-3</v>
      </c>
      <c r="Y22" s="395">
        <v>359</v>
      </c>
      <c r="Z22" s="542">
        <f>Y22/Y$29</f>
        <v>1.0174871751268317E-2</v>
      </c>
    </row>
    <row r="23" spans="1:26" x14ac:dyDescent="0.2">
      <c r="B23" s="326" t="s">
        <v>106</v>
      </c>
      <c r="C23" s="157">
        <v>36.889000000000003</v>
      </c>
      <c r="D23" s="535">
        <v>2.9126727200947497E-3</v>
      </c>
      <c r="E23" s="156">
        <v>47.472000000000001</v>
      </c>
      <c r="F23" s="535">
        <v>3.6984633598380005E-3</v>
      </c>
      <c r="G23" s="156">
        <v>48.918999999999997</v>
      </c>
      <c r="H23" s="535">
        <v>3.3773754301546968E-3</v>
      </c>
      <c r="I23" s="156">
        <v>58.948999999999998</v>
      </c>
      <c r="J23" s="540">
        <v>4.0157507295744861E-3</v>
      </c>
      <c r="K23" s="156">
        <v>56.646000000000001</v>
      </c>
      <c r="L23" s="641">
        <v>3.1723658851324204E-3</v>
      </c>
      <c r="M23" s="156">
        <v>74.126000000000005</v>
      </c>
      <c r="N23" s="540">
        <v>3.4418625599822073E-3</v>
      </c>
      <c r="O23" s="156">
        <v>68.085999999999999</v>
      </c>
      <c r="P23" s="641">
        <f>O23/'23'!$O$29</f>
        <v>2.4445641246589114E-3</v>
      </c>
      <c r="Q23" s="156">
        <v>55</v>
      </c>
      <c r="R23" s="540">
        <f>Q23/Q$29</f>
        <v>1.7032609705490693E-3</v>
      </c>
      <c r="S23" s="156">
        <v>65.352000000000004</v>
      </c>
      <c r="T23" s="540">
        <f>S23/S$29</f>
        <v>1.9436455220268377E-3</v>
      </c>
      <c r="U23" s="156">
        <v>53</v>
      </c>
      <c r="V23" s="540">
        <f>U23/U$29</f>
        <v>1.5507505047254002E-3</v>
      </c>
      <c r="W23" s="156">
        <v>50.292999999999999</v>
      </c>
      <c r="X23" s="540">
        <f>W23/W$29</f>
        <v>1.4188509268205764E-3</v>
      </c>
      <c r="Y23" s="396">
        <v>53</v>
      </c>
      <c r="Z23" s="543">
        <f>Y23/Y$29</f>
        <v>1.5021398407164923E-3</v>
      </c>
    </row>
    <row r="24" spans="1:26" x14ac:dyDescent="0.2">
      <c r="B24" s="327" t="s">
        <v>101</v>
      </c>
      <c r="C24" s="154">
        <v>120.495</v>
      </c>
      <c r="D24" s="519">
        <v>9.5140150019739442E-3</v>
      </c>
      <c r="E24" s="154">
        <v>204.654</v>
      </c>
      <c r="F24" s="519">
        <v>1.5944247565813238E-2</v>
      </c>
      <c r="G24" s="154">
        <v>210.70099999999999</v>
      </c>
      <c r="H24" s="519">
        <v>1.4546830076432976E-2</v>
      </c>
      <c r="I24" s="154">
        <v>208.05600000000001</v>
      </c>
      <c r="J24" s="523">
        <v>1.4173285955526799E-2</v>
      </c>
      <c r="K24" s="154">
        <v>249.29</v>
      </c>
      <c r="L24" s="636">
        <v>1.3961075654144353E-2</v>
      </c>
      <c r="M24" s="154">
        <v>332.18799999999999</v>
      </c>
      <c r="N24" s="523">
        <v>1.5424350970986824E-2</v>
      </c>
      <c r="O24" s="154">
        <v>350.60700000000003</v>
      </c>
      <c r="P24" s="636">
        <f>O24/'23'!$O$29</f>
        <v>1.2588216286083585E-2</v>
      </c>
      <c r="Q24" s="154">
        <v>306</v>
      </c>
      <c r="R24" s="523">
        <f>Q24/Q$29</f>
        <v>9.4763246725093672E-3</v>
      </c>
      <c r="S24" s="154">
        <v>336.84100000000001</v>
      </c>
      <c r="T24" s="523">
        <f>S24/S$29</f>
        <v>1.0018048434402039E-2</v>
      </c>
      <c r="U24" s="154">
        <v>283</v>
      </c>
      <c r="V24" s="523">
        <f>U24/U$29</f>
        <v>8.280422506363929E-3</v>
      </c>
      <c r="W24" s="154">
        <v>345.90499999999997</v>
      </c>
      <c r="X24" s="523">
        <f>W24/W$29</f>
        <v>9.7585673919207729E-3</v>
      </c>
      <c r="Y24" s="395">
        <v>316</v>
      </c>
      <c r="Z24" s="529">
        <f>Y24/Y$29</f>
        <v>8.956154522007766E-3</v>
      </c>
    </row>
    <row r="25" spans="1:26" ht="15" customHeight="1" x14ac:dyDescent="0.2">
      <c r="A25" s="4">
        <v>13</v>
      </c>
      <c r="B25" s="331" t="s">
        <v>104</v>
      </c>
      <c r="C25" s="329">
        <v>327.61</v>
      </c>
      <c r="D25" s="536">
        <v>2.5867350967232531E-2</v>
      </c>
      <c r="E25" s="330">
        <v>389.13299999999998</v>
      </c>
      <c r="F25" s="536">
        <v>3.0316694948682183E-2</v>
      </c>
      <c r="G25" s="330">
        <v>473.81900000000002</v>
      </c>
      <c r="H25" s="536">
        <v>3.2712538051482415E-2</v>
      </c>
      <c r="I25" s="330">
        <v>495.31299999999999</v>
      </c>
      <c r="J25" s="539">
        <v>3.3741938643873981E-2</v>
      </c>
      <c r="K25" s="330">
        <v>529.67499999999995</v>
      </c>
      <c r="L25" s="643">
        <v>2.9663575542977699E-2</v>
      </c>
      <c r="M25" s="330">
        <v>560.84</v>
      </c>
      <c r="N25" s="539">
        <v>2.6041256753911193E-2</v>
      </c>
      <c r="O25" s="330">
        <v>552.05700000000002</v>
      </c>
      <c r="P25" s="643">
        <f>O25/'23'!$O$29</f>
        <v>1.9821090047393367E-2</v>
      </c>
      <c r="Q25" s="330">
        <v>497</v>
      </c>
      <c r="R25" s="539">
        <f>Q25/Q$29</f>
        <v>1.5391285497507045E-2</v>
      </c>
      <c r="S25" s="330">
        <v>588.96199999999999</v>
      </c>
      <c r="T25" s="539">
        <f>S25/S$29</f>
        <v>1.7516424194270568E-2</v>
      </c>
      <c r="U25" s="330">
        <v>567</v>
      </c>
      <c r="V25" s="539">
        <f>U25/U$29</f>
        <v>1.6590104456213242E-2</v>
      </c>
      <c r="W25" s="330">
        <v>557.11500000000001</v>
      </c>
      <c r="X25" s="539">
        <f>W25/W$29</f>
        <v>1.5717160123588678E-2</v>
      </c>
      <c r="Y25" s="397">
        <v>574</v>
      </c>
      <c r="Z25" s="544">
        <f>Y25/Y$29</f>
        <v>1.626845789757107E-2</v>
      </c>
    </row>
    <row r="26" spans="1:26" ht="15" customHeight="1" x14ac:dyDescent="0.2">
      <c r="B26" s="141"/>
      <c r="C26" s="44"/>
      <c r="D26" s="520"/>
      <c r="E26" s="44"/>
      <c r="F26" s="520"/>
      <c r="G26" s="44"/>
      <c r="H26" s="520"/>
      <c r="I26" s="44"/>
      <c r="J26" s="524"/>
      <c r="K26" s="44"/>
      <c r="L26" s="637"/>
      <c r="M26" s="44"/>
      <c r="N26" s="524"/>
      <c r="O26" s="44"/>
      <c r="P26" s="637"/>
      <c r="Q26" s="44"/>
      <c r="R26" s="524"/>
      <c r="S26" s="44"/>
      <c r="T26" s="524"/>
      <c r="U26" s="44"/>
      <c r="V26" s="524"/>
      <c r="W26" s="44"/>
      <c r="X26" s="524"/>
      <c r="Y26" s="392"/>
      <c r="Z26" s="530"/>
    </row>
    <row r="27" spans="1:26" x14ac:dyDescent="0.2">
      <c r="B27" s="387" t="s">
        <v>116</v>
      </c>
      <c r="C27" s="388">
        <v>1566</v>
      </c>
      <c r="D27" s="537">
        <v>0.1236478484011054</v>
      </c>
      <c r="E27" s="388">
        <v>2027.932</v>
      </c>
      <c r="F27" s="537">
        <v>0.15799275779918681</v>
      </c>
      <c r="G27" s="388">
        <v>2203.6999999999998</v>
      </c>
      <c r="H27" s="537">
        <v>0.15214379352464083</v>
      </c>
      <c r="I27" s="388">
        <v>2191.3150000000001</v>
      </c>
      <c r="J27" s="541">
        <v>0.14927776230262627</v>
      </c>
      <c r="K27" s="388">
        <v>3247.2309999999998</v>
      </c>
      <c r="L27" s="638">
        <v>0.18185582116203144</v>
      </c>
      <c r="M27" s="388">
        <v>4859.0050000000001</v>
      </c>
      <c r="N27" s="541">
        <v>0.22561621277643934</v>
      </c>
      <c r="O27" s="388">
        <v>4883</v>
      </c>
      <c r="P27" s="638">
        <f>O27/'23'!$O$29</f>
        <v>0.17531954617262674</v>
      </c>
      <c r="Q27" s="388">
        <v>4715</v>
      </c>
      <c r="R27" s="541">
        <f>Q27/Q$29</f>
        <v>0.14601591774797931</v>
      </c>
      <c r="S27" s="388">
        <v>4818.6130000000003</v>
      </c>
      <c r="T27" s="541">
        <f>S27/S$29</f>
        <v>0.14331123117625025</v>
      </c>
      <c r="U27" s="388">
        <v>4733</v>
      </c>
      <c r="V27" s="541">
        <f>U27/U$29</f>
        <v>0.13848494601632677</v>
      </c>
      <c r="W27" s="388">
        <v>5068.1949999999997</v>
      </c>
      <c r="X27" s="541">
        <f>W27/W$29</f>
        <v>0.14298238667523136</v>
      </c>
      <c r="Y27" s="393">
        <v>5233</v>
      </c>
      <c r="Z27" s="545">
        <f>Y27/Y$29</f>
        <v>0.14831505257489441</v>
      </c>
    </row>
    <row r="28" spans="1:26" x14ac:dyDescent="0.2">
      <c r="C28" s="44"/>
      <c r="D28" s="520"/>
      <c r="E28" s="44"/>
      <c r="F28" s="520"/>
      <c r="G28" s="44"/>
      <c r="H28" s="520"/>
      <c r="I28" s="44"/>
      <c r="J28" s="524"/>
      <c r="K28" s="44"/>
      <c r="L28" s="637"/>
      <c r="M28" s="44"/>
      <c r="N28" s="524"/>
      <c r="O28" s="44"/>
      <c r="P28" s="637"/>
      <c r="Q28" s="44"/>
      <c r="R28" s="524"/>
      <c r="S28" s="44"/>
      <c r="T28" s="524"/>
      <c r="U28" s="44"/>
      <c r="V28" s="524"/>
      <c r="W28" s="44"/>
      <c r="X28" s="524"/>
      <c r="Y28" s="392"/>
      <c r="Z28" s="530"/>
    </row>
    <row r="29" spans="1:26" ht="14.25" customHeight="1" thickBot="1" x14ac:dyDescent="0.25">
      <c r="B29" s="387" t="s">
        <v>117</v>
      </c>
      <c r="C29" s="399">
        <v>12665</v>
      </c>
      <c r="D29" s="521">
        <v>1</v>
      </c>
      <c r="E29" s="399">
        <v>12835.601000000001</v>
      </c>
      <c r="F29" s="521">
        <v>1</v>
      </c>
      <c r="G29" s="399">
        <v>14484.324000000001</v>
      </c>
      <c r="H29" s="521">
        <v>1</v>
      </c>
      <c r="I29" s="399">
        <v>14679.447</v>
      </c>
      <c r="J29" s="525">
        <v>1</v>
      </c>
      <c r="K29" s="399">
        <v>17856.074000000001</v>
      </c>
      <c r="L29" s="644">
        <v>1</v>
      </c>
      <c r="M29" s="399">
        <v>21536.595000000001</v>
      </c>
      <c r="N29" s="525">
        <v>1</v>
      </c>
      <c r="O29" s="399">
        <f>22969+O27</f>
        <v>27852</v>
      </c>
      <c r="P29" s="644">
        <f>O29/'23'!$O$29</f>
        <v>1</v>
      </c>
      <c r="Q29" s="399">
        <f>Q27+27576</f>
        <v>32291</v>
      </c>
      <c r="R29" s="525">
        <f>Q29/Q$29</f>
        <v>1</v>
      </c>
      <c r="S29" s="399">
        <v>33623.415000000001</v>
      </c>
      <c r="T29" s="525">
        <f>S29/S$29</f>
        <v>1</v>
      </c>
      <c r="U29" s="399">
        <v>34177</v>
      </c>
      <c r="V29" s="525">
        <f>U29/U$29</f>
        <v>1</v>
      </c>
      <c r="W29" s="399">
        <v>35446.288999999997</v>
      </c>
      <c r="X29" s="525">
        <f>W29/W$29</f>
        <v>1</v>
      </c>
      <c r="Y29" s="394">
        <v>35283</v>
      </c>
      <c r="Z29" s="531">
        <f>Y29/Y$29</f>
        <v>1</v>
      </c>
    </row>
    <row r="30" spans="1:26" x14ac:dyDescent="0.2">
      <c r="N30" s="54"/>
      <c r="P30" s="54"/>
      <c r="R30" s="54"/>
      <c r="T30" s="54"/>
      <c r="V30" s="54"/>
      <c r="X30" s="54"/>
      <c r="Z30" s="54"/>
    </row>
    <row r="31" spans="1:26" x14ac:dyDescent="0.2">
      <c r="C31" s="4"/>
      <c r="D31" s="4"/>
      <c r="E31" s="4"/>
      <c r="F31" s="4"/>
      <c r="H31" s="4"/>
      <c r="J31" s="4"/>
      <c r="L31" s="4"/>
    </row>
    <row r="32" spans="1:26" x14ac:dyDescent="0.2">
      <c r="N32" s="54"/>
      <c r="P32" s="54"/>
      <c r="R32" s="54"/>
      <c r="T32" s="54"/>
      <c r="V32" s="54"/>
      <c r="X32" s="54"/>
      <c r="Z32" s="54"/>
    </row>
    <row r="33" spans="1:26" x14ac:dyDescent="0.2">
      <c r="B33" s="263"/>
      <c r="C33" s="263"/>
      <c r="D33" s="527"/>
      <c r="E33" s="263"/>
      <c r="F33" s="527"/>
      <c r="G33" s="263"/>
      <c r="H33" s="527"/>
      <c r="I33" s="263"/>
      <c r="J33" s="527"/>
      <c r="K33" s="263"/>
      <c r="L33" s="527"/>
      <c r="M33" s="263"/>
      <c r="N33" s="527"/>
      <c r="O33" s="263"/>
      <c r="P33" s="527"/>
      <c r="Q33" s="263"/>
      <c r="R33" s="527"/>
      <c r="S33" s="263"/>
      <c r="T33" s="527"/>
      <c r="U33" s="263"/>
      <c r="V33" s="527"/>
      <c r="W33" s="263"/>
      <c r="X33" s="527"/>
      <c r="Y33" s="263"/>
      <c r="Z33" s="527"/>
    </row>
    <row r="34" spans="1:26" x14ac:dyDescent="0.2">
      <c r="B34" s="265"/>
      <c r="C34" s="265"/>
      <c r="D34" s="528"/>
      <c r="E34" s="265"/>
      <c r="F34" s="528"/>
      <c r="G34" s="265"/>
      <c r="H34" s="528"/>
      <c r="I34" s="265"/>
      <c r="J34" s="528"/>
      <c r="K34" s="265"/>
      <c r="L34" s="528"/>
      <c r="M34" s="265"/>
      <c r="N34" s="528"/>
      <c r="O34" s="265"/>
      <c r="P34" s="528"/>
      <c r="Q34" s="265"/>
      <c r="R34" s="528"/>
      <c r="S34" s="265"/>
      <c r="T34" s="528"/>
      <c r="U34" s="265"/>
      <c r="V34" s="528"/>
      <c r="W34" s="265"/>
      <c r="X34" s="528"/>
      <c r="Y34" s="265"/>
      <c r="Z34" s="528"/>
    </row>
    <row r="35" spans="1:26" ht="12.75" hidden="1" customHeight="1" x14ac:dyDescent="0.2">
      <c r="A35" s="4">
        <v>1</v>
      </c>
    </row>
    <row r="36" spans="1:26" ht="12.75" hidden="1" customHeight="1" x14ac:dyDescent="0.2">
      <c r="A36" s="4">
        <v>2</v>
      </c>
    </row>
    <row r="37" spans="1:26" ht="12.75" hidden="1" customHeight="1" x14ac:dyDescent="0.2">
      <c r="A37" s="4">
        <v>3</v>
      </c>
    </row>
    <row r="38" spans="1:26" ht="12.75" hidden="1" customHeight="1" x14ac:dyDescent="0.2">
      <c r="A38" s="4">
        <v>4</v>
      </c>
    </row>
    <row r="39" spans="1:26" ht="12.75" hidden="1" customHeight="1" x14ac:dyDescent="0.2">
      <c r="A39" s="4">
        <v>5</v>
      </c>
    </row>
    <row r="40" spans="1:26" ht="12.75" hidden="1" customHeight="1" x14ac:dyDescent="0.2">
      <c r="A40" s="4">
        <v>6</v>
      </c>
    </row>
    <row r="41" spans="1:26" ht="12.75" hidden="1" customHeight="1" x14ac:dyDescent="0.2">
      <c r="A41" s="4">
        <v>7</v>
      </c>
    </row>
    <row r="42" spans="1:26" ht="12.75" hidden="1" customHeight="1" x14ac:dyDescent="0.2">
      <c r="A42" s="4">
        <v>8</v>
      </c>
    </row>
    <row r="43" spans="1:26" ht="12.75" hidden="1" customHeight="1" x14ac:dyDescent="0.2">
      <c r="A43" s="4">
        <v>9</v>
      </c>
    </row>
    <row r="44" spans="1:26" ht="12.75" hidden="1" customHeight="1" x14ac:dyDescent="0.2">
      <c r="A44" s="4">
        <v>10</v>
      </c>
    </row>
    <row r="45" spans="1:26" ht="12.75" hidden="1" customHeight="1" x14ac:dyDescent="0.2">
      <c r="A45" s="4">
        <v>11</v>
      </c>
    </row>
    <row r="46" spans="1:26" ht="12.75" hidden="1" customHeight="1" x14ac:dyDescent="0.2">
      <c r="A46" s="4">
        <v>12</v>
      </c>
    </row>
    <row r="47" spans="1:26" ht="12.75" hidden="1" customHeight="1" x14ac:dyDescent="0.2">
      <c r="A47" s="4">
        <v>13</v>
      </c>
    </row>
  </sheetData>
  <mergeCells count="12">
    <mergeCell ref="C7:D7"/>
    <mergeCell ref="E7:F7"/>
    <mergeCell ref="G7:H7"/>
    <mergeCell ref="I7:J7"/>
    <mergeCell ref="Y7:Z7"/>
    <mergeCell ref="K7:L7"/>
    <mergeCell ref="W7:X7"/>
    <mergeCell ref="U7:V7"/>
    <mergeCell ref="S7:T7"/>
    <mergeCell ref="Q7:R7"/>
    <mergeCell ref="O7:P7"/>
    <mergeCell ref="M7:N7"/>
  </mergeCells>
  <phoneticPr fontId="4" type="noConversion"/>
  <conditionalFormatting sqref="K29 E9:E17 G9:G17 I19:I20 E19:E20 G19:G20 G22:G27 E22:E25 I22:I27 I9:I17 K19:K20 G29 I29 K22:K27 C29:E29 D26:E27 C19:C20 C22:C27 C9:C17 K9:K17 Y22:Y29 Y19:Y20 S29 M19:M20 M22:M27 M9:M17 M29 O29 O19:O20 O22:O27 O9:O17 Q19:Q20 Q22:Q27 Q9:Q17 Q29 S19:S20 S22:S27 S9:S17 Y9:Y17 U19:U20 U22:U27 U9:U17 U29 W29 W19:W20 W22:W27 W9:W17">
    <cfRule type="cellIs" dxfId="1" priority="1" stopIfTrue="1" operator="lessThan">
      <formula>0</formula>
    </cfRule>
  </conditionalFormatting>
  <pageMargins left="0.75" right="0.75" top="0.49" bottom="1" header="0.5" footer="0.5"/>
  <pageSetup paperSize="9" scale="50" orientation="landscape" horizontalDpi="1200" verticalDpi="1200" r:id="rId1"/>
  <headerFooter alignWithMargins="0">
    <oddFooter>&amp;CStrona &amp;P z &amp;N&amp;RORLEN w liczbach ;  strona &amp;A</oddFooter>
  </headerFooter>
  <ignoredErrors>
    <ignoredError sqref="P17 R17:S17 U17 W17" formula="1"/>
  </ignoredError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8">
    <tabColor indexed="11"/>
    <pageSetUpPr autoPageBreaks="0" fitToPage="1"/>
  </sheetPr>
  <dimension ref="A1:O35"/>
  <sheetViews>
    <sheetView view="pageBreakPreview" zoomScale="85" zoomScaleNormal="85" zoomScaleSheetLayoutView="85" workbookViewId="0"/>
  </sheetViews>
  <sheetFormatPr defaultRowHeight="12.75" zeroHeight="1" x14ac:dyDescent="0.2"/>
  <cols>
    <col min="1" max="1" width="0.42578125" style="4" customWidth="1"/>
    <col min="2" max="2" width="65.28515625" style="4" customWidth="1"/>
    <col min="3" max="4" width="9.28515625" style="4" bestFit="1" customWidth="1"/>
    <col min="5" max="9" width="9.28515625" style="4" customWidth="1"/>
    <col min="10" max="10" width="9.28515625" style="4" bestFit="1" customWidth="1"/>
    <col min="11" max="14" width="9.28515625" style="4" customWidth="1"/>
    <col min="15" max="15" width="9.28515625" style="4" bestFit="1" customWidth="1"/>
    <col min="16" max="16384" width="9.140625" style="4"/>
  </cols>
  <sheetData>
    <row r="1" spans="1:15" x14ac:dyDescent="0.2">
      <c r="A1" s="4" t="s">
        <v>296</v>
      </c>
      <c r="B1" s="592"/>
    </row>
    <row r="2" spans="1:15" ht="12.75" customHeight="1" x14ac:dyDescent="0.35">
      <c r="B2" s="158"/>
    </row>
    <row r="3" spans="1:15" ht="12.75" customHeight="1" x14ac:dyDescent="0.35">
      <c r="B3" s="158"/>
    </row>
    <row r="4" spans="1:15" ht="12.75" customHeight="1" x14ac:dyDescent="0.35">
      <c r="B4" s="158"/>
    </row>
    <row r="5" spans="1:15" ht="12.75" customHeight="1" x14ac:dyDescent="0.2">
      <c r="B5" s="159" t="s">
        <v>343</v>
      </c>
    </row>
    <row r="6" spans="1:15" ht="13.5" thickBot="1" x14ac:dyDescent="0.25">
      <c r="B6" s="159"/>
    </row>
    <row r="7" spans="1:15" ht="13.5" customHeight="1" x14ac:dyDescent="0.35">
      <c r="B7" s="158"/>
      <c r="C7" s="681">
        <v>2000</v>
      </c>
      <c r="D7" s="681">
        <v>2001</v>
      </c>
      <c r="E7" s="681">
        <v>2002</v>
      </c>
      <c r="F7" s="681">
        <v>2003</v>
      </c>
      <c r="G7" s="682">
        <v>2004</v>
      </c>
      <c r="H7" s="682">
        <v>2005</v>
      </c>
      <c r="I7" s="682">
        <v>2006</v>
      </c>
      <c r="J7" s="682">
        <v>2007</v>
      </c>
      <c r="K7" s="682">
        <v>2008</v>
      </c>
      <c r="L7" s="682">
        <v>2009</v>
      </c>
      <c r="M7" s="682">
        <v>2010</v>
      </c>
      <c r="N7" s="682">
        <v>2011</v>
      </c>
      <c r="O7" s="384">
        <v>2012</v>
      </c>
    </row>
    <row r="8" spans="1:15" x14ac:dyDescent="0.2">
      <c r="B8" s="38"/>
      <c r="C8" s="347" t="s">
        <v>37</v>
      </c>
      <c r="D8" s="347" t="s">
        <v>37</v>
      </c>
      <c r="E8" s="347" t="s">
        <v>37</v>
      </c>
      <c r="F8" s="347" t="s">
        <v>37</v>
      </c>
      <c r="G8" s="368" t="s">
        <v>37</v>
      </c>
      <c r="H8" s="368" t="s">
        <v>37</v>
      </c>
      <c r="I8" s="368" t="s">
        <v>37</v>
      </c>
      <c r="J8" s="368" t="s">
        <v>37</v>
      </c>
      <c r="K8" s="368" t="s">
        <v>37</v>
      </c>
      <c r="L8" s="368" t="s">
        <v>37</v>
      </c>
      <c r="M8" s="368" t="s">
        <v>37</v>
      </c>
      <c r="N8" s="368" t="s">
        <v>37</v>
      </c>
      <c r="O8" s="373" t="s">
        <v>37</v>
      </c>
    </row>
    <row r="9" spans="1:15" x14ac:dyDescent="0.2">
      <c r="B9" s="39" t="s">
        <v>248</v>
      </c>
      <c r="C9" s="43">
        <v>13500</v>
      </c>
      <c r="D9" s="43">
        <v>13500</v>
      </c>
      <c r="E9" s="43">
        <v>13500</v>
      </c>
      <c r="F9" s="43">
        <v>17800</v>
      </c>
      <c r="G9" s="341">
        <v>17800</v>
      </c>
      <c r="H9" s="341">
        <v>17800</v>
      </c>
      <c r="I9" s="341">
        <v>17800</v>
      </c>
      <c r="J9" s="341">
        <v>17800</v>
      </c>
      <c r="K9" s="341">
        <v>17800</v>
      </c>
      <c r="L9" s="341">
        <v>17800</v>
      </c>
      <c r="M9" s="341">
        <v>17800</v>
      </c>
      <c r="N9" s="341">
        <v>17800</v>
      </c>
      <c r="O9" s="342">
        <v>17800</v>
      </c>
    </row>
    <row r="10" spans="1:15" x14ac:dyDescent="0.2">
      <c r="B10" s="5"/>
      <c r="C10" s="157"/>
      <c r="D10" s="157"/>
      <c r="E10" s="157"/>
      <c r="F10" s="157"/>
      <c r="G10" s="683"/>
      <c r="H10" s="683"/>
      <c r="I10" s="683"/>
      <c r="J10" s="683"/>
      <c r="K10" s="683"/>
      <c r="L10" s="683"/>
      <c r="M10" s="683"/>
      <c r="N10" s="683"/>
      <c r="O10" s="385"/>
    </row>
    <row r="11" spans="1:15" x14ac:dyDescent="0.2">
      <c r="B11" s="53" t="s">
        <v>312</v>
      </c>
      <c r="C11" s="43">
        <v>13500</v>
      </c>
      <c r="D11" s="43">
        <v>13500</v>
      </c>
      <c r="E11" s="43">
        <v>13500</v>
      </c>
      <c r="F11" s="43">
        <v>13500</v>
      </c>
      <c r="G11" s="341">
        <v>13500</v>
      </c>
      <c r="H11" s="341">
        <v>13500</v>
      </c>
      <c r="I11" s="341">
        <v>13800</v>
      </c>
      <c r="J11" s="341">
        <f>'10'!J17</f>
        <v>13800</v>
      </c>
      <c r="K11" s="341">
        <f>'10'!K17</f>
        <v>14100</v>
      </c>
      <c r="L11" s="341">
        <f>'10'!L17</f>
        <v>14300</v>
      </c>
      <c r="M11" s="341">
        <f>'10'!M17</f>
        <v>15100</v>
      </c>
      <c r="N11" s="341">
        <f>'10'!N17</f>
        <v>16000</v>
      </c>
      <c r="O11" s="342">
        <f>'10'!O17</f>
        <v>16300</v>
      </c>
    </row>
    <row r="12" spans="1:15" x14ac:dyDescent="0.2">
      <c r="B12" s="5"/>
      <c r="C12" s="157"/>
      <c r="D12" s="157"/>
      <c r="E12" s="157"/>
      <c r="F12" s="157"/>
      <c r="G12" s="683"/>
      <c r="H12" s="683"/>
      <c r="I12" s="683"/>
      <c r="J12" s="683"/>
      <c r="K12" s="683"/>
      <c r="L12" s="683"/>
      <c r="M12" s="683"/>
      <c r="N12" s="683"/>
      <c r="O12" s="385"/>
    </row>
    <row r="13" spans="1:15" ht="14.25" x14ac:dyDescent="0.2">
      <c r="B13" s="4" t="s">
        <v>118</v>
      </c>
      <c r="C13" s="44">
        <v>1230</v>
      </c>
      <c r="D13" s="44">
        <v>1260</v>
      </c>
      <c r="E13" s="44">
        <v>930</v>
      </c>
      <c r="F13" s="44">
        <v>930</v>
      </c>
      <c r="G13" s="343">
        <v>930</v>
      </c>
      <c r="H13" s="343">
        <v>930</v>
      </c>
      <c r="I13" s="343" t="s">
        <v>366</v>
      </c>
      <c r="J13" s="343">
        <v>330</v>
      </c>
      <c r="K13" s="343">
        <v>330</v>
      </c>
      <c r="L13" s="343">
        <v>330</v>
      </c>
      <c r="M13" s="343">
        <v>330</v>
      </c>
      <c r="N13" s="343">
        <v>330</v>
      </c>
      <c r="O13" s="344">
        <v>330</v>
      </c>
    </row>
    <row r="14" spans="1:15" x14ac:dyDescent="0.2">
      <c r="B14" s="39" t="s">
        <v>119</v>
      </c>
      <c r="C14" s="43">
        <v>1600</v>
      </c>
      <c r="D14" s="43">
        <v>1606</v>
      </c>
      <c r="E14" s="43">
        <v>1606</v>
      </c>
      <c r="F14" s="43">
        <v>1606</v>
      </c>
      <c r="G14" s="341">
        <v>1606</v>
      </c>
      <c r="H14" s="341">
        <v>1606</v>
      </c>
      <c r="I14" s="341">
        <v>1606</v>
      </c>
      <c r="J14" s="341">
        <v>1606</v>
      </c>
      <c r="K14" s="341">
        <v>1606</v>
      </c>
      <c r="L14" s="341">
        <v>1606</v>
      </c>
      <c r="M14" s="341">
        <v>1606</v>
      </c>
      <c r="N14" s="341">
        <v>1633</v>
      </c>
      <c r="O14" s="342">
        <v>1633</v>
      </c>
    </row>
    <row r="15" spans="1:15" ht="14.25" x14ac:dyDescent="0.2">
      <c r="B15" s="5" t="s">
        <v>120</v>
      </c>
      <c r="C15" s="157">
        <v>160</v>
      </c>
      <c r="D15" s="157">
        <v>160</v>
      </c>
      <c r="E15" s="157">
        <v>160</v>
      </c>
      <c r="F15" s="157">
        <v>160</v>
      </c>
      <c r="G15" s="683">
        <v>160</v>
      </c>
      <c r="H15" s="683">
        <v>160</v>
      </c>
      <c r="I15" s="683" t="s">
        <v>367</v>
      </c>
      <c r="J15" s="683">
        <v>600</v>
      </c>
      <c r="K15" s="683">
        <v>600</v>
      </c>
      <c r="L15" s="683">
        <v>600</v>
      </c>
      <c r="M15" s="683">
        <v>600</v>
      </c>
      <c r="N15" s="683">
        <v>600</v>
      </c>
      <c r="O15" s="385">
        <v>600</v>
      </c>
    </row>
    <row r="16" spans="1:15" ht="14.25" x14ac:dyDescent="0.2">
      <c r="B16" s="39" t="s">
        <v>121</v>
      </c>
      <c r="C16" s="43">
        <v>4260</v>
      </c>
      <c r="D16" s="43">
        <v>4260</v>
      </c>
      <c r="E16" s="43">
        <v>4260</v>
      </c>
      <c r="F16" s="43">
        <v>4260</v>
      </c>
      <c r="G16" s="341">
        <v>4260</v>
      </c>
      <c r="H16" s="341">
        <v>4260</v>
      </c>
      <c r="I16" s="341" t="s">
        <v>368</v>
      </c>
      <c r="J16" s="341">
        <v>3660</v>
      </c>
      <c r="K16" s="341">
        <v>3703</v>
      </c>
      <c r="L16" s="341">
        <v>4260</v>
      </c>
      <c r="M16" s="341" t="s">
        <v>561</v>
      </c>
      <c r="N16" s="341" t="s">
        <v>604</v>
      </c>
      <c r="O16" s="342">
        <v>5636</v>
      </c>
    </row>
    <row r="17" spans="2:15" ht="14.25" x14ac:dyDescent="0.2">
      <c r="B17" s="5" t="s">
        <v>122</v>
      </c>
      <c r="C17" s="157">
        <v>2300</v>
      </c>
      <c r="D17" s="157">
        <v>2300</v>
      </c>
      <c r="E17" s="157">
        <v>2300</v>
      </c>
      <c r="F17" s="157">
        <v>2300</v>
      </c>
      <c r="G17" s="683">
        <v>2300</v>
      </c>
      <c r="H17" s="683">
        <v>2300</v>
      </c>
      <c r="I17" s="683" t="s">
        <v>387</v>
      </c>
      <c r="J17" s="683">
        <v>1500</v>
      </c>
      <c r="K17" s="683">
        <v>1500</v>
      </c>
      <c r="L17" s="683">
        <v>1500</v>
      </c>
      <c r="M17" s="683">
        <v>1526</v>
      </c>
      <c r="N17" s="683">
        <v>1526</v>
      </c>
      <c r="O17" s="385">
        <v>1526</v>
      </c>
    </row>
    <row r="18" spans="2:15" x14ac:dyDescent="0.2">
      <c r="B18" s="39" t="s">
        <v>123</v>
      </c>
      <c r="C18" s="43">
        <v>150</v>
      </c>
      <c r="D18" s="43">
        <v>150</v>
      </c>
      <c r="E18" s="43">
        <v>150</v>
      </c>
      <c r="F18" s="43">
        <v>150</v>
      </c>
      <c r="G18" s="341">
        <v>150</v>
      </c>
      <c r="H18" s="341">
        <v>150</v>
      </c>
      <c r="I18" s="341">
        <v>150</v>
      </c>
      <c r="J18" s="341">
        <v>150</v>
      </c>
      <c r="K18" s="341">
        <v>150</v>
      </c>
      <c r="L18" s="341">
        <v>150</v>
      </c>
      <c r="M18" s="341">
        <v>168</v>
      </c>
      <c r="N18" s="341">
        <v>168</v>
      </c>
      <c r="O18" s="342">
        <v>168</v>
      </c>
    </row>
    <row r="19" spans="2:15" ht="14.25" x14ac:dyDescent="0.2">
      <c r="B19" s="5" t="s">
        <v>124</v>
      </c>
      <c r="C19" s="157">
        <v>400</v>
      </c>
      <c r="D19" s="157">
        <v>400</v>
      </c>
      <c r="E19" s="157">
        <v>400</v>
      </c>
      <c r="F19" s="157">
        <v>400</v>
      </c>
      <c r="G19" s="683">
        <v>400</v>
      </c>
      <c r="H19" s="683" t="s">
        <v>362</v>
      </c>
      <c r="I19" s="683">
        <v>400</v>
      </c>
      <c r="J19" s="683">
        <v>400</v>
      </c>
      <c r="K19" s="683">
        <v>400</v>
      </c>
      <c r="L19" s="683">
        <v>400</v>
      </c>
      <c r="M19" s="683">
        <v>368</v>
      </c>
      <c r="N19" s="683">
        <v>376</v>
      </c>
      <c r="O19" s="385">
        <v>376</v>
      </c>
    </row>
    <row r="20" spans="2:15" ht="14.25" x14ac:dyDescent="0.2">
      <c r="B20" s="39" t="s">
        <v>125</v>
      </c>
      <c r="C20" s="43">
        <v>266</v>
      </c>
      <c r="D20" s="43">
        <v>215</v>
      </c>
      <c r="E20" s="43">
        <v>215</v>
      </c>
      <c r="F20" s="43">
        <v>215</v>
      </c>
      <c r="G20" s="341">
        <v>215</v>
      </c>
      <c r="H20" s="341" t="s">
        <v>363</v>
      </c>
      <c r="I20" s="341">
        <v>215</v>
      </c>
      <c r="J20" s="341">
        <v>215</v>
      </c>
      <c r="K20" s="341">
        <v>215</v>
      </c>
      <c r="L20" s="341">
        <v>215</v>
      </c>
      <c r="M20" s="341">
        <v>184</v>
      </c>
      <c r="N20" s="341">
        <v>197</v>
      </c>
      <c r="O20" s="342">
        <v>197</v>
      </c>
    </row>
    <row r="21" spans="2:15" ht="14.25" x14ac:dyDescent="0.2">
      <c r="B21" s="5" t="s">
        <v>416</v>
      </c>
      <c r="C21" s="157">
        <v>130</v>
      </c>
      <c r="D21" s="157">
        <v>130</v>
      </c>
      <c r="E21" s="157">
        <v>130</v>
      </c>
      <c r="F21" s="157">
        <v>130</v>
      </c>
      <c r="G21" s="683">
        <v>130</v>
      </c>
      <c r="H21" s="683" t="s">
        <v>364</v>
      </c>
      <c r="I21" s="683">
        <v>130</v>
      </c>
      <c r="J21" s="683">
        <v>130</v>
      </c>
      <c r="K21" s="683">
        <v>130</v>
      </c>
      <c r="L21" s="683">
        <v>130</v>
      </c>
      <c r="M21" s="683" t="s">
        <v>562</v>
      </c>
      <c r="N21" s="683">
        <v>210</v>
      </c>
      <c r="O21" s="385">
        <v>210</v>
      </c>
    </row>
    <row r="22" spans="2:15" ht="14.25" x14ac:dyDescent="0.2">
      <c r="B22" s="39" t="s">
        <v>98</v>
      </c>
      <c r="C22" s="43">
        <v>600</v>
      </c>
      <c r="D22" s="43">
        <v>600</v>
      </c>
      <c r="E22" s="43">
        <v>600</v>
      </c>
      <c r="F22" s="43" t="s">
        <v>403</v>
      </c>
      <c r="G22" s="341">
        <v>700</v>
      </c>
      <c r="H22" s="341">
        <v>700</v>
      </c>
      <c r="I22" s="341">
        <v>700</v>
      </c>
      <c r="J22" s="341">
        <v>700</v>
      </c>
      <c r="K22" s="341">
        <v>700</v>
      </c>
      <c r="L22" s="341">
        <v>700</v>
      </c>
      <c r="M22" s="341">
        <v>700</v>
      </c>
      <c r="N22" s="341">
        <v>700</v>
      </c>
      <c r="O22" s="342">
        <v>700</v>
      </c>
    </row>
    <row r="23" spans="2:15" x14ac:dyDescent="0.2">
      <c r="B23" s="5" t="s">
        <v>126</v>
      </c>
      <c r="C23" s="157">
        <v>2600</v>
      </c>
      <c r="D23" s="157">
        <v>2600</v>
      </c>
      <c r="E23" s="157">
        <v>2600</v>
      </c>
      <c r="F23" s="157">
        <v>3400</v>
      </c>
      <c r="G23" s="683">
        <v>3400</v>
      </c>
      <c r="H23" s="683">
        <v>3400</v>
      </c>
      <c r="I23" s="683">
        <v>3400</v>
      </c>
      <c r="J23" s="683">
        <v>3400</v>
      </c>
      <c r="K23" s="683">
        <v>3400</v>
      </c>
      <c r="L23" s="683">
        <v>3400</v>
      </c>
      <c r="M23" s="683">
        <v>3400</v>
      </c>
      <c r="N23" s="683">
        <v>3400</v>
      </c>
      <c r="O23" s="385">
        <v>3400</v>
      </c>
    </row>
    <row r="24" spans="2:15" x14ac:dyDescent="0.2">
      <c r="B24" s="39" t="s">
        <v>127</v>
      </c>
      <c r="C24" s="43">
        <v>600</v>
      </c>
      <c r="D24" s="43">
        <v>600</v>
      </c>
      <c r="E24" s="43">
        <v>600</v>
      </c>
      <c r="F24" s="43">
        <v>600</v>
      </c>
      <c r="G24" s="341">
        <v>600</v>
      </c>
      <c r="H24" s="341">
        <v>600</v>
      </c>
      <c r="I24" s="341">
        <v>600</v>
      </c>
      <c r="J24" s="341">
        <v>600</v>
      </c>
      <c r="K24" s="341">
        <v>600</v>
      </c>
      <c r="L24" s="341">
        <v>600</v>
      </c>
      <c r="M24" s="341">
        <v>600</v>
      </c>
      <c r="N24" s="341">
        <v>600</v>
      </c>
      <c r="O24" s="342">
        <v>600</v>
      </c>
    </row>
    <row r="25" spans="2:15" ht="13.5" thickBot="1" x14ac:dyDescent="0.25">
      <c r="B25" s="5" t="s">
        <v>128</v>
      </c>
      <c r="C25" s="329">
        <v>1800</v>
      </c>
      <c r="D25" s="329">
        <v>1800</v>
      </c>
      <c r="E25" s="329">
        <v>1800</v>
      </c>
      <c r="F25" s="329">
        <v>1800</v>
      </c>
      <c r="G25" s="684">
        <v>1800</v>
      </c>
      <c r="H25" s="684">
        <v>1800</v>
      </c>
      <c r="I25" s="684">
        <v>1800</v>
      </c>
      <c r="J25" s="684">
        <v>1800</v>
      </c>
      <c r="K25" s="684">
        <v>1800</v>
      </c>
      <c r="L25" s="684">
        <v>1800</v>
      </c>
      <c r="M25" s="684">
        <v>1800</v>
      </c>
      <c r="N25" s="684">
        <v>1800</v>
      </c>
      <c r="O25" s="673">
        <v>1800</v>
      </c>
    </row>
    <row r="26" spans="2:15" x14ac:dyDescent="0.2"/>
    <row r="27" spans="2:15" x14ac:dyDescent="0.2">
      <c r="B27" s="54" t="s">
        <v>417</v>
      </c>
    </row>
    <row r="28" spans="2:15" x14ac:dyDescent="0.2">
      <c r="B28" s="54" t="s">
        <v>418</v>
      </c>
    </row>
    <row r="29" spans="2:15" x14ac:dyDescent="0.2">
      <c r="B29" s="54" t="s">
        <v>419</v>
      </c>
    </row>
    <row r="30" spans="2:15" x14ac:dyDescent="0.2">
      <c r="B30" s="54" t="s">
        <v>420</v>
      </c>
    </row>
    <row r="31" spans="2:15" x14ac:dyDescent="0.2">
      <c r="B31" s="54" t="s">
        <v>559</v>
      </c>
    </row>
    <row r="32" spans="2:15" x14ac:dyDescent="0.2">
      <c r="B32" s="54" t="s">
        <v>560</v>
      </c>
    </row>
    <row r="33" spans="2:15" x14ac:dyDescent="0.2">
      <c r="B33" s="54" t="s">
        <v>599</v>
      </c>
    </row>
    <row r="34" spans="2:15" x14ac:dyDescent="0.2">
      <c r="B34" s="263"/>
      <c r="C34" s="263"/>
      <c r="D34" s="263"/>
      <c r="E34" s="263"/>
      <c r="F34" s="263"/>
      <c r="G34" s="263"/>
      <c r="H34" s="263"/>
      <c r="I34" s="263"/>
      <c r="J34" s="263"/>
      <c r="K34" s="263"/>
      <c r="L34" s="263"/>
      <c r="M34" s="263"/>
      <c r="N34" s="263"/>
      <c r="O34" s="263"/>
    </row>
    <row r="35" spans="2:15" x14ac:dyDescent="0.2">
      <c r="B35" s="265"/>
      <c r="C35" s="265"/>
      <c r="D35" s="265"/>
      <c r="E35" s="265"/>
      <c r="F35" s="265"/>
      <c r="G35" s="265"/>
      <c r="H35" s="265"/>
      <c r="I35" s="265"/>
      <c r="J35" s="265"/>
      <c r="K35" s="265"/>
      <c r="L35" s="265"/>
      <c r="M35" s="265"/>
      <c r="N35" s="265"/>
      <c r="O35" s="265"/>
    </row>
  </sheetData>
  <phoneticPr fontId="4" type="noConversion"/>
  <pageMargins left="0.75" right="0.75" top="0.49" bottom="1" header="0.5" footer="0.5"/>
  <pageSetup paperSize="9" scale="71" orientation="landscape" horizontalDpi="4294967295" verticalDpi="1200" r:id="rId1"/>
  <headerFooter alignWithMargins="0">
    <oddFooter>&amp;CStrona &amp;P z &amp;N&amp;RORLEN w liczbach ;  strona &amp;A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9">
    <tabColor indexed="11"/>
    <pageSetUpPr autoPageBreaks="0" fitToPage="1"/>
  </sheetPr>
  <dimension ref="A1:O61"/>
  <sheetViews>
    <sheetView view="pageBreakPreview" zoomScale="85" zoomScaleNormal="85" zoomScaleSheetLayoutView="100" workbookViewId="0">
      <selection activeCell="B3" sqref="B3"/>
    </sheetView>
  </sheetViews>
  <sheetFormatPr defaultRowHeight="12.75" zeroHeight="1" x14ac:dyDescent="0.2"/>
  <cols>
    <col min="1" max="1" width="0.42578125" style="4" customWidth="1"/>
    <col min="2" max="2" width="37.5703125" style="4" customWidth="1"/>
    <col min="3" max="8" width="9.28515625" style="4" customWidth="1"/>
    <col min="9" max="16384" width="9.140625" style="4"/>
  </cols>
  <sheetData>
    <row r="1" spans="1:15" x14ac:dyDescent="0.2">
      <c r="A1" s="4" t="s">
        <v>296</v>
      </c>
      <c r="B1" s="592"/>
    </row>
    <row r="2" spans="1:15" ht="12.75" customHeight="1" x14ac:dyDescent="0.35">
      <c r="B2" s="32"/>
    </row>
    <row r="3" spans="1:15" ht="12.75" customHeight="1" x14ac:dyDescent="0.35">
      <c r="B3" s="32"/>
    </row>
    <row r="4" spans="1:15" ht="12.75" customHeight="1" x14ac:dyDescent="0.35">
      <c r="B4" s="32"/>
    </row>
    <row r="5" spans="1:15" ht="12.75" customHeight="1" x14ac:dyDescent="0.2">
      <c r="B5" s="159" t="s">
        <v>342</v>
      </c>
      <c r="C5" s="145"/>
    </row>
    <row r="6" spans="1:15" ht="12.75" customHeight="1" thickBot="1" x14ac:dyDescent="0.25">
      <c r="B6" s="159"/>
    </row>
    <row r="7" spans="1:15" ht="15.75" customHeight="1" x14ac:dyDescent="0.35">
      <c r="B7" s="32"/>
      <c r="C7" s="34">
        <v>2000</v>
      </c>
      <c r="D7" s="34">
        <v>2001</v>
      </c>
      <c r="E7" s="34">
        <v>2002</v>
      </c>
      <c r="F7" s="34">
        <v>2003</v>
      </c>
      <c r="G7" s="685">
        <v>2004</v>
      </c>
      <c r="H7" s="288">
        <v>2005</v>
      </c>
      <c r="I7" s="288">
        <v>2006</v>
      </c>
      <c r="J7" s="288">
        <v>2007</v>
      </c>
      <c r="K7" s="288">
        <v>2008</v>
      </c>
      <c r="L7" s="288">
        <v>2009</v>
      </c>
      <c r="M7" s="288">
        <v>2010</v>
      </c>
      <c r="N7" s="288">
        <v>2011</v>
      </c>
      <c r="O7" s="293">
        <v>2012</v>
      </c>
    </row>
    <row r="8" spans="1:15" x14ac:dyDescent="0.2">
      <c r="B8" s="38"/>
      <c r="C8" s="347" t="s">
        <v>37</v>
      </c>
      <c r="D8" s="347" t="s">
        <v>37</v>
      </c>
      <c r="E8" s="347" t="s">
        <v>37</v>
      </c>
      <c r="F8" s="347" t="s">
        <v>37</v>
      </c>
      <c r="G8" s="686" t="s">
        <v>37</v>
      </c>
      <c r="H8" s="368" t="s">
        <v>37</v>
      </c>
      <c r="I8" s="368" t="s">
        <v>37</v>
      </c>
      <c r="J8" s="368" t="s">
        <v>37</v>
      </c>
      <c r="K8" s="368" t="s">
        <v>37</v>
      </c>
      <c r="L8" s="368" t="s">
        <v>37</v>
      </c>
      <c r="M8" s="368" t="s">
        <v>37</v>
      </c>
      <c r="N8" s="368" t="s">
        <v>37</v>
      </c>
      <c r="O8" s="373" t="s">
        <v>37</v>
      </c>
    </row>
    <row r="9" spans="1:15" x14ac:dyDescent="0.2">
      <c r="B9" s="39" t="s">
        <v>111</v>
      </c>
      <c r="C9" s="45">
        <v>29</v>
      </c>
      <c r="D9" s="45">
        <v>29</v>
      </c>
      <c r="E9" s="45">
        <v>29</v>
      </c>
      <c r="F9" s="45">
        <v>29</v>
      </c>
      <c r="G9" s="379">
        <v>29</v>
      </c>
      <c r="H9" s="379">
        <v>32</v>
      </c>
      <c r="I9" s="379">
        <v>32</v>
      </c>
      <c r="J9" s="379">
        <v>32</v>
      </c>
      <c r="K9" s="379">
        <v>32</v>
      </c>
      <c r="L9" s="379">
        <v>32</v>
      </c>
      <c r="M9" s="379">
        <v>32</v>
      </c>
      <c r="N9" s="379">
        <v>32</v>
      </c>
      <c r="O9" s="381">
        <v>32</v>
      </c>
    </row>
    <row r="10" spans="1:15" ht="14.25" x14ac:dyDescent="0.2">
      <c r="B10" s="4" t="s">
        <v>405</v>
      </c>
      <c r="C10" s="46">
        <v>115</v>
      </c>
      <c r="D10" s="46">
        <v>115</v>
      </c>
      <c r="E10" s="46">
        <v>115</v>
      </c>
      <c r="F10" s="46">
        <v>115</v>
      </c>
      <c r="G10" s="378">
        <v>115</v>
      </c>
      <c r="H10" s="378" t="s">
        <v>406</v>
      </c>
      <c r="I10" s="378" t="s">
        <v>406</v>
      </c>
      <c r="J10" s="378" t="s">
        <v>406</v>
      </c>
      <c r="K10" s="378" t="s">
        <v>406</v>
      </c>
      <c r="L10" s="378" t="s">
        <v>406</v>
      </c>
      <c r="M10" s="378" t="s">
        <v>600</v>
      </c>
      <c r="N10" s="378" t="s">
        <v>600</v>
      </c>
      <c r="O10" s="374">
        <v>240</v>
      </c>
    </row>
    <row r="11" spans="1:15" ht="14.25" x14ac:dyDescent="0.2">
      <c r="B11" s="39" t="s">
        <v>110</v>
      </c>
      <c r="C11" s="45">
        <v>55</v>
      </c>
      <c r="D11" s="45">
        <v>55</v>
      </c>
      <c r="E11" s="45">
        <v>55</v>
      </c>
      <c r="F11" s="45">
        <v>55</v>
      </c>
      <c r="G11" s="379">
        <v>55</v>
      </c>
      <c r="H11" s="379">
        <v>55</v>
      </c>
      <c r="I11" s="379">
        <v>60</v>
      </c>
      <c r="J11" s="379">
        <v>60</v>
      </c>
      <c r="K11" s="379" t="s">
        <v>497</v>
      </c>
      <c r="L11" s="379">
        <v>69</v>
      </c>
      <c r="M11" s="379">
        <v>69</v>
      </c>
      <c r="N11" s="379">
        <v>69</v>
      </c>
      <c r="O11" s="381">
        <v>69</v>
      </c>
    </row>
    <row r="12" spans="1:15" ht="14.25" x14ac:dyDescent="0.2">
      <c r="B12" s="4" t="s">
        <v>129</v>
      </c>
      <c r="C12" s="46">
        <v>480</v>
      </c>
      <c r="D12" s="46">
        <v>480</v>
      </c>
      <c r="E12" s="46">
        <v>480</v>
      </c>
      <c r="F12" s="46">
        <v>480</v>
      </c>
      <c r="G12" s="378">
        <v>480</v>
      </c>
      <c r="H12" s="378" t="s">
        <v>384</v>
      </c>
      <c r="I12" s="378">
        <v>550</v>
      </c>
      <c r="J12" s="378">
        <v>550</v>
      </c>
      <c r="K12" s="378">
        <v>550</v>
      </c>
      <c r="L12" s="378">
        <v>550</v>
      </c>
      <c r="M12" s="378">
        <v>550</v>
      </c>
      <c r="N12" s="378">
        <v>550</v>
      </c>
      <c r="O12" s="374">
        <v>550</v>
      </c>
    </row>
    <row r="13" spans="1:15" ht="14.25" x14ac:dyDescent="0.2">
      <c r="B13" s="39" t="s">
        <v>422</v>
      </c>
      <c r="C13" s="45">
        <v>100</v>
      </c>
      <c r="D13" s="45">
        <v>120</v>
      </c>
      <c r="E13" s="45">
        <v>120</v>
      </c>
      <c r="F13" s="45">
        <v>120</v>
      </c>
      <c r="G13" s="379">
        <v>120</v>
      </c>
      <c r="H13" s="379" t="s">
        <v>385</v>
      </c>
      <c r="I13" s="379">
        <v>115</v>
      </c>
      <c r="J13" s="379">
        <v>115</v>
      </c>
      <c r="K13" s="379">
        <v>115</v>
      </c>
      <c r="L13" s="379">
        <v>115</v>
      </c>
      <c r="M13" s="379">
        <v>115</v>
      </c>
      <c r="N13" s="379">
        <v>115</v>
      </c>
      <c r="O13" s="381">
        <v>115</v>
      </c>
    </row>
    <row r="14" spans="1:15" x14ac:dyDescent="0.2">
      <c r="B14" s="4" t="s">
        <v>109</v>
      </c>
      <c r="C14" s="46">
        <v>45</v>
      </c>
      <c r="D14" s="46">
        <v>45</v>
      </c>
      <c r="E14" s="46">
        <v>45</v>
      </c>
      <c r="F14" s="46">
        <v>45</v>
      </c>
      <c r="G14" s="378">
        <v>45</v>
      </c>
      <c r="H14" s="378">
        <v>51</v>
      </c>
      <c r="I14" s="378">
        <v>51</v>
      </c>
      <c r="J14" s="378">
        <v>51</v>
      </c>
      <c r="K14" s="378">
        <v>51</v>
      </c>
      <c r="L14" s="378">
        <v>51</v>
      </c>
      <c r="M14" s="378">
        <v>51</v>
      </c>
      <c r="N14" s="378">
        <v>51</v>
      </c>
      <c r="O14" s="374">
        <v>51</v>
      </c>
    </row>
    <row r="15" spans="1:15" ht="14.25" x14ac:dyDescent="0.2">
      <c r="B15" s="39" t="s">
        <v>105</v>
      </c>
      <c r="C15" s="45">
        <v>105</v>
      </c>
      <c r="D15" s="45">
        <v>106</v>
      </c>
      <c r="E15" s="45">
        <v>106</v>
      </c>
      <c r="F15" s="45">
        <v>106</v>
      </c>
      <c r="G15" s="379">
        <v>106</v>
      </c>
      <c r="H15" s="379">
        <v>106</v>
      </c>
      <c r="I15" s="379">
        <v>106</v>
      </c>
      <c r="J15" s="379">
        <v>106</v>
      </c>
      <c r="K15" s="379">
        <v>106</v>
      </c>
      <c r="L15" s="379" t="s">
        <v>525</v>
      </c>
      <c r="M15" s="379">
        <v>88</v>
      </c>
      <c r="N15" s="379">
        <v>94</v>
      </c>
      <c r="O15" s="381">
        <v>94</v>
      </c>
    </row>
    <row r="16" spans="1:15" ht="14.25" x14ac:dyDescent="0.2">
      <c r="B16" s="4" t="s">
        <v>130</v>
      </c>
      <c r="C16" s="46">
        <v>360</v>
      </c>
      <c r="D16" s="46">
        <v>360</v>
      </c>
      <c r="E16" s="46">
        <v>360</v>
      </c>
      <c r="F16" s="46">
        <v>360</v>
      </c>
      <c r="G16" s="378">
        <v>360</v>
      </c>
      <c r="H16" s="378" t="s">
        <v>386</v>
      </c>
      <c r="I16" s="378">
        <v>700</v>
      </c>
      <c r="J16" s="378">
        <v>700</v>
      </c>
      <c r="K16" s="378">
        <v>700</v>
      </c>
      <c r="L16" s="378">
        <v>700</v>
      </c>
      <c r="M16" s="378">
        <v>700</v>
      </c>
      <c r="N16" s="378">
        <v>700</v>
      </c>
      <c r="O16" s="374">
        <v>700</v>
      </c>
    </row>
    <row r="17" spans="2:15" ht="14.25" x14ac:dyDescent="0.2">
      <c r="B17" s="39" t="s">
        <v>131</v>
      </c>
      <c r="C17" s="45">
        <v>100</v>
      </c>
      <c r="D17" s="45">
        <v>105</v>
      </c>
      <c r="E17" s="45">
        <v>105</v>
      </c>
      <c r="F17" s="45">
        <v>105</v>
      </c>
      <c r="G17" s="379">
        <v>105</v>
      </c>
      <c r="H17" s="379">
        <v>105</v>
      </c>
      <c r="I17" s="379">
        <v>105</v>
      </c>
      <c r="J17" s="379">
        <v>105</v>
      </c>
      <c r="K17" s="379">
        <v>105</v>
      </c>
      <c r="L17" s="379" t="s">
        <v>527</v>
      </c>
      <c r="M17" s="379">
        <v>85</v>
      </c>
      <c r="N17" s="379">
        <v>88</v>
      </c>
      <c r="O17" s="381">
        <v>88</v>
      </c>
    </row>
    <row r="18" spans="2:15" ht="14.25" x14ac:dyDescent="0.2">
      <c r="B18" s="4" t="s">
        <v>340</v>
      </c>
      <c r="C18" s="46">
        <v>288</v>
      </c>
      <c r="D18" s="46">
        <v>270</v>
      </c>
      <c r="E18" s="46">
        <v>270</v>
      </c>
      <c r="F18" s="46">
        <v>270</v>
      </c>
      <c r="G18" s="378">
        <v>270</v>
      </c>
      <c r="H18" s="378" t="s">
        <v>421</v>
      </c>
      <c r="I18" s="378">
        <v>523</v>
      </c>
      <c r="J18" s="378">
        <v>523</v>
      </c>
      <c r="K18" s="378">
        <v>523</v>
      </c>
      <c r="L18" s="378">
        <v>523</v>
      </c>
      <c r="M18" s="378">
        <v>523</v>
      </c>
      <c r="N18" s="378">
        <v>528</v>
      </c>
      <c r="O18" s="374">
        <v>528</v>
      </c>
    </row>
    <row r="19" spans="2:15" ht="14.25" x14ac:dyDescent="0.2">
      <c r="B19" s="39" t="s">
        <v>601</v>
      </c>
      <c r="C19" s="45">
        <v>32</v>
      </c>
      <c r="D19" s="45">
        <v>32</v>
      </c>
      <c r="E19" s="45">
        <v>32</v>
      </c>
      <c r="F19" s="45">
        <v>32</v>
      </c>
      <c r="G19" s="379">
        <v>32</v>
      </c>
      <c r="H19" s="379">
        <v>32</v>
      </c>
      <c r="I19" s="379">
        <v>32</v>
      </c>
      <c r="J19" s="379">
        <v>32</v>
      </c>
      <c r="K19" s="379">
        <v>32</v>
      </c>
      <c r="L19" s="379" t="s">
        <v>526</v>
      </c>
      <c r="M19" s="379" t="s">
        <v>563</v>
      </c>
      <c r="N19" s="379" t="s">
        <v>603</v>
      </c>
      <c r="O19" s="381">
        <v>400</v>
      </c>
    </row>
    <row r="20" spans="2:15" ht="15" thickBot="1" x14ac:dyDescent="0.25">
      <c r="B20" s="4" t="s">
        <v>602</v>
      </c>
      <c r="C20" s="690" t="s">
        <v>170</v>
      </c>
      <c r="D20" s="690" t="s">
        <v>170</v>
      </c>
      <c r="E20" s="690" t="s">
        <v>170</v>
      </c>
      <c r="F20" s="690" t="s">
        <v>170</v>
      </c>
      <c r="G20" s="691" t="s">
        <v>170</v>
      </c>
      <c r="H20" s="691" t="s">
        <v>170</v>
      </c>
      <c r="I20" s="691" t="s">
        <v>170</v>
      </c>
      <c r="J20" s="691" t="s">
        <v>170</v>
      </c>
      <c r="K20" s="691" t="s">
        <v>170</v>
      </c>
      <c r="L20" s="691" t="s">
        <v>170</v>
      </c>
      <c r="M20" s="691" t="s">
        <v>170</v>
      </c>
      <c r="N20" s="691" t="s">
        <v>605</v>
      </c>
      <c r="O20" s="382">
        <v>600</v>
      </c>
    </row>
    <row r="21" spans="2:15" x14ac:dyDescent="0.2">
      <c r="B21" s="159"/>
    </row>
    <row r="22" spans="2:15" x14ac:dyDescent="0.2">
      <c r="B22" s="54" t="s">
        <v>469</v>
      </c>
    </row>
    <row r="23" spans="2:15" x14ac:dyDescent="0.2">
      <c r="B23" s="54" t="s">
        <v>470</v>
      </c>
    </row>
    <row r="24" spans="2:15" x14ac:dyDescent="0.2">
      <c r="B24" s="54" t="s">
        <v>471</v>
      </c>
    </row>
    <row r="25" spans="2:15" x14ac:dyDescent="0.2">
      <c r="B25" s="54" t="s">
        <v>473</v>
      </c>
    </row>
    <row r="26" spans="2:15" ht="12.75" customHeight="1" x14ac:dyDescent="0.2">
      <c r="B26" s="930" t="s">
        <v>472</v>
      </c>
      <c r="C26" s="930"/>
      <c r="D26" s="930"/>
      <c r="E26" s="930"/>
      <c r="F26" s="930"/>
      <c r="G26" s="930"/>
      <c r="H26" s="930"/>
      <c r="I26" s="930"/>
    </row>
    <row r="27" spans="2:15" x14ac:dyDescent="0.2">
      <c r="B27" s="54" t="s">
        <v>474</v>
      </c>
    </row>
    <row r="28" spans="2:15" x14ac:dyDescent="0.2">
      <c r="B28" s="54" t="s">
        <v>496</v>
      </c>
    </row>
    <row r="29" spans="2:15" x14ac:dyDescent="0.2">
      <c r="B29" s="54" t="s">
        <v>528</v>
      </c>
    </row>
    <row r="30" spans="2:15" x14ac:dyDescent="0.2">
      <c r="B30" s="54" t="s">
        <v>529</v>
      </c>
    </row>
    <row r="31" spans="2:15" x14ac:dyDescent="0.2">
      <c r="B31" s="54" t="s">
        <v>530</v>
      </c>
    </row>
    <row r="32" spans="2:15" x14ac:dyDescent="0.2">
      <c r="B32" s="54" t="s">
        <v>658</v>
      </c>
    </row>
    <row r="33" spans="2:15" x14ac:dyDescent="0.2"/>
    <row r="34" spans="2:15" x14ac:dyDescent="0.2"/>
    <row r="35" spans="2:15" x14ac:dyDescent="0.2">
      <c r="B35" s="263"/>
      <c r="C35" s="263"/>
      <c r="D35" s="263"/>
      <c r="E35" s="263"/>
      <c r="F35" s="263"/>
      <c r="G35" s="263"/>
      <c r="H35" s="263"/>
      <c r="I35" s="263"/>
      <c r="J35" s="263"/>
      <c r="K35" s="263"/>
      <c r="L35" s="263"/>
      <c r="M35" s="263"/>
      <c r="N35" s="263"/>
      <c r="O35" s="263"/>
    </row>
    <row r="36" spans="2:15" x14ac:dyDescent="0.2">
      <c r="B36" s="265"/>
      <c r="C36" s="265"/>
      <c r="D36" s="265"/>
      <c r="E36" s="265"/>
      <c r="F36" s="265"/>
      <c r="G36" s="265"/>
      <c r="H36" s="265"/>
      <c r="I36" s="265"/>
      <c r="J36" s="265"/>
      <c r="K36" s="265"/>
      <c r="L36" s="265"/>
      <c r="M36" s="265"/>
      <c r="N36" s="265"/>
      <c r="O36" s="265"/>
    </row>
    <row r="37" spans="2:15" x14ac:dyDescent="0.2"/>
    <row r="38" spans="2:15" x14ac:dyDescent="0.2"/>
    <row r="39" spans="2:15" x14ac:dyDescent="0.2"/>
    <row r="40" spans="2:15" x14ac:dyDescent="0.2"/>
    <row r="41" spans="2:15" x14ac:dyDescent="0.2"/>
    <row r="42" spans="2:15" x14ac:dyDescent="0.2"/>
    <row r="43" spans="2:15" x14ac:dyDescent="0.2"/>
    <row r="44" spans="2:15" x14ac:dyDescent="0.2"/>
    <row r="45" spans="2:15" x14ac:dyDescent="0.2"/>
    <row r="46" spans="2:15" x14ac:dyDescent="0.2"/>
    <row r="47" spans="2:15" x14ac:dyDescent="0.2"/>
    <row r="48" spans="2:15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  <row r="60" x14ac:dyDescent="0.2"/>
    <row r="61" x14ac:dyDescent="0.2"/>
  </sheetData>
  <mergeCells count="1">
    <mergeCell ref="B26:I26"/>
  </mergeCells>
  <phoneticPr fontId="4" type="noConversion"/>
  <pageMargins left="0.75" right="0.75" top="0.49" bottom="1" header="0.5" footer="0.5"/>
  <pageSetup paperSize="9" scale="84" orientation="landscape" horizontalDpi="4294967295" verticalDpi="1200" r:id="rId1"/>
  <headerFooter alignWithMargins="0">
    <oddFooter>&amp;CStrona &amp;P z &amp;N&amp;RORLEN w liczbach ;  strona &amp;A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8">
    <tabColor indexed="11"/>
    <pageSetUpPr autoPageBreaks="0" fitToPage="1"/>
  </sheetPr>
  <dimension ref="A1:O22"/>
  <sheetViews>
    <sheetView view="pageBreakPreview" zoomScale="85" zoomScaleNormal="100" zoomScaleSheetLayoutView="100" workbookViewId="0"/>
  </sheetViews>
  <sheetFormatPr defaultRowHeight="12.75" x14ac:dyDescent="0.2"/>
  <cols>
    <col min="1" max="1" width="0.42578125" style="4" customWidth="1"/>
    <col min="2" max="2" width="37.5703125" style="4" customWidth="1"/>
    <col min="3" max="8" width="9.28515625" style="4" customWidth="1"/>
    <col min="9" max="10" width="9.140625" style="4"/>
    <col min="11" max="11" width="9.28515625" style="4" customWidth="1"/>
    <col min="12" max="12" width="9.140625" style="4"/>
    <col min="13" max="13" width="9.28515625" style="4" customWidth="1"/>
    <col min="14" max="16384" width="9.140625" style="4"/>
  </cols>
  <sheetData>
    <row r="1" spans="1:15" x14ac:dyDescent="0.2">
      <c r="A1" s="4" t="s">
        <v>296</v>
      </c>
      <c r="B1" s="592"/>
    </row>
    <row r="2" spans="1:15" ht="12.75" customHeight="1" x14ac:dyDescent="0.35">
      <c r="B2" s="32"/>
    </row>
    <row r="3" spans="1:15" ht="12.75" customHeight="1" x14ac:dyDescent="0.35">
      <c r="B3" s="32"/>
    </row>
    <row r="4" spans="1:15" ht="12.75" customHeight="1" x14ac:dyDescent="0.35">
      <c r="B4" s="32"/>
    </row>
    <row r="5" spans="1:15" ht="12.75" customHeight="1" x14ac:dyDescent="0.2">
      <c r="B5" s="159" t="s">
        <v>389</v>
      </c>
      <c r="C5" s="145"/>
    </row>
    <row r="6" spans="1:15" ht="12.75" customHeight="1" thickBot="1" x14ac:dyDescent="0.25">
      <c r="B6" s="159"/>
    </row>
    <row r="7" spans="1:15" x14ac:dyDescent="0.2">
      <c r="B7" s="38" t="s">
        <v>287</v>
      </c>
      <c r="F7" s="34">
        <v>2003</v>
      </c>
      <c r="G7" s="288">
        <v>2004</v>
      </c>
      <c r="H7" s="288">
        <v>2005</v>
      </c>
      <c r="I7" s="288">
        <v>2006</v>
      </c>
      <c r="J7" s="288">
        <v>2007</v>
      </c>
      <c r="K7" s="288">
        <v>2008</v>
      </c>
      <c r="L7" s="288">
        <v>2009</v>
      </c>
      <c r="M7" s="288">
        <v>2010</v>
      </c>
      <c r="N7" s="288">
        <v>2011</v>
      </c>
      <c r="O7" s="293">
        <v>2012</v>
      </c>
    </row>
    <row r="8" spans="1:15" x14ac:dyDescent="0.2">
      <c r="F8" s="347" t="s">
        <v>37</v>
      </c>
      <c r="G8" s="368" t="s">
        <v>37</v>
      </c>
      <c r="H8" s="368" t="s">
        <v>37</v>
      </c>
      <c r="I8" s="368" t="s">
        <v>37</v>
      </c>
      <c r="J8" s="368" t="s">
        <v>37</v>
      </c>
      <c r="K8" s="368" t="s">
        <v>37</v>
      </c>
      <c r="L8" s="368" t="s">
        <v>37</v>
      </c>
      <c r="M8" s="368" t="s">
        <v>37</v>
      </c>
      <c r="N8" s="368" t="s">
        <v>37</v>
      </c>
      <c r="O8" s="373" t="s">
        <v>37</v>
      </c>
    </row>
    <row r="9" spans="1:15" x14ac:dyDescent="0.2">
      <c r="B9" s="165" t="s">
        <v>102</v>
      </c>
      <c r="F9" s="35"/>
      <c r="G9" s="369"/>
      <c r="H9" s="369"/>
      <c r="I9" s="369"/>
      <c r="J9" s="369"/>
      <c r="K9" s="369"/>
      <c r="L9" s="369"/>
      <c r="M9" s="369"/>
      <c r="N9" s="369"/>
      <c r="O9" s="374"/>
    </row>
    <row r="10" spans="1:15" x14ac:dyDescent="0.2">
      <c r="B10" s="39" t="s">
        <v>369</v>
      </c>
      <c r="C10" s="39"/>
      <c r="D10" s="39"/>
      <c r="E10" s="39"/>
      <c r="F10" s="51"/>
      <c r="G10" s="370"/>
      <c r="H10" s="370">
        <v>320</v>
      </c>
      <c r="I10" s="370">
        <v>320</v>
      </c>
      <c r="J10" s="370">
        <v>320</v>
      </c>
      <c r="K10" s="370">
        <v>320</v>
      </c>
      <c r="L10" s="370">
        <v>320</v>
      </c>
      <c r="M10" s="370">
        <v>320</v>
      </c>
      <c r="N10" s="370">
        <v>320</v>
      </c>
      <c r="O10" s="375">
        <v>320</v>
      </c>
    </row>
    <row r="11" spans="1:15" ht="14.25" x14ac:dyDescent="0.2">
      <c r="B11" s="4" t="s">
        <v>541</v>
      </c>
      <c r="F11" s="52">
        <v>45</v>
      </c>
      <c r="G11" s="371">
        <v>45</v>
      </c>
      <c r="H11" s="371">
        <v>45</v>
      </c>
      <c r="I11" s="371">
        <v>45</v>
      </c>
      <c r="J11" s="371">
        <v>23</v>
      </c>
      <c r="K11" s="371">
        <v>23</v>
      </c>
      <c r="L11" s="371"/>
      <c r="M11" s="371"/>
      <c r="N11" s="371"/>
      <c r="O11" s="376"/>
    </row>
    <row r="12" spans="1:15" x14ac:dyDescent="0.2">
      <c r="B12" s="39" t="s">
        <v>425</v>
      </c>
      <c r="C12" s="39"/>
      <c r="D12" s="39"/>
      <c r="E12" s="39"/>
      <c r="F12" s="51">
        <v>100</v>
      </c>
      <c r="G12" s="370">
        <v>100</v>
      </c>
      <c r="H12" s="370">
        <v>100</v>
      </c>
      <c r="I12" s="370">
        <v>100</v>
      </c>
      <c r="J12" s="370">
        <v>100</v>
      </c>
      <c r="K12" s="370">
        <v>100</v>
      </c>
      <c r="L12" s="370">
        <v>100</v>
      </c>
      <c r="M12" s="370">
        <v>100</v>
      </c>
      <c r="N12" s="370">
        <v>100</v>
      </c>
      <c r="O12" s="375">
        <v>100</v>
      </c>
    </row>
    <row r="13" spans="1:15" x14ac:dyDescent="0.2">
      <c r="F13" s="52"/>
      <c r="G13" s="371"/>
      <c r="H13" s="371"/>
      <c r="I13" s="371"/>
      <c r="J13" s="371"/>
      <c r="K13" s="371"/>
      <c r="L13" s="371"/>
      <c r="M13" s="371"/>
      <c r="N13" s="371"/>
      <c r="O13" s="376"/>
    </row>
    <row r="14" spans="1:15" x14ac:dyDescent="0.2">
      <c r="B14" s="345" t="s">
        <v>103</v>
      </c>
      <c r="C14" s="345"/>
      <c r="D14" s="345"/>
      <c r="E14" s="345"/>
      <c r="F14" s="52"/>
      <c r="G14" s="371"/>
      <c r="H14" s="371"/>
      <c r="I14" s="371"/>
      <c r="J14" s="371"/>
      <c r="K14" s="371"/>
      <c r="L14" s="371"/>
      <c r="M14" s="371"/>
      <c r="N14" s="371"/>
      <c r="O14" s="816"/>
    </row>
    <row r="15" spans="1:15" x14ac:dyDescent="0.2">
      <c r="B15" s="39" t="s">
        <v>295</v>
      </c>
      <c r="C15" s="39"/>
      <c r="D15" s="39"/>
      <c r="E15" s="39"/>
      <c r="F15" s="51"/>
      <c r="G15" s="370"/>
      <c r="H15" s="370">
        <v>400</v>
      </c>
      <c r="I15" s="370">
        <v>400</v>
      </c>
      <c r="J15" s="370">
        <v>400</v>
      </c>
      <c r="K15" s="370">
        <v>400</v>
      </c>
      <c r="L15" s="370">
        <v>400</v>
      </c>
      <c r="M15" s="370">
        <v>400</v>
      </c>
      <c r="N15" s="370">
        <v>400</v>
      </c>
      <c r="O15" s="375">
        <v>400</v>
      </c>
    </row>
    <row r="16" spans="1:15" ht="14.25" x14ac:dyDescent="0.2">
      <c r="B16" s="4" t="s">
        <v>542</v>
      </c>
      <c r="F16" s="52">
        <v>72</v>
      </c>
      <c r="G16" s="371">
        <v>72</v>
      </c>
      <c r="H16" s="371">
        <v>72</v>
      </c>
      <c r="I16" s="371"/>
      <c r="J16" s="371"/>
      <c r="K16" s="371"/>
      <c r="L16" s="371"/>
      <c r="M16" s="371"/>
      <c r="N16" s="371"/>
      <c r="O16" s="376"/>
    </row>
    <row r="17" spans="2:15" ht="15" thickBot="1" x14ac:dyDescent="0.25">
      <c r="B17" s="39" t="s">
        <v>543</v>
      </c>
      <c r="C17" s="39"/>
      <c r="D17" s="39"/>
      <c r="E17" s="39"/>
      <c r="F17" s="346">
        <v>72</v>
      </c>
      <c r="G17" s="372">
        <v>72</v>
      </c>
      <c r="H17" s="372">
        <v>72</v>
      </c>
      <c r="I17" s="372"/>
      <c r="J17" s="372"/>
      <c r="K17" s="372"/>
      <c r="L17" s="372"/>
      <c r="M17" s="372"/>
      <c r="N17" s="372"/>
      <c r="O17" s="377"/>
    </row>
    <row r="18" spans="2:15" x14ac:dyDescent="0.2">
      <c r="B18" s="54"/>
      <c r="F18" s="689"/>
      <c r="G18" s="689"/>
      <c r="H18" s="689"/>
      <c r="K18" s="689"/>
      <c r="M18" s="689"/>
    </row>
    <row r="19" spans="2:15" x14ac:dyDescent="0.2">
      <c r="B19" s="54" t="s">
        <v>540</v>
      </c>
      <c r="F19" s="689"/>
      <c r="G19" s="689"/>
      <c r="H19" s="689"/>
      <c r="K19" s="689"/>
      <c r="M19" s="689"/>
    </row>
    <row r="20" spans="2:15" x14ac:dyDescent="0.2">
      <c r="B20" s="54"/>
    </row>
    <row r="21" spans="2:15" x14ac:dyDescent="0.2"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</row>
    <row r="22" spans="2:15" x14ac:dyDescent="0.2">
      <c r="B22" s="265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</row>
  </sheetData>
  <phoneticPr fontId="4" type="noConversion"/>
  <pageMargins left="0.75" right="0.75" top="0.49" bottom="1" header="0.5" footer="0.5"/>
  <pageSetup paperSize="9" scale="83" orientation="landscape" horizontalDpi="4294967295" verticalDpi="1200" r:id="rId1"/>
  <headerFooter alignWithMargins="0">
    <oddFooter>&amp;CStrona &amp;P z &amp;N&amp;RORLEN w liczbach ;  strona &amp;A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2">
    <tabColor indexed="11"/>
    <pageSetUpPr autoPageBreaks="0" fitToPage="1"/>
  </sheetPr>
  <dimension ref="A1:L31"/>
  <sheetViews>
    <sheetView view="pageBreakPreview" zoomScale="85" zoomScaleNormal="85" zoomScaleSheetLayoutView="100" workbookViewId="0"/>
  </sheetViews>
  <sheetFormatPr defaultRowHeight="12.75" zeroHeight="1" x14ac:dyDescent="0.2"/>
  <cols>
    <col min="1" max="1" width="0.42578125" style="4" customWidth="1"/>
    <col min="2" max="2" width="25.7109375" style="4" customWidth="1"/>
    <col min="3" max="12" width="10.7109375" style="4" customWidth="1"/>
    <col min="13" max="16384" width="9.140625" style="4"/>
  </cols>
  <sheetData>
    <row r="1" spans="1:12" x14ac:dyDescent="0.2">
      <c r="A1" s="4" t="s">
        <v>296</v>
      </c>
      <c r="B1" s="592"/>
    </row>
    <row r="2" spans="1:12" ht="12.75" customHeight="1" x14ac:dyDescent="0.35">
      <c r="B2" s="32"/>
    </row>
    <row r="3" spans="1:12" ht="12.75" customHeight="1" x14ac:dyDescent="0.35">
      <c r="B3" s="32"/>
    </row>
    <row r="4" spans="1:12" ht="12.75" customHeight="1" x14ac:dyDescent="0.35">
      <c r="B4" s="32"/>
    </row>
    <row r="5" spans="1:12" ht="12.75" customHeight="1" x14ac:dyDescent="0.2">
      <c r="B5" s="159" t="s">
        <v>434</v>
      </c>
    </row>
    <row r="6" spans="1:12" ht="12.75" customHeight="1" x14ac:dyDescent="0.2">
      <c r="B6" s="159"/>
    </row>
    <row r="7" spans="1:12" ht="15.75" customHeight="1" thickBot="1" x14ac:dyDescent="0.25"/>
    <row r="8" spans="1:12" x14ac:dyDescent="0.2">
      <c r="B8" s="38" t="s">
        <v>443</v>
      </c>
      <c r="C8" s="34">
        <v>2003</v>
      </c>
      <c r="D8" s="288">
        <v>2004</v>
      </c>
      <c r="E8" s="288">
        <v>2005</v>
      </c>
      <c r="F8" s="288">
        <v>2006</v>
      </c>
      <c r="G8" s="288">
        <v>2007</v>
      </c>
      <c r="H8" s="288">
        <v>2008</v>
      </c>
      <c r="I8" s="288">
        <v>2009</v>
      </c>
      <c r="J8" s="288">
        <v>2010</v>
      </c>
      <c r="K8" s="288">
        <v>2011</v>
      </c>
      <c r="L8" s="293">
        <v>2012</v>
      </c>
    </row>
    <row r="9" spans="1:12" x14ac:dyDescent="0.2">
      <c r="C9" s="347" t="s">
        <v>37</v>
      </c>
      <c r="D9" s="368" t="s">
        <v>37</v>
      </c>
      <c r="E9" s="368" t="s">
        <v>37</v>
      </c>
      <c r="F9" s="368" t="s">
        <v>37</v>
      </c>
      <c r="G9" s="368" t="s">
        <v>37</v>
      </c>
      <c r="H9" s="368" t="s">
        <v>37</v>
      </c>
      <c r="I9" s="368" t="s">
        <v>37</v>
      </c>
      <c r="J9" s="368" t="s">
        <v>37</v>
      </c>
      <c r="K9" s="368" t="s">
        <v>37</v>
      </c>
      <c r="L9" s="373" t="s">
        <v>37</v>
      </c>
    </row>
    <row r="10" spans="1:12" x14ac:dyDescent="0.2">
      <c r="B10" s="39" t="s">
        <v>288</v>
      </c>
      <c r="C10" s="166">
        <v>520</v>
      </c>
      <c r="D10" s="166">
        <v>520</v>
      </c>
      <c r="E10" s="692">
        <v>520</v>
      </c>
      <c r="F10" s="166">
        <v>520</v>
      </c>
      <c r="G10" s="692">
        <v>520</v>
      </c>
      <c r="H10" s="166">
        <v>520</v>
      </c>
      <c r="I10" s="692">
        <v>520</v>
      </c>
      <c r="J10" s="166">
        <v>520</v>
      </c>
      <c r="K10" s="692">
        <v>520</v>
      </c>
      <c r="L10" s="380">
        <v>520</v>
      </c>
    </row>
    <row r="11" spans="1:12" x14ac:dyDescent="0.2">
      <c r="B11" s="4" t="s">
        <v>289</v>
      </c>
      <c r="C11" s="46">
        <v>650</v>
      </c>
      <c r="D11" s="46">
        <v>650</v>
      </c>
      <c r="E11" s="378">
        <v>650</v>
      </c>
      <c r="F11" s="46">
        <v>650</v>
      </c>
      <c r="G11" s="378">
        <v>650</v>
      </c>
      <c r="H11" s="46">
        <v>650</v>
      </c>
      <c r="I11" s="378">
        <v>650</v>
      </c>
      <c r="J11" s="46">
        <v>650</v>
      </c>
      <c r="K11" s="378">
        <v>690</v>
      </c>
      <c r="L11" s="374">
        <v>690</v>
      </c>
    </row>
    <row r="12" spans="1:12" x14ac:dyDescent="0.2">
      <c r="B12" s="39" t="s">
        <v>104</v>
      </c>
      <c r="C12" s="45">
        <v>837</v>
      </c>
      <c r="D12" s="45">
        <v>837</v>
      </c>
      <c r="E12" s="379">
        <v>837</v>
      </c>
      <c r="F12" s="45">
        <v>837</v>
      </c>
      <c r="G12" s="379">
        <v>837</v>
      </c>
      <c r="H12" s="45">
        <v>837</v>
      </c>
      <c r="I12" s="379">
        <v>837</v>
      </c>
      <c r="J12" s="45">
        <v>837</v>
      </c>
      <c r="K12" s="379">
        <v>871</v>
      </c>
      <c r="L12" s="381">
        <v>871</v>
      </c>
    </row>
    <row r="13" spans="1:12" x14ac:dyDescent="0.2">
      <c r="B13" s="4" t="s">
        <v>108</v>
      </c>
      <c r="C13" s="46">
        <v>495</v>
      </c>
      <c r="D13" s="378">
        <v>495</v>
      </c>
      <c r="E13" s="378">
        <v>495</v>
      </c>
      <c r="F13" s="378">
        <v>495</v>
      </c>
      <c r="G13" s="378">
        <v>495</v>
      </c>
      <c r="H13" s="378">
        <v>495</v>
      </c>
      <c r="I13" s="378">
        <v>495</v>
      </c>
      <c r="J13" s="378">
        <v>495</v>
      </c>
      <c r="K13" s="378">
        <v>495</v>
      </c>
      <c r="L13" s="374">
        <v>495</v>
      </c>
    </row>
    <row r="14" spans="1:12" x14ac:dyDescent="0.2">
      <c r="B14" s="39" t="s">
        <v>290</v>
      </c>
      <c r="C14" s="45">
        <v>180</v>
      </c>
      <c r="D14" s="379">
        <v>180</v>
      </c>
      <c r="E14" s="379">
        <v>180</v>
      </c>
      <c r="F14" s="379">
        <v>195</v>
      </c>
      <c r="G14" s="379">
        <v>195</v>
      </c>
      <c r="H14" s="379">
        <v>195</v>
      </c>
      <c r="I14" s="379">
        <v>195</v>
      </c>
      <c r="J14" s="379">
        <v>195</v>
      </c>
      <c r="K14" s="379">
        <v>195</v>
      </c>
      <c r="L14" s="381">
        <v>195</v>
      </c>
    </row>
    <row r="15" spans="1:12" x14ac:dyDescent="0.2">
      <c r="B15" s="4" t="s">
        <v>291</v>
      </c>
      <c r="C15" s="46">
        <v>275</v>
      </c>
      <c r="D15" s="378">
        <v>275</v>
      </c>
      <c r="E15" s="378">
        <v>300</v>
      </c>
      <c r="F15" s="378">
        <v>300</v>
      </c>
      <c r="G15" s="378">
        <v>300</v>
      </c>
      <c r="H15" s="378">
        <v>300</v>
      </c>
      <c r="I15" s="378">
        <v>340</v>
      </c>
      <c r="J15" s="378">
        <v>340</v>
      </c>
      <c r="K15" s="378">
        <v>340</v>
      </c>
      <c r="L15" s="374">
        <v>340</v>
      </c>
    </row>
    <row r="16" spans="1:12" x14ac:dyDescent="0.2">
      <c r="B16" s="39" t="s">
        <v>101</v>
      </c>
      <c r="C16" s="45">
        <v>275</v>
      </c>
      <c r="D16" s="379">
        <v>275</v>
      </c>
      <c r="E16" s="379">
        <v>300</v>
      </c>
      <c r="F16" s="379">
        <v>300</v>
      </c>
      <c r="G16" s="379">
        <v>300</v>
      </c>
      <c r="H16" s="379">
        <v>300</v>
      </c>
      <c r="I16" s="379">
        <v>340</v>
      </c>
      <c r="J16" s="379">
        <v>340</v>
      </c>
      <c r="K16" s="379">
        <v>340</v>
      </c>
      <c r="L16" s="381">
        <v>340</v>
      </c>
    </row>
    <row r="17" spans="2:12" ht="13.5" thickBot="1" x14ac:dyDescent="0.25">
      <c r="B17" s="4" t="s">
        <v>292</v>
      </c>
      <c r="C17" s="690">
        <v>60</v>
      </c>
      <c r="D17" s="691">
        <v>60</v>
      </c>
      <c r="E17" s="691">
        <v>76</v>
      </c>
      <c r="F17" s="691">
        <v>76</v>
      </c>
      <c r="G17" s="691">
        <v>76</v>
      </c>
      <c r="H17" s="691">
        <v>76</v>
      </c>
      <c r="I17" s="691">
        <v>76</v>
      </c>
      <c r="J17" s="691">
        <v>76</v>
      </c>
      <c r="K17" s="691">
        <v>80</v>
      </c>
      <c r="L17" s="382">
        <v>80</v>
      </c>
    </row>
    <row r="18" spans="2:12" x14ac:dyDescent="0.2"/>
    <row r="19" spans="2:12" ht="13.5" thickBot="1" x14ac:dyDescent="0.25"/>
    <row r="20" spans="2:12" x14ac:dyDescent="0.2">
      <c r="B20" s="38" t="s">
        <v>383</v>
      </c>
      <c r="C20" s="34">
        <v>2003</v>
      </c>
      <c r="D20" s="288">
        <v>2004</v>
      </c>
      <c r="E20" s="288">
        <v>2005</v>
      </c>
      <c r="F20" s="288">
        <v>2006</v>
      </c>
      <c r="G20" s="288">
        <v>2007</v>
      </c>
      <c r="H20" s="288">
        <v>2008</v>
      </c>
      <c r="I20" s="288">
        <v>2009</v>
      </c>
      <c r="J20" s="288">
        <v>2010</v>
      </c>
      <c r="K20" s="288">
        <v>2011</v>
      </c>
      <c r="L20" s="293">
        <v>2012</v>
      </c>
    </row>
    <row r="21" spans="2:12" x14ac:dyDescent="0.2">
      <c r="C21" s="35" t="s">
        <v>37</v>
      </c>
      <c r="D21" s="369" t="s">
        <v>37</v>
      </c>
      <c r="E21" s="369" t="s">
        <v>37</v>
      </c>
      <c r="F21" s="369" t="s">
        <v>37</v>
      </c>
      <c r="G21" s="369" t="s">
        <v>37</v>
      </c>
      <c r="H21" s="369" t="s">
        <v>37</v>
      </c>
      <c r="I21" s="369" t="s">
        <v>37</v>
      </c>
      <c r="J21" s="369" t="s">
        <v>37</v>
      </c>
      <c r="K21" s="369" t="s">
        <v>37</v>
      </c>
      <c r="L21" s="483" t="s">
        <v>37</v>
      </c>
    </row>
    <row r="22" spans="2:12" x14ac:dyDescent="0.2">
      <c r="B22" s="39" t="s">
        <v>290</v>
      </c>
      <c r="C22" s="166">
        <v>135</v>
      </c>
      <c r="D22" s="166">
        <v>135</v>
      </c>
      <c r="E22" s="692">
        <v>135</v>
      </c>
      <c r="F22" s="166">
        <v>135</v>
      </c>
      <c r="G22" s="692">
        <v>135</v>
      </c>
      <c r="H22" s="166">
        <v>135</v>
      </c>
      <c r="I22" s="692">
        <v>135</v>
      </c>
      <c r="J22" s="166">
        <v>135</v>
      </c>
      <c r="K22" s="692">
        <v>135</v>
      </c>
      <c r="L22" s="380">
        <v>135</v>
      </c>
    </row>
    <row r="23" spans="2:12" x14ac:dyDescent="0.2">
      <c r="B23" s="4" t="s">
        <v>291</v>
      </c>
      <c r="C23" s="46">
        <v>135</v>
      </c>
      <c r="D23" s="46">
        <v>135</v>
      </c>
      <c r="E23" s="378">
        <v>135</v>
      </c>
      <c r="F23" s="46">
        <v>135</v>
      </c>
      <c r="G23" s="378">
        <v>148</v>
      </c>
      <c r="H23" s="46">
        <v>148</v>
      </c>
      <c r="I23" s="378">
        <v>148</v>
      </c>
      <c r="J23" s="46">
        <v>148</v>
      </c>
      <c r="K23" s="378">
        <v>148</v>
      </c>
      <c r="L23" s="374">
        <v>148</v>
      </c>
    </row>
    <row r="24" spans="2:12" x14ac:dyDescent="0.2">
      <c r="B24" s="39" t="s">
        <v>101</v>
      </c>
      <c r="C24" s="45">
        <v>131</v>
      </c>
      <c r="D24" s="45">
        <v>131</v>
      </c>
      <c r="E24" s="379">
        <v>131</v>
      </c>
      <c r="F24" s="45">
        <v>131</v>
      </c>
      <c r="G24" s="379">
        <v>132</v>
      </c>
      <c r="H24" s="45">
        <v>135</v>
      </c>
      <c r="I24" s="379">
        <v>135</v>
      </c>
      <c r="J24" s="45">
        <v>135</v>
      </c>
      <c r="K24" s="379">
        <v>135</v>
      </c>
      <c r="L24" s="381">
        <v>135</v>
      </c>
    </row>
    <row r="25" spans="2:12" x14ac:dyDescent="0.2">
      <c r="B25" s="4" t="s">
        <v>292</v>
      </c>
      <c r="C25" s="46">
        <v>0</v>
      </c>
      <c r="D25" s="378">
        <v>2.6</v>
      </c>
      <c r="E25" s="378">
        <v>5</v>
      </c>
      <c r="F25" s="378">
        <v>7</v>
      </c>
      <c r="G25" s="378">
        <v>12</v>
      </c>
      <c r="H25" s="378">
        <v>12</v>
      </c>
      <c r="I25" s="378">
        <v>0</v>
      </c>
      <c r="J25" s="378">
        <v>0</v>
      </c>
      <c r="K25" s="378">
        <v>0</v>
      </c>
      <c r="L25" s="374">
        <v>0</v>
      </c>
    </row>
    <row r="26" spans="2:12" ht="13.5" thickBot="1" x14ac:dyDescent="0.25">
      <c r="B26" s="39" t="s">
        <v>341</v>
      </c>
      <c r="C26" s="687">
        <v>45</v>
      </c>
      <c r="D26" s="688">
        <v>45</v>
      </c>
      <c r="E26" s="688">
        <v>46</v>
      </c>
      <c r="F26" s="688">
        <v>47.5</v>
      </c>
      <c r="G26" s="688">
        <v>48</v>
      </c>
      <c r="H26" s="688">
        <v>48</v>
      </c>
      <c r="I26" s="688">
        <v>48</v>
      </c>
      <c r="J26" s="688">
        <v>48</v>
      </c>
      <c r="K26" s="688">
        <v>48</v>
      </c>
      <c r="L26" s="383">
        <v>48</v>
      </c>
    </row>
    <row r="27" spans="2:12" x14ac:dyDescent="0.2"/>
    <row r="28" spans="2:12" x14ac:dyDescent="0.2"/>
    <row r="29" spans="2:12" x14ac:dyDescent="0.2">
      <c r="B29" s="54"/>
    </row>
    <row r="30" spans="2:12" x14ac:dyDescent="0.2"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</row>
    <row r="31" spans="2:12" x14ac:dyDescent="0.2"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</row>
  </sheetData>
  <phoneticPr fontId="4" type="noConversion"/>
  <pageMargins left="0.75" right="0.75" top="0.49" bottom="1" header="0.5" footer="0.5"/>
  <pageSetup paperSize="9" scale="99" orientation="landscape" horizontalDpi="4294967295" verticalDpi="1200" r:id="rId1"/>
  <headerFooter alignWithMargins="0">
    <oddFooter>&amp;CStrona &amp;P z &amp;N&amp;RORLEN w liczbach ;  strona &amp;A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indexed="11"/>
    <pageSetUpPr autoPageBreaks="0" fitToPage="1"/>
  </sheetPr>
  <dimension ref="A1:AB36"/>
  <sheetViews>
    <sheetView view="pageBreakPreview" zoomScale="85" zoomScaleNormal="85" zoomScaleSheetLayoutView="85" workbookViewId="0">
      <pane xSplit="2" ySplit="7" topLeftCell="C8" activePane="bottomRight" state="frozen"/>
      <selection activeCell="O5" sqref="O5"/>
      <selection pane="topRight" activeCell="O5" sqref="O5"/>
      <selection pane="bottomLeft" activeCell="O5" sqref="O5"/>
      <selection pane="bottomRight" activeCell="Y5" sqref="Y5"/>
    </sheetView>
  </sheetViews>
  <sheetFormatPr defaultRowHeight="12.75" zeroHeight="1" x14ac:dyDescent="0.2"/>
  <cols>
    <col min="1" max="1" width="0.42578125" style="4" customWidth="1"/>
    <col min="2" max="2" width="36.7109375" style="4" bestFit="1" customWidth="1"/>
    <col min="3" max="3" width="9.7109375" style="4" customWidth="1"/>
    <col min="4" max="4" width="6.7109375" style="54" customWidth="1"/>
    <col min="5" max="5" width="9.7109375" style="4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7109375" style="4" customWidth="1"/>
    <col min="12" max="12" width="6.7109375" style="54" customWidth="1"/>
    <col min="13" max="13" width="9.28515625" style="4" bestFit="1" customWidth="1"/>
    <col min="14" max="14" width="6.7109375" style="54" customWidth="1"/>
    <col min="15" max="15" width="9.28515625" style="4" bestFit="1" customWidth="1"/>
    <col min="16" max="16" width="6.7109375" style="4" customWidth="1"/>
    <col min="17" max="17" width="9.28515625" style="4" bestFit="1" customWidth="1"/>
    <col min="18" max="18" width="6.7109375" style="4" customWidth="1"/>
    <col min="19" max="19" width="9.28515625" style="4" bestFit="1" customWidth="1"/>
    <col min="20" max="20" width="6.7109375" style="4" customWidth="1"/>
    <col min="21" max="21" width="9.28515625" style="4" bestFit="1" customWidth="1"/>
    <col min="22" max="22" width="6.7109375" style="4" customWidth="1"/>
    <col min="23" max="23" width="9.28515625" style="4" bestFit="1" customWidth="1"/>
    <col min="24" max="24" width="6.7109375" style="4" customWidth="1"/>
    <col min="25" max="25" width="9.28515625" style="4" bestFit="1" customWidth="1"/>
    <col min="26" max="26" width="6.7109375" style="4" customWidth="1"/>
    <col min="27" max="27" width="9.140625" style="4"/>
    <col min="28" max="28" width="6.7109375" style="4" customWidth="1"/>
    <col min="29" max="16384" width="9.140625" style="4"/>
  </cols>
  <sheetData>
    <row r="1" spans="1:28" x14ac:dyDescent="0.2">
      <c r="A1" s="4" t="s">
        <v>296</v>
      </c>
      <c r="B1" s="592"/>
    </row>
    <row r="2" spans="1:28" ht="12.75" customHeight="1" x14ac:dyDescent="0.35">
      <c r="B2" s="32"/>
    </row>
    <row r="3" spans="1:28" ht="12.75" customHeight="1" x14ac:dyDescent="0.35">
      <c r="B3" s="32"/>
    </row>
    <row r="4" spans="1:28" ht="12.75" customHeight="1" x14ac:dyDescent="0.35">
      <c r="B4" s="32"/>
    </row>
    <row r="5" spans="1:28" ht="12.75" customHeight="1" x14ac:dyDescent="0.2">
      <c r="B5" s="160" t="s">
        <v>573</v>
      </c>
    </row>
    <row r="6" spans="1:28" ht="12.75" customHeight="1" thickBot="1" x14ac:dyDescent="0.4">
      <c r="B6" s="32"/>
    </row>
    <row r="7" spans="1:28" x14ac:dyDescent="0.2">
      <c r="B7" s="38" t="s">
        <v>133</v>
      </c>
      <c r="C7" s="916">
        <v>2000</v>
      </c>
      <c r="D7" s="918"/>
      <c r="E7" s="916">
        <v>2001</v>
      </c>
      <c r="F7" s="918"/>
      <c r="G7" s="916">
        <v>2002</v>
      </c>
      <c r="H7" s="918"/>
      <c r="I7" s="916">
        <v>2003</v>
      </c>
      <c r="J7" s="918"/>
      <c r="K7" s="916">
        <v>2004</v>
      </c>
      <c r="L7" s="917"/>
      <c r="M7" s="916">
        <v>2005</v>
      </c>
      <c r="N7" s="917"/>
      <c r="O7" s="916">
        <v>2006</v>
      </c>
      <c r="P7" s="917"/>
      <c r="Q7" s="916">
        <v>2007</v>
      </c>
      <c r="R7" s="917"/>
      <c r="S7" s="916">
        <v>2008</v>
      </c>
      <c r="T7" s="917"/>
      <c r="U7" s="916">
        <v>2009</v>
      </c>
      <c r="V7" s="917"/>
      <c r="W7" s="916">
        <v>2010</v>
      </c>
      <c r="X7" s="917"/>
      <c r="Y7" s="916">
        <v>2011</v>
      </c>
      <c r="Z7" s="917"/>
      <c r="AA7" s="922">
        <v>2012</v>
      </c>
      <c r="AB7" s="923"/>
    </row>
    <row r="8" spans="1:28" x14ac:dyDescent="0.2">
      <c r="C8" s="502" t="s">
        <v>37</v>
      </c>
      <c r="D8" s="502" t="s">
        <v>134</v>
      </c>
      <c r="E8" s="502" t="s">
        <v>37</v>
      </c>
      <c r="F8" s="502" t="s">
        <v>134</v>
      </c>
      <c r="G8" s="502" t="s">
        <v>37</v>
      </c>
      <c r="H8" s="502" t="s">
        <v>134</v>
      </c>
      <c r="I8" s="502" t="s">
        <v>37</v>
      </c>
      <c r="J8" s="502" t="s">
        <v>134</v>
      </c>
      <c r="K8" s="502" t="s">
        <v>37</v>
      </c>
      <c r="L8" s="503" t="s">
        <v>134</v>
      </c>
      <c r="M8" s="502" t="s">
        <v>37</v>
      </c>
      <c r="N8" s="503" t="s">
        <v>134</v>
      </c>
      <c r="O8" s="502" t="s">
        <v>37</v>
      </c>
      <c r="P8" s="503" t="s">
        <v>134</v>
      </c>
      <c r="Q8" s="502" t="s">
        <v>37</v>
      </c>
      <c r="R8" s="503" t="s">
        <v>134</v>
      </c>
      <c r="S8" s="502" t="s">
        <v>37</v>
      </c>
      <c r="T8" s="503" t="s">
        <v>134</v>
      </c>
      <c r="U8" s="502" t="s">
        <v>37</v>
      </c>
      <c r="V8" s="503" t="s">
        <v>134</v>
      </c>
      <c r="W8" s="502" t="s">
        <v>37</v>
      </c>
      <c r="X8" s="503" t="s">
        <v>134</v>
      </c>
      <c r="Y8" s="502" t="s">
        <v>37</v>
      </c>
      <c r="Z8" s="503" t="s">
        <v>134</v>
      </c>
      <c r="AA8" s="504" t="s">
        <v>37</v>
      </c>
      <c r="AB8" s="505" t="s">
        <v>134</v>
      </c>
    </row>
    <row r="9" spans="1:28" x14ac:dyDescent="0.2">
      <c r="B9" s="39" t="s">
        <v>135</v>
      </c>
      <c r="C9" s="43">
        <v>12537</v>
      </c>
      <c r="D9" s="546">
        <v>0.92839158767772512</v>
      </c>
      <c r="E9" s="43">
        <v>12319</v>
      </c>
      <c r="F9" s="546">
        <v>0.93481560176050993</v>
      </c>
      <c r="G9" s="43">
        <v>12473.86593</v>
      </c>
      <c r="H9" s="546">
        <v>0.92965622510621493</v>
      </c>
      <c r="I9" s="43">
        <v>11724.002</v>
      </c>
      <c r="J9" s="546">
        <v>0.92834219365227522</v>
      </c>
      <c r="K9" s="43">
        <v>12194.066000000001</v>
      </c>
      <c r="L9" s="546">
        <v>0.9285567265209641</v>
      </c>
      <c r="M9" s="43">
        <v>12569</v>
      </c>
      <c r="N9" s="546">
        <v>0.92432710692748932</v>
      </c>
      <c r="O9" s="43">
        <v>13611.657999999999</v>
      </c>
      <c r="P9" s="546">
        <f>O9/O$12</f>
        <v>0.92294816524523282</v>
      </c>
      <c r="Q9" s="43">
        <v>13646.054</v>
      </c>
      <c r="R9" s="546">
        <f>Q9/Q$12</f>
        <v>0.91229134911084375</v>
      </c>
      <c r="S9" s="43">
        <v>14217.79</v>
      </c>
      <c r="T9" s="546">
        <f>S9/S$12</f>
        <v>0.91650891710983307</v>
      </c>
      <c r="U9" s="43">
        <v>14526</v>
      </c>
      <c r="V9" s="546">
        <f>U9/U$12</f>
        <v>0.92339965672875213</v>
      </c>
      <c r="W9" s="43">
        <v>14452</v>
      </c>
      <c r="X9" s="546">
        <f>W9/W$12</f>
        <v>0.91404718234140792</v>
      </c>
      <c r="Y9" s="43">
        <v>14547</v>
      </c>
      <c r="Z9" s="546">
        <f>Y9/Y$12</f>
        <v>0.90253133143069864</v>
      </c>
      <c r="AA9" s="395">
        <v>15191</v>
      </c>
      <c r="AB9" s="552">
        <f>AA9/AA$12</f>
        <v>0.89696504487482287</v>
      </c>
    </row>
    <row r="10" spans="1:28" x14ac:dyDescent="0.2">
      <c r="B10" s="4" t="s">
        <v>136</v>
      </c>
      <c r="C10" s="44">
        <v>967</v>
      </c>
      <c r="D10" s="547">
        <v>7.1608412322274884E-2</v>
      </c>
      <c r="E10" s="44">
        <v>859</v>
      </c>
      <c r="F10" s="547">
        <v>6.5184398239490057E-2</v>
      </c>
      <c r="G10" s="44">
        <v>943.85299999999995</v>
      </c>
      <c r="H10" s="547">
        <v>7.0343774893785169E-2</v>
      </c>
      <c r="I10" s="44">
        <v>904.96400000000006</v>
      </c>
      <c r="J10" s="547">
        <v>7.1657806347724742E-2</v>
      </c>
      <c r="K10" s="44">
        <v>938.21299999999997</v>
      </c>
      <c r="L10" s="550">
        <v>7.1443273479035882E-2</v>
      </c>
      <c r="M10" s="44">
        <v>1029</v>
      </c>
      <c r="N10" s="550">
        <v>7.5672893072510669E-2</v>
      </c>
      <c r="O10" s="44">
        <v>1136.3620000000001</v>
      </c>
      <c r="P10" s="550">
        <f>O10/O$12</f>
        <v>7.7051834754767082E-2</v>
      </c>
      <c r="Q10" s="44">
        <v>1312</v>
      </c>
      <c r="R10" s="550">
        <f>Q10/Q$12</f>
        <v>8.771226099745956E-2</v>
      </c>
      <c r="S10" s="44">
        <v>1295.1959999999999</v>
      </c>
      <c r="T10" s="550">
        <f>S10/S$12</f>
        <v>8.3491082890166976E-2</v>
      </c>
      <c r="U10" s="44">
        <v>1205</v>
      </c>
      <c r="V10" s="550">
        <f>U10/U$12</f>
        <v>7.6600343271247859E-2</v>
      </c>
      <c r="W10" s="44">
        <v>1359</v>
      </c>
      <c r="X10" s="550">
        <f>W10/W$12</f>
        <v>8.5952817658592126E-2</v>
      </c>
      <c r="Y10" s="44">
        <v>1571</v>
      </c>
      <c r="Z10" s="550">
        <f>Y10/Y$12</f>
        <v>9.7468668569301406E-2</v>
      </c>
      <c r="AA10" s="392">
        <v>1745</v>
      </c>
      <c r="AB10" s="553">
        <f>AA10/AA$12</f>
        <v>0.10303495512517714</v>
      </c>
    </row>
    <row r="11" spans="1:28" x14ac:dyDescent="0.2">
      <c r="B11" s="161" t="s">
        <v>137</v>
      </c>
      <c r="C11" s="43">
        <v>384</v>
      </c>
      <c r="D11" s="546">
        <v>2.843601895734597E-2</v>
      </c>
      <c r="E11" s="43">
        <v>368</v>
      </c>
      <c r="F11" s="546">
        <v>2.79253300956139E-2</v>
      </c>
      <c r="G11" s="43">
        <v>363.291</v>
      </c>
      <c r="H11" s="546">
        <v>2.7075466545042618E-2</v>
      </c>
      <c r="I11" s="43">
        <v>393.51100000000002</v>
      </c>
      <c r="J11" s="546">
        <v>3.1159399748166242E-2</v>
      </c>
      <c r="K11" s="43">
        <v>438.89699999999999</v>
      </c>
      <c r="L11" s="546">
        <v>3.3421236329200743E-2</v>
      </c>
      <c r="M11" s="43">
        <v>436</v>
      </c>
      <c r="N11" s="546">
        <v>3.2063538755699367E-2</v>
      </c>
      <c r="O11" s="43">
        <v>494.12200000000001</v>
      </c>
      <c r="P11" s="546">
        <f>O11/O$12</f>
        <v>3.3504294135755175E-2</v>
      </c>
      <c r="Q11" s="43">
        <v>594</v>
      </c>
      <c r="R11" s="546">
        <f>Q11/Q$12</f>
        <v>3.9711191335740074E-2</v>
      </c>
      <c r="S11" s="43">
        <v>575.45399999999995</v>
      </c>
      <c r="T11" s="546">
        <f>S11/S$12</f>
        <v>3.709498609745409E-2</v>
      </c>
      <c r="U11" s="43">
        <v>548</v>
      </c>
      <c r="V11" s="546">
        <f>U11/U$12</f>
        <v>3.4835674782277032E-2</v>
      </c>
      <c r="W11" s="43">
        <v>618</v>
      </c>
      <c r="X11" s="546">
        <f>W11/W$12</f>
        <v>3.9086711782935928E-2</v>
      </c>
      <c r="Y11" s="43">
        <v>761</v>
      </c>
      <c r="Z11" s="546">
        <f>Y11/Y$12</f>
        <v>4.7214294577491003E-2</v>
      </c>
      <c r="AA11" s="395">
        <v>809</v>
      </c>
      <c r="AB11" s="552">
        <f>AA11/AA$12</f>
        <v>4.7768068020784128E-2</v>
      </c>
    </row>
    <row r="12" spans="1:28" ht="13.5" thickBot="1" x14ac:dyDescent="0.25">
      <c r="B12" s="349" t="s">
        <v>138</v>
      </c>
      <c r="C12" s="399">
        <v>13504</v>
      </c>
      <c r="D12" s="548">
        <v>1</v>
      </c>
      <c r="E12" s="399">
        <v>13178</v>
      </c>
      <c r="F12" s="548">
        <v>1</v>
      </c>
      <c r="G12" s="399">
        <v>13417.718929999999</v>
      </c>
      <c r="H12" s="548">
        <v>1</v>
      </c>
      <c r="I12" s="399">
        <v>12628.966</v>
      </c>
      <c r="J12" s="548">
        <v>1</v>
      </c>
      <c r="K12" s="399">
        <v>13132.279</v>
      </c>
      <c r="L12" s="551">
        <v>1</v>
      </c>
      <c r="M12" s="399">
        <v>13598</v>
      </c>
      <c r="N12" s="551">
        <v>1</v>
      </c>
      <c r="O12" s="399">
        <v>14748.02</v>
      </c>
      <c r="P12" s="551">
        <f>O12/O$12</f>
        <v>1</v>
      </c>
      <c r="Q12" s="399">
        <v>14958</v>
      </c>
      <c r="R12" s="551">
        <f>Q12/Q$12</f>
        <v>1</v>
      </c>
      <c r="S12" s="399">
        <f>S9+S10</f>
        <v>15512.986000000001</v>
      </c>
      <c r="T12" s="551">
        <f>S12/S$12</f>
        <v>1</v>
      </c>
      <c r="U12" s="399">
        <v>15731</v>
      </c>
      <c r="V12" s="551">
        <f>U12/U$12</f>
        <v>1</v>
      </c>
      <c r="W12" s="399">
        <f>SUM(W9:W10)</f>
        <v>15811</v>
      </c>
      <c r="X12" s="551">
        <f>W12/W$12</f>
        <v>1</v>
      </c>
      <c r="Y12" s="399">
        <f>SUM(Y9:Y10)</f>
        <v>16118</v>
      </c>
      <c r="Z12" s="551">
        <f>Y12/Y$12</f>
        <v>1</v>
      </c>
      <c r="AA12" s="394">
        <f>SUM(AA9:AA10)</f>
        <v>16936</v>
      </c>
      <c r="AB12" s="554">
        <f>AA12/AA$12</f>
        <v>1</v>
      </c>
    </row>
    <row r="13" spans="1:28" x14ac:dyDescent="0.2">
      <c r="G13" s="133"/>
      <c r="I13" s="133"/>
      <c r="K13" s="133"/>
      <c r="M13" s="133"/>
      <c r="O13" s="133"/>
      <c r="P13" s="54"/>
      <c r="Q13" s="133"/>
      <c r="R13" s="54"/>
      <c r="S13" s="133"/>
      <c r="T13" s="54"/>
      <c r="U13" s="133"/>
      <c r="V13" s="54"/>
      <c r="W13" s="133"/>
      <c r="X13" s="54"/>
      <c r="Y13" s="133"/>
      <c r="Z13" s="54"/>
      <c r="AA13" s="133"/>
      <c r="AB13" s="54"/>
    </row>
    <row r="14" spans="1:28" ht="13.5" thickBot="1" x14ac:dyDescent="0.25">
      <c r="G14" s="133"/>
      <c r="I14" s="133"/>
      <c r="K14" s="133"/>
      <c r="M14" s="133"/>
      <c r="O14" s="133"/>
      <c r="P14" s="54"/>
      <c r="Q14" s="133"/>
      <c r="R14" s="54"/>
      <c r="S14" s="133"/>
      <c r="T14" s="54"/>
      <c r="U14" s="133"/>
      <c r="V14" s="54"/>
      <c r="W14" s="133"/>
      <c r="X14" s="54"/>
      <c r="Y14" s="133"/>
      <c r="Z14" s="54"/>
      <c r="AA14" s="133"/>
      <c r="AB14" s="54"/>
    </row>
    <row r="15" spans="1:28" x14ac:dyDescent="0.2">
      <c r="B15" s="53" t="s">
        <v>574</v>
      </c>
      <c r="C15" s="916">
        <v>2000</v>
      </c>
      <c r="D15" s="918"/>
      <c r="E15" s="916">
        <v>2001</v>
      </c>
      <c r="F15" s="918"/>
      <c r="G15" s="916">
        <v>2002</v>
      </c>
      <c r="H15" s="918"/>
      <c r="I15" s="916">
        <v>2003</v>
      </c>
      <c r="J15" s="918"/>
      <c r="K15" s="916">
        <v>2004</v>
      </c>
      <c r="L15" s="917"/>
      <c r="M15" s="916">
        <v>2005</v>
      </c>
      <c r="N15" s="917"/>
      <c r="O15" s="916">
        <v>2006</v>
      </c>
      <c r="P15" s="917"/>
      <c r="Q15" s="916">
        <v>2007</v>
      </c>
      <c r="R15" s="917"/>
      <c r="S15" s="916">
        <v>2008</v>
      </c>
      <c r="T15" s="917"/>
      <c r="U15" s="916">
        <v>2009</v>
      </c>
      <c r="V15" s="917"/>
      <c r="W15" s="916">
        <v>2010</v>
      </c>
      <c r="X15" s="917"/>
      <c r="Y15" s="916">
        <v>2011</v>
      </c>
      <c r="Z15" s="917"/>
      <c r="AA15" s="922">
        <v>2012</v>
      </c>
      <c r="AB15" s="923"/>
    </row>
    <row r="16" spans="1:28" x14ac:dyDescent="0.2">
      <c r="C16" s="502" t="s">
        <v>37</v>
      </c>
      <c r="D16" s="502" t="s">
        <v>134</v>
      </c>
      <c r="E16" s="502" t="s">
        <v>37</v>
      </c>
      <c r="F16" s="502" t="s">
        <v>134</v>
      </c>
      <c r="G16" s="502" t="s">
        <v>37</v>
      </c>
      <c r="H16" s="502" t="s">
        <v>134</v>
      </c>
      <c r="I16" s="502" t="s">
        <v>37</v>
      </c>
      <c r="J16" s="502" t="s">
        <v>134</v>
      </c>
      <c r="K16" s="502" t="s">
        <v>37</v>
      </c>
      <c r="L16" s="503" t="s">
        <v>134</v>
      </c>
      <c r="M16" s="502" t="s">
        <v>37</v>
      </c>
      <c r="N16" s="503" t="s">
        <v>134</v>
      </c>
      <c r="O16" s="502" t="s">
        <v>37</v>
      </c>
      <c r="P16" s="503" t="s">
        <v>134</v>
      </c>
      <c r="Q16" s="502" t="s">
        <v>37</v>
      </c>
      <c r="R16" s="503" t="s">
        <v>134</v>
      </c>
      <c r="S16" s="502" t="s">
        <v>37</v>
      </c>
      <c r="T16" s="503" t="s">
        <v>134</v>
      </c>
      <c r="U16" s="502" t="s">
        <v>37</v>
      </c>
      <c r="V16" s="503" t="s">
        <v>134</v>
      </c>
      <c r="W16" s="502" t="s">
        <v>37</v>
      </c>
      <c r="X16" s="503" t="s">
        <v>134</v>
      </c>
      <c r="Y16" s="502" t="s">
        <v>37</v>
      </c>
      <c r="Z16" s="503" t="s">
        <v>134</v>
      </c>
      <c r="AA16" s="504" t="s">
        <v>37</v>
      </c>
      <c r="AB16" s="505" t="s">
        <v>134</v>
      </c>
    </row>
    <row r="17" spans="2:28" x14ac:dyDescent="0.2">
      <c r="B17" s="39" t="s">
        <v>91</v>
      </c>
      <c r="C17" s="43">
        <v>3206</v>
      </c>
      <c r="D17" s="549">
        <v>0.28347748891643687</v>
      </c>
      <c r="E17" s="43">
        <v>3176</v>
      </c>
      <c r="F17" s="549">
        <v>0.29151203418767963</v>
      </c>
      <c r="G17" s="43">
        <v>2978.9119999999998</v>
      </c>
      <c r="H17" s="549">
        <v>0.27265948236370074</v>
      </c>
      <c r="I17" s="43">
        <v>2766.6909999999998</v>
      </c>
      <c r="J17" s="549">
        <v>0.26550485960786296</v>
      </c>
      <c r="K17" s="43">
        <v>2753.0740000000001</v>
      </c>
      <c r="L17" s="549">
        <v>0.25184172031537821</v>
      </c>
      <c r="M17" s="43">
        <v>2861</v>
      </c>
      <c r="N17" s="549">
        <v>0.2536797304486611</v>
      </c>
      <c r="O17" s="43">
        <v>2722.8589999999999</v>
      </c>
      <c r="P17" s="549">
        <f>O17/(O$22+O$30+'30-31'!O$20)</f>
        <v>0.22357522940638649</v>
      </c>
      <c r="Q17" s="43">
        <v>2610.41</v>
      </c>
      <c r="R17" s="549">
        <f>Q17/(Q$22+Q$30+'30-31'!Q$20)</f>
        <v>0.20943155644260716</v>
      </c>
      <c r="S17" s="43">
        <v>2800.1909999999998</v>
      </c>
      <c r="T17" s="549">
        <f>S17/(S$22+S$30+'30-31'!S$20)</f>
        <v>0.21593662445599246</v>
      </c>
      <c r="U17" s="43">
        <v>3055</v>
      </c>
      <c r="V17" s="549">
        <f>U17/(U$22+U$30+'30-31'!U$20)</f>
        <v>0.23063566359655746</v>
      </c>
      <c r="W17" s="43">
        <v>2736</v>
      </c>
      <c r="X17" s="549">
        <f>W17/(W$22+W$30+'30-31'!W$20)</f>
        <v>0.21425215348472984</v>
      </c>
      <c r="Y17" s="43">
        <v>2469</v>
      </c>
      <c r="Z17" s="549">
        <f>Y17/(Y$22+Y$30+'30-31'!Y$20)</f>
        <v>0.18607280126610898</v>
      </c>
      <c r="AA17" s="395">
        <v>2491</v>
      </c>
      <c r="AB17" s="552">
        <f>AA17/(AA$22+AA$30+'30-31'!AA$20)</f>
        <v>0.18032430867236138</v>
      </c>
    </row>
    <row r="18" spans="2:28" x14ac:dyDescent="0.2">
      <c r="B18" s="4" t="s">
        <v>92</v>
      </c>
      <c r="C18" s="44">
        <v>3147</v>
      </c>
      <c r="D18" s="550">
        <v>0.27826065427948438</v>
      </c>
      <c r="E18" s="44">
        <v>2759</v>
      </c>
      <c r="F18" s="550">
        <v>0.25323731181480102</v>
      </c>
      <c r="G18" s="44">
        <v>3019.8919999999998</v>
      </c>
      <c r="H18" s="550">
        <v>0.27641037718277045</v>
      </c>
      <c r="I18" s="44">
        <v>3070.7249999999999</v>
      </c>
      <c r="J18" s="550">
        <v>0.29468141184518082</v>
      </c>
      <c r="K18" s="44">
        <v>3347.4569999999999</v>
      </c>
      <c r="L18" s="550">
        <v>0.30621382845566625</v>
      </c>
      <c r="M18" s="44">
        <v>3521</v>
      </c>
      <c r="N18" s="550">
        <v>0.3122007448129101</v>
      </c>
      <c r="O18" s="44">
        <v>3994.6219999999998</v>
      </c>
      <c r="P18" s="550">
        <f>O18/(O$22+O$30+'30-31'!O$20)</f>
        <v>0.32800028574443202</v>
      </c>
      <c r="Q18" s="44">
        <v>4568.1880000000001</v>
      </c>
      <c r="R18" s="550">
        <f>Q18/(Q$22+Q$30+'30-31'!Q$20)</f>
        <v>0.36650285700807184</v>
      </c>
      <c r="S18" s="44">
        <v>5077.9430000000002</v>
      </c>
      <c r="T18" s="550">
        <f>S18/(S$22+S$30+'30-31'!S$20)</f>
        <v>0.39158538492550538</v>
      </c>
      <c r="U18" s="44">
        <v>5330</v>
      </c>
      <c r="V18" s="550">
        <f>U18/(U$22+U$30+'30-31'!U$20)</f>
        <v>0.40238562584931298</v>
      </c>
      <c r="W18" s="44">
        <v>5359</v>
      </c>
      <c r="X18" s="550">
        <f>W18/(W$22+W$30+'30-31'!W$20)</f>
        <v>0.41965544244322633</v>
      </c>
      <c r="Y18" s="44">
        <v>5646</v>
      </c>
      <c r="Z18" s="550">
        <f>Y18/(Y$22+Y$30+'30-31'!Y$20)</f>
        <v>0.42550305222699525</v>
      </c>
      <c r="AA18" s="392">
        <v>5829</v>
      </c>
      <c r="AB18" s="553">
        <f>AA18/(AA$22+AA$30+'30-31'!AA$20)</f>
        <v>0.42196322571304473</v>
      </c>
    </row>
    <row r="19" spans="2:28" x14ac:dyDescent="0.2">
      <c r="B19" s="39" t="s">
        <v>93</v>
      </c>
      <c r="C19" s="43">
        <v>1526</v>
      </c>
      <c r="D19" s="549">
        <v>0.13493033315236516</v>
      </c>
      <c r="E19" s="43">
        <v>1974</v>
      </c>
      <c r="F19" s="549">
        <v>0.1811853764126195</v>
      </c>
      <c r="G19" s="43">
        <v>1704.6369999999999</v>
      </c>
      <c r="H19" s="549">
        <v>0.15602523405794189</v>
      </c>
      <c r="I19" s="43">
        <v>1531.261</v>
      </c>
      <c r="J19" s="549">
        <v>0.14694710642713477</v>
      </c>
      <c r="K19" s="43">
        <v>1706.3309999999999</v>
      </c>
      <c r="L19" s="549">
        <v>0.15608927855461188</v>
      </c>
      <c r="M19" s="43">
        <v>1571</v>
      </c>
      <c r="N19" s="549">
        <v>0.13929774782762902</v>
      </c>
      <c r="O19" s="43">
        <v>1207.3699999999999</v>
      </c>
      <c r="P19" s="549">
        <f>O19/(O$22+O$30+'30-31'!O$20)</f>
        <v>9.9137716910199486E-2</v>
      </c>
      <c r="Q19" s="43">
        <v>840.07799999999997</v>
      </c>
      <c r="R19" s="549">
        <f>Q19/(Q$22+Q$30+'30-31'!Q$20)</f>
        <v>6.7398930847335295E-2</v>
      </c>
      <c r="S19" s="43">
        <v>840.28</v>
      </c>
      <c r="T19" s="549">
        <f>S19/(S$22+S$30+'30-31'!S$20)</f>
        <v>6.479816083898611E-2</v>
      </c>
      <c r="U19" s="43">
        <v>790</v>
      </c>
      <c r="V19" s="549">
        <f>U19/(U$22+U$30+'30-31'!U$20)</f>
        <v>5.9640646232825001E-2</v>
      </c>
      <c r="W19" s="43">
        <v>699</v>
      </c>
      <c r="X19" s="549">
        <f>W19/(W$22+W$30+'30-31'!W$20)</f>
        <v>5.4737666405638215E-2</v>
      </c>
      <c r="Y19" s="43">
        <v>372</v>
      </c>
      <c r="Z19" s="549">
        <f>Y19/(Y$22+Y$30+'30-31'!Y$20)</f>
        <v>2.8035270178611803E-2</v>
      </c>
      <c r="AA19" s="395">
        <v>746</v>
      </c>
      <c r="AB19" s="552">
        <f>AA19/(AA$22+AA$30+'30-31'!AA$20)</f>
        <v>5.4003185174460691E-2</v>
      </c>
    </row>
    <row r="20" spans="2:28" x14ac:dyDescent="0.2">
      <c r="B20" s="4" t="s">
        <v>139</v>
      </c>
      <c r="C20" s="155">
        <v>263</v>
      </c>
      <c r="D20" s="550">
        <v>2.3254703551161229E-2</v>
      </c>
      <c r="E20" s="155">
        <v>283</v>
      </c>
      <c r="F20" s="550">
        <v>2.5975411106773719E-2</v>
      </c>
      <c r="G20" s="155">
        <v>262.93799999999999</v>
      </c>
      <c r="H20" s="550">
        <v>2.4066685747597363E-2</v>
      </c>
      <c r="I20" s="155">
        <v>300.62200000000001</v>
      </c>
      <c r="J20" s="550">
        <v>2.8849120449314723E-2</v>
      </c>
      <c r="K20" s="155">
        <v>334.19900000000001</v>
      </c>
      <c r="L20" s="550">
        <v>3.0571372613914148E-2</v>
      </c>
      <c r="M20" s="155">
        <v>369</v>
      </c>
      <c r="N20" s="550">
        <v>3.2718567121830112E-2</v>
      </c>
      <c r="O20" s="155">
        <v>402.17899999999997</v>
      </c>
      <c r="P20" s="550">
        <f>O20/(O$22+O$30+'30-31'!O$20)</f>
        <v>3.3023106296518147E-2</v>
      </c>
      <c r="Q20" s="155">
        <v>354.58699999999999</v>
      </c>
      <c r="R20" s="550">
        <f>Q20/(Q$22+Q$30+'30-31'!Q$20)</f>
        <v>2.8448292530412752E-2</v>
      </c>
      <c r="S20" s="155">
        <v>418.334</v>
      </c>
      <c r="T20" s="550">
        <f>S20/(S$22+S$30+'30-31'!S$20)</f>
        <v>3.2259810796896764E-2</v>
      </c>
      <c r="U20" s="155">
        <v>291</v>
      </c>
      <c r="V20" s="550">
        <f>U20/(U$22+U$30+'30-31'!U$20)</f>
        <v>2.1968896270572247E-2</v>
      </c>
      <c r="W20" s="155">
        <v>394</v>
      </c>
      <c r="X20" s="550">
        <f>W20/(W$22+W$30+'30-31'!W$20)</f>
        <v>3.0853563038371182E-2</v>
      </c>
      <c r="Y20" s="155">
        <v>393</v>
      </c>
      <c r="Z20" s="550">
        <f>Y20/(Y$22+Y$30+'30-31'!Y$20)</f>
        <v>2.9617906398372147E-2</v>
      </c>
      <c r="AA20" s="356">
        <f>338+51</f>
        <v>389</v>
      </c>
      <c r="AB20" s="553">
        <f>AA20/(AA$22+AA$30+'30-31'!AA$20)</f>
        <v>2.815983784566382E-2</v>
      </c>
    </row>
    <row r="21" spans="2:28" x14ac:dyDescent="0.2">
      <c r="B21" s="39" t="s">
        <v>96</v>
      </c>
      <c r="C21" s="154">
        <v>253</v>
      </c>
      <c r="D21" s="549">
        <v>2.2370494290660802E-2</v>
      </c>
      <c r="E21" s="154">
        <v>217</v>
      </c>
      <c r="F21" s="549">
        <v>1.9917541378692213E-2</v>
      </c>
      <c r="G21" s="154">
        <v>208.49600000000001</v>
      </c>
      <c r="H21" s="549">
        <v>1.9083615573371137E-2</v>
      </c>
      <c r="I21" s="154">
        <v>215.71</v>
      </c>
      <c r="J21" s="549">
        <v>2.0700560079174774E-2</v>
      </c>
      <c r="K21" s="154">
        <v>200.709</v>
      </c>
      <c r="L21" s="549">
        <v>1.8360167522841465E-2</v>
      </c>
      <c r="M21" s="154">
        <v>237</v>
      </c>
      <c r="N21" s="549">
        <v>2.1014364248980316E-2</v>
      </c>
      <c r="O21" s="154">
        <v>219.93600000000001</v>
      </c>
      <c r="P21" s="549">
        <f>O21/(O$22+O$30+'30-31'!O$20)</f>
        <v>1.8059048101544378E-2</v>
      </c>
      <c r="Q21" s="154">
        <v>190</v>
      </c>
      <c r="R21" s="549">
        <f>Q21/(Q$22+Q$30+'30-31'!Q$20)</f>
        <v>1.5243580787728887E-2</v>
      </c>
      <c r="S21" s="154">
        <v>223</v>
      </c>
      <c r="T21" s="549">
        <f>S21/(S$22+S$30+'30-31'!S$20)</f>
        <v>1.7196636677171778E-2</v>
      </c>
      <c r="U21" s="154">
        <v>212</v>
      </c>
      <c r="V21" s="549">
        <f>U21/(U$22+U$30+'30-31'!U$20)</f>
        <v>1.6004831647289747E-2</v>
      </c>
      <c r="W21" s="154">
        <v>241</v>
      </c>
      <c r="X21" s="549">
        <f>W21/(W$22+W$30+'30-31'!W$20)</f>
        <v>1.8872357086922475E-2</v>
      </c>
      <c r="Y21" s="154">
        <v>186</v>
      </c>
      <c r="Z21" s="549">
        <f>Y21/(Y$22+Y$30+'30-31'!Y$20)</f>
        <v>1.4017635089305902E-2</v>
      </c>
      <c r="AA21" s="395">
        <v>226</v>
      </c>
      <c r="AB21" s="552">
        <f>AA21/(AA$22+AA$30+'30-31'!AA$20)</f>
        <v>1.6360214275372809E-2</v>
      </c>
    </row>
    <row r="22" spans="2:28" ht="13.5" thickBot="1" x14ac:dyDescent="0.25">
      <c r="B22" s="349" t="s">
        <v>140</v>
      </c>
      <c r="C22" s="399">
        <v>8395</v>
      </c>
      <c r="D22" s="551">
        <v>0.7422936741901085</v>
      </c>
      <c r="E22" s="399">
        <v>8409</v>
      </c>
      <c r="F22" s="551">
        <v>0.77182767490056603</v>
      </c>
      <c r="G22" s="399">
        <v>8174.875</v>
      </c>
      <c r="H22" s="551">
        <v>0.74824539492538167</v>
      </c>
      <c r="I22" s="399">
        <v>7885.009</v>
      </c>
      <c r="J22" s="551">
        <v>0.75668305840866812</v>
      </c>
      <c r="K22" s="399">
        <v>8341.77</v>
      </c>
      <c r="L22" s="551">
        <v>0.76307636746241203</v>
      </c>
      <c r="M22" s="399">
        <v>8559</v>
      </c>
      <c r="N22" s="551">
        <v>0.75891115446001067</v>
      </c>
      <c r="O22" s="399">
        <v>8546.9659999999985</v>
      </c>
      <c r="P22" s="551">
        <f>O22/(O$22+O$30+'30-31'!O$20)</f>
        <v>0.70179538645908046</v>
      </c>
      <c r="Q22" s="399">
        <f>SUM(Q17:Q21)</f>
        <v>8563.262999999999</v>
      </c>
      <c r="R22" s="551">
        <f>Q22/(Q$22+Q$30+'30-31'!Q$20)</f>
        <v>0.68702521761615587</v>
      </c>
      <c r="S22" s="399">
        <f>SUM(S17:S21)</f>
        <v>9359.7480000000014</v>
      </c>
      <c r="T22" s="551">
        <f>S22/(S$22+S$30+'30-31'!S$20)</f>
        <v>0.72177661769455259</v>
      </c>
      <c r="U22" s="399">
        <f>SUM(U17:U21)</f>
        <v>9678</v>
      </c>
      <c r="V22" s="551">
        <f>U22/(U$22+U$30+'30-31'!U$20)</f>
        <v>0.73063566359655741</v>
      </c>
      <c r="W22" s="399">
        <f>SUM(W17:W21)</f>
        <v>9429</v>
      </c>
      <c r="X22" s="551">
        <f>W22/(W$22+W$30+'30-31'!W$20)</f>
        <v>0.738371182458888</v>
      </c>
      <c r="Y22" s="399">
        <f>SUM(Y17:Y21)</f>
        <v>9066</v>
      </c>
      <c r="Z22" s="551">
        <f>Y22/(Y$22+Y$30+'30-31'!Y$20)</f>
        <v>0.68324666515939403</v>
      </c>
      <c r="AA22" s="394">
        <f>SUM(AA17:AA21)</f>
        <v>9681</v>
      </c>
      <c r="AB22" s="554">
        <f>AA22/(AA$22+AA$30+'30-31'!AA$20)</f>
        <v>0.70081077168090344</v>
      </c>
    </row>
    <row r="23" spans="2:28" x14ac:dyDescent="0.2">
      <c r="B23" s="137"/>
      <c r="C23" s="61"/>
      <c r="P23" s="54"/>
      <c r="R23" s="54"/>
      <c r="T23" s="54"/>
      <c r="V23" s="54"/>
      <c r="X23" s="54"/>
      <c r="Z23" s="54"/>
      <c r="AB23" s="54"/>
    </row>
    <row r="24" spans="2:28" ht="13.5" thickBot="1" x14ac:dyDescent="0.25">
      <c r="B24" s="137"/>
      <c r="G24" s="61"/>
      <c r="P24" s="54"/>
      <c r="R24" s="54"/>
      <c r="T24" s="54"/>
      <c r="V24" s="54"/>
      <c r="X24" s="54"/>
      <c r="Z24" s="54"/>
      <c r="AA24" s="61"/>
      <c r="AB24" s="54"/>
    </row>
    <row r="25" spans="2:28" x14ac:dyDescent="0.2">
      <c r="B25" s="38" t="s">
        <v>141</v>
      </c>
      <c r="C25" s="916">
        <v>2000</v>
      </c>
      <c r="D25" s="918"/>
      <c r="E25" s="916">
        <v>2001</v>
      </c>
      <c r="F25" s="918"/>
      <c r="G25" s="916">
        <v>2002</v>
      </c>
      <c r="H25" s="918"/>
      <c r="I25" s="916">
        <v>2003</v>
      </c>
      <c r="J25" s="918"/>
      <c r="K25" s="916">
        <v>2004</v>
      </c>
      <c r="L25" s="917"/>
      <c r="M25" s="916">
        <v>2005</v>
      </c>
      <c r="N25" s="917"/>
      <c r="O25" s="916">
        <v>2006</v>
      </c>
      <c r="P25" s="917"/>
      <c r="Q25" s="916">
        <v>2007</v>
      </c>
      <c r="R25" s="917"/>
      <c r="S25" s="916">
        <v>2008</v>
      </c>
      <c r="T25" s="917"/>
      <c r="U25" s="916">
        <v>2009</v>
      </c>
      <c r="V25" s="917"/>
      <c r="W25" s="916">
        <v>2010</v>
      </c>
      <c r="X25" s="917"/>
      <c r="Y25" s="916">
        <v>2011</v>
      </c>
      <c r="Z25" s="917"/>
      <c r="AA25" s="922">
        <v>2012</v>
      </c>
      <c r="AB25" s="923"/>
    </row>
    <row r="26" spans="2:28" x14ac:dyDescent="0.2">
      <c r="C26" s="153" t="s">
        <v>37</v>
      </c>
      <c r="D26" s="153" t="s">
        <v>134</v>
      </c>
      <c r="E26" s="153" t="s">
        <v>37</v>
      </c>
      <c r="F26" s="153" t="s">
        <v>134</v>
      </c>
      <c r="G26" s="153" t="s">
        <v>37</v>
      </c>
      <c r="H26" s="153" t="s">
        <v>134</v>
      </c>
      <c r="I26" s="153" t="s">
        <v>37</v>
      </c>
      <c r="J26" s="153" t="s">
        <v>134</v>
      </c>
      <c r="K26" s="153" t="s">
        <v>37</v>
      </c>
      <c r="L26" s="352" t="s">
        <v>134</v>
      </c>
      <c r="M26" s="153" t="s">
        <v>37</v>
      </c>
      <c r="N26" s="352" t="s">
        <v>134</v>
      </c>
      <c r="O26" s="153" t="s">
        <v>37</v>
      </c>
      <c r="P26" s="352" t="s">
        <v>134</v>
      </c>
      <c r="Q26" s="153" t="s">
        <v>37</v>
      </c>
      <c r="R26" s="352" t="s">
        <v>134</v>
      </c>
      <c r="S26" s="153" t="s">
        <v>37</v>
      </c>
      <c r="T26" s="352" t="s">
        <v>134</v>
      </c>
      <c r="U26" s="153" t="s">
        <v>37</v>
      </c>
      <c r="V26" s="352" t="s">
        <v>134</v>
      </c>
      <c r="W26" s="153" t="s">
        <v>37</v>
      </c>
      <c r="X26" s="352" t="s">
        <v>134</v>
      </c>
      <c r="Y26" s="153" t="s">
        <v>37</v>
      </c>
      <c r="Z26" s="352" t="s">
        <v>134</v>
      </c>
      <c r="AA26" s="353" t="s">
        <v>37</v>
      </c>
      <c r="AB26" s="354" t="s">
        <v>134</v>
      </c>
    </row>
    <row r="27" spans="2:28" x14ac:dyDescent="0.2">
      <c r="B27" s="39" t="s">
        <v>97</v>
      </c>
      <c r="C27" s="43">
        <v>1180</v>
      </c>
      <c r="D27" s="519">
        <v>0.10433669273905039</v>
      </c>
      <c r="E27" s="43">
        <v>939</v>
      </c>
      <c r="F27" s="519">
        <v>8.6186964767705015E-2</v>
      </c>
      <c r="G27" s="43">
        <v>949.51599999999996</v>
      </c>
      <c r="H27" s="519">
        <v>8.6909093338793389E-2</v>
      </c>
      <c r="I27" s="43">
        <v>717.43700000000001</v>
      </c>
      <c r="J27" s="519">
        <v>6.8848675172791765E-2</v>
      </c>
      <c r="K27" s="43">
        <v>678</v>
      </c>
      <c r="L27" s="523">
        <v>6.2021103091971529E-2</v>
      </c>
      <c r="M27" s="43">
        <v>625</v>
      </c>
      <c r="N27" s="523">
        <v>5.5417627238872141E-2</v>
      </c>
      <c r="O27" s="43">
        <v>763.63199999999995</v>
      </c>
      <c r="P27" s="523">
        <f>O27/(O$22+O$30+'30-31'!O$20)</f>
        <v>6.2702181634105084E-2</v>
      </c>
      <c r="Q27" s="43">
        <v>995</v>
      </c>
      <c r="R27" s="523">
        <f>Q27/(Q$22+Q$30+'30-31'!Q$20)</f>
        <v>7.9828225704159164E-2</v>
      </c>
      <c r="S27" s="43">
        <v>939.07500000000005</v>
      </c>
      <c r="T27" s="523">
        <f>S27/(S$22+S$30+'30-31'!S$20)</f>
        <v>7.241673357674927E-2</v>
      </c>
      <c r="U27" s="43">
        <v>959</v>
      </c>
      <c r="V27" s="523">
        <f>U27/(U$22+U$30+'30-31'!U$20)</f>
        <v>7.2399214857315417E-2</v>
      </c>
      <c r="W27" s="43">
        <v>978</v>
      </c>
      <c r="X27" s="523">
        <f>W27/(W$22+W$30+'30-31'!W$20)</f>
        <v>7.658574784651527E-2</v>
      </c>
      <c r="Y27" s="43">
        <v>1253</v>
      </c>
      <c r="Z27" s="523">
        <f>Y27/(Y$22+Y$30+'30-31'!Y$20)</f>
        <v>9.4430627779033841E-2</v>
      </c>
      <c r="AA27" s="395">
        <v>1456</v>
      </c>
      <c r="AB27" s="529">
        <f>AA27/(AA$22+AA$30+'30-31'!AA$20)</f>
        <v>0.10540031851744606</v>
      </c>
    </row>
    <row r="28" spans="2:28" ht="14.25" x14ac:dyDescent="0.2">
      <c r="B28" s="4" t="s">
        <v>298</v>
      </c>
      <c r="C28" s="44">
        <v>507.54</v>
      </c>
      <c r="D28" s="520">
        <v>4.4877156807438673E-2</v>
      </c>
      <c r="E28" s="44">
        <v>424.91899999999998</v>
      </c>
      <c r="F28" s="520">
        <v>3.9001574954343393E-2</v>
      </c>
      <c r="G28" s="44">
        <v>487.00200000000001</v>
      </c>
      <c r="H28" s="520">
        <v>4.4575238620706822E-2</v>
      </c>
      <c r="I28" s="44">
        <v>567.68700000000001</v>
      </c>
      <c r="J28" s="520">
        <v>5.4477951182914514E-2</v>
      </c>
      <c r="K28" s="44">
        <v>561</v>
      </c>
      <c r="L28" s="524">
        <v>5.1318346363710958E-2</v>
      </c>
      <c r="M28" s="44">
        <v>602</v>
      </c>
      <c r="N28" s="524">
        <v>5.3378258556481643E-2</v>
      </c>
      <c r="O28" s="44">
        <v>701.38</v>
      </c>
      <c r="P28" s="524">
        <f>O28/(O$22+O$30+'30-31'!O$20)</f>
        <v>5.7590640720305883E-2</v>
      </c>
      <c r="Q28" s="44">
        <v>680</v>
      </c>
      <c r="R28" s="524">
        <f>Q28/(Q$22+Q$30+'30-31'!Q$20)</f>
        <v>5.4555973345556015E-2</v>
      </c>
      <c r="S28" s="44">
        <v>700.51700000000005</v>
      </c>
      <c r="T28" s="524">
        <f>S28/(S$22+S$30+'30-31'!S$20)</f>
        <v>5.4020342310234726E-2</v>
      </c>
      <c r="U28" s="44">
        <v>764</v>
      </c>
      <c r="V28" s="524">
        <f>U28/(U$22+U$30+'30-31'!U$20)</f>
        <v>5.7677789521364937E-2</v>
      </c>
      <c r="W28" s="44">
        <v>711</v>
      </c>
      <c r="X28" s="524">
        <f>W28/(W$22+W$30+'30-31'!W$20)</f>
        <v>5.5677368833202817E-2</v>
      </c>
      <c r="Y28" s="44">
        <v>798</v>
      </c>
      <c r="Z28" s="524">
        <f>Y28/(Y$22+Y$30+'30-31'!Y$20)</f>
        <v>6.0140176350893061E-2</v>
      </c>
      <c r="AA28" s="396">
        <v>789</v>
      </c>
      <c r="AB28" s="530">
        <f>AA28/(AA$22+AA$30+'30-31'!AA$20)</f>
        <v>5.7115969306500654E-2</v>
      </c>
    </row>
    <row r="29" spans="2:28" ht="14.25" x14ac:dyDescent="0.2">
      <c r="B29" s="39" t="s">
        <v>531</v>
      </c>
      <c r="C29" s="43">
        <v>244</v>
      </c>
      <c r="D29" s="519">
        <v>2.1574705956210419E-2</v>
      </c>
      <c r="E29" s="43">
        <v>223</v>
      </c>
      <c r="F29" s="519">
        <v>2.0468256808517805E-2</v>
      </c>
      <c r="G29" s="43">
        <v>149</v>
      </c>
      <c r="H29" s="519">
        <v>1.363795334410396E-2</v>
      </c>
      <c r="I29" s="43">
        <v>129.464</v>
      </c>
      <c r="J29" s="519">
        <v>1.2423982708684264E-2</v>
      </c>
      <c r="K29" s="43">
        <v>231</v>
      </c>
      <c r="L29" s="523">
        <v>2.1131083796822159E-2</v>
      </c>
      <c r="M29" s="43">
        <v>452</v>
      </c>
      <c r="N29" s="523">
        <v>4.0078028019152334E-2</v>
      </c>
      <c r="O29" s="43">
        <f>O30-O28-O27</f>
        <v>615.73699999999974</v>
      </c>
      <c r="P29" s="523">
        <f>O29/(O$22+O$30+'30-31'!O$20)</f>
        <v>5.055845382702525E-2</v>
      </c>
      <c r="Q29" s="43">
        <v>627</v>
      </c>
      <c r="R29" s="523">
        <f>Q29/(Q$22+Q$30+'30-31'!Q$20)</f>
        <v>5.0303816599505329E-2</v>
      </c>
      <c r="S29" s="43">
        <v>630.64599999999996</v>
      </c>
      <c r="T29" s="523">
        <f>S29/(S$22+S$30+'30-31'!S$20)</f>
        <v>4.8632242752967139E-2</v>
      </c>
      <c r="U29" s="43">
        <v>377</v>
      </c>
      <c r="V29" s="523">
        <f>U29/(U$22+U$30+'30-31'!U$20)</f>
        <v>2.8461422316170919E-2</v>
      </c>
      <c r="W29" s="43">
        <v>354</v>
      </c>
      <c r="X29" s="523">
        <f>W29/(W$22+W$30+'30-31'!W$20)</f>
        <v>2.7721221613155832E-2</v>
      </c>
      <c r="Y29" s="43">
        <v>490</v>
      </c>
      <c r="Z29" s="523">
        <f>Y29/(Y$22+Y$30+'30-31'!Y$20)</f>
        <v>3.6928178461074684E-2</v>
      </c>
      <c r="AA29" s="395">
        <v>368</v>
      </c>
      <c r="AB29" s="529">
        <f>AA29/(AA$22+AA$30+'30-31'!AA$20)</f>
        <v>2.6639640943969884E-2</v>
      </c>
    </row>
    <row r="30" spans="2:28" ht="13.5" thickBot="1" x14ac:dyDescent="0.25">
      <c r="B30" s="349" t="s">
        <v>142</v>
      </c>
      <c r="C30" s="399">
        <v>1931.54</v>
      </c>
      <c r="D30" s="521">
        <v>0.17078855550269947</v>
      </c>
      <c r="E30" s="399">
        <v>1586.9189999999999</v>
      </c>
      <c r="F30" s="521">
        <v>0.14565679653056621</v>
      </c>
      <c r="G30" s="399">
        <v>1585.518</v>
      </c>
      <c r="H30" s="521">
        <v>0.14512228530360419</v>
      </c>
      <c r="I30" s="399">
        <v>1414.588</v>
      </c>
      <c r="J30" s="521">
        <v>0.13575060906439054</v>
      </c>
      <c r="K30" s="399">
        <v>1470</v>
      </c>
      <c r="L30" s="525">
        <v>0.13447053325250463</v>
      </c>
      <c r="M30" s="399">
        <v>1679</v>
      </c>
      <c r="N30" s="525">
        <v>0.14887391381450613</v>
      </c>
      <c r="O30" s="399">
        <v>2080.7489999999998</v>
      </c>
      <c r="P30" s="525">
        <f>O30/(O$22+O$30+'30-31'!O$20)</f>
        <v>0.17085127618143622</v>
      </c>
      <c r="Q30" s="399">
        <v>2302</v>
      </c>
      <c r="R30" s="525">
        <f>Q30/(Q$22+Q$30+'30-31'!Q$20)</f>
        <v>0.18468801564922052</v>
      </c>
      <c r="S30" s="399">
        <f>SUM(S27:S29)</f>
        <v>2270.2380000000003</v>
      </c>
      <c r="T30" s="525">
        <f>S30/(S$22+S$30+'30-31'!S$20)</f>
        <v>0.17506931863995115</v>
      </c>
      <c r="U30" s="399">
        <f>SUM(U27:U29)</f>
        <v>2100</v>
      </c>
      <c r="V30" s="525">
        <f>U30/(U$22+U$30+'30-31'!U$20)</f>
        <v>0.15853842669485127</v>
      </c>
      <c r="W30" s="399">
        <f>SUM(W27:W29)</f>
        <v>2043</v>
      </c>
      <c r="X30" s="525">
        <f>W30/(W$22+W$30+'30-31'!W$20)</f>
        <v>0.15998433829287392</v>
      </c>
      <c r="Y30" s="399">
        <f>SUM(Y27:Y29)</f>
        <v>2541</v>
      </c>
      <c r="Z30" s="525">
        <f>Y30/(Y$22+Y$30+'30-31'!Y$20)</f>
        <v>0.19149898259100159</v>
      </c>
      <c r="AA30" s="394">
        <v>2613</v>
      </c>
      <c r="AB30" s="531">
        <f>AA30/(AA$22+AA$30+'30-31'!AA$20)</f>
        <v>0.18915592876791662</v>
      </c>
    </row>
    <row r="31" spans="2:28" x14ac:dyDescent="0.2">
      <c r="B31" s="137"/>
      <c r="P31" s="54"/>
      <c r="R31" s="54"/>
      <c r="T31" s="54"/>
      <c r="V31" s="54"/>
      <c r="X31" s="54"/>
      <c r="Z31" s="54"/>
      <c r="AB31" s="54"/>
    </row>
    <row r="32" spans="2:28" x14ac:dyDescent="0.2">
      <c r="B32" s="137"/>
      <c r="P32" s="54"/>
      <c r="Q32" s="61"/>
      <c r="R32" s="54"/>
      <c r="T32" s="54"/>
      <c r="V32" s="54"/>
      <c r="X32" s="54"/>
      <c r="Z32" s="54"/>
      <c r="AA32" s="61"/>
      <c r="AB32" s="54"/>
    </row>
    <row r="33" spans="2:28" x14ac:dyDescent="0.2">
      <c r="B33" s="54" t="s">
        <v>475</v>
      </c>
      <c r="P33" s="54"/>
      <c r="R33" s="54"/>
      <c r="T33" s="54"/>
      <c r="V33" s="54"/>
      <c r="X33" s="54"/>
      <c r="Z33" s="54"/>
      <c r="AB33" s="54"/>
    </row>
    <row r="34" spans="2:28" x14ac:dyDescent="0.2">
      <c r="B34" s="54" t="s">
        <v>524</v>
      </c>
      <c r="P34" s="54"/>
      <c r="R34" s="54"/>
      <c r="T34" s="54"/>
      <c r="V34" s="54"/>
      <c r="X34" s="54"/>
      <c r="Z34" s="54"/>
      <c r="AB34" s="54"/>
    </row>
    <row r="35" spans="2:28" x14ac:dyDescent="0.2">
      <c r="B35" s="263"/>
      <c r="C35" s="263"/>
      <c r="D35" s="527"/>
      <c r="E35" s="263"/>
      <c r="F35" s="527"/>
      <c r="G35" s="263"/>
      <c r="H35" s="527"/>
      <c r="I35" s="263"/>
      <c r="J35" s="527"/>
      <c r="K35" s="263"/>
      <c r="L35" s="527"/>
      <c r="M35" s="263"/>
      <c r="N35" s="527"/>
      <c r="O35" s="263"/>
      <c r="P35" s="527"/>
      <c r="Q35" s="263"/>
      <c r="R35" s="527"/>
      <c r="S35" s="263"/>
      <c r="T35" s="527"/>
      <c r="U35" s="263"/>
      <c r="V35" s="527"/>
      <c r="W35" s="263"/>
      <c r="X35" s="527"/>
      <c r="Y35" s="263"/>
      <c r="Z35" s="527"/>
      <c r="AA35" s="263"/>
      <c r="AB35" s="527"/>
    </row>
    <row r="36" spans="2:28" x14ac:dyDescent="0.2">
      <c r="B36" s="265"/>
      <c r="C36" s="265"/>
      <c r="D36" s="528"/>
      <c r="E36" s="265"/>
      <c r="F36" s="528"/>
      <c r="G36" s="265"/>
      <c r="H36" s="528"/>
      <c r="I36" s="265"/>
      <c r="J36" s="528"/>
      <c r="K36" s="265"/>
      <c r="L36" s="528"/>
      <c r="M36" s="265"/>
      <c r="N36" s="528"/>
      <c r="O36" s="265"/>
      <c r="P36" s="528"/>
      <c r="Q36" s="265"/>
      <c r="R36" s="528"/>
      <c r="S36" s="265"/>
      <c r="T36" s="528"/>
      <c r="U36" s="265"/>
      <c r="V36" s="528"/>
      <c r="W36" s="265"/>
      <c r="X36" s="528"/>
      <c r="Y36" s="265"/>
      <c r="Z36" s="528"/>
      <c r="AA36" s="265"/>
      <c r="AB36" s="528"/>
    </row>
  </sheetData>
  <mergeCells count="39">
    <mergeCell ref="O7:P7"/>
    <mergeCell ref="O15:P15"/>
    <mergeCell ref="Q7:R7"/>
    <mergeCell ref="Q15:R15"/>
    <mergeCell ref="I25:J25"/>
    <mergeCell ref="K25:L25"/>
    <mergeCell ref="M25:N25"/>
    <mergeCell ref="I7:J7"/>
    <mergeCell ref="I15:J15"/>
    <mergeCell ref="K7:L7"/>
    <mergeCell ref="K15:L15"/>
    <mergeCell ref="M7:N7"/>
    <mergeCell ref="M15:N15"/>
    <mergeCell ref="O25:P25"/>
    <mergeCell ref="C7:D7"/>
    <mergeCell ref="E7:F7"/>
    <mergeCell ref="G7:H7"/>
    <mergeCell ref="C15:D15"/>
    <mergeCell ref="E15:F15"/>
    <mergeCell ref="G15:H15"/>
    <mergeCell ref="C25:D25"/>
    <mergeCell ref="E25:F25"/>
    <mergeCell ref="G25:H25"/>
    <mergeCell ref="W7:X7"/>
    <mergeCell ref="W15:X15"/>
    <mergeCell ref="W25:X25"/>
    <mergeCell ref="Q25:R25"/>
    <mergeCell ref="S7:T7"/>
    <mergeCell ref="S15:T15"/>
    <mergeCell ref="U7:V7"/>
    <mergeCell ref="U15:V15"/>
    <mergeCell ref="U25:V25"/>
    <mergeCell ref="S25:T25"/>
    <mergeCell ref="AA7:AB7"/>
    <mergeCell ref="AA15:AB15"/>
    <mergeCell ref="AA25:AB25"/>
    <mergeCell ref="Y7:Z7"/>
    <mergeCell ref="Y15:Z15"/>
    <mergeCell ref="Y25:Z25"/>
  </mergeCells>
  <phoneticPr fontId="4" type="noConversion"/>
  <pageMargins left="0.75" right="0.75" top="0.49" bottom="1" header="0.5" footer="0.5"/>
  <pageSetup paperSize="9" scale="53" orientation="landscape" horizontalDpi="4294967295" verticalDpi="1200" r:id="rId1"/>
  <headerFooter alignWithMargins="0">
    <oddFooter>&amp;CStrona &amp;P z &amp;N&amp;RORLEN w liczbach ;  strona &amp;A</oddFooter>
  </headerFooter>
  <ignoredErrors>
    <ignoredError sqref="P29 R22 S12 S22:S30 T13:T16 T23:T26 X30 X22 S13:S20 X12 Z12 Z22" formula="1"/>
    <ignoredError sqref="W12 Y12" formula="1" formulaRange="1"/>
    <ignoredError sqref="AA12" formulaRange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indexed="11"/>
    <pageSetUpPr autoPageBreaks="0" fitToPage="1"/>
  </sheetPr>
  <dimension ref="A1:AB36"/>
  <sheetViews>
    <sheetView view="pageBreakPreview" zoomScale="85" zoomScaleNormal="100" zoomScaleSheetLayoutView="85" workbookViewId="0">
      <pane xSplit="2" ySplit="8" topLeftCell="C9" activePane="bottomRight" state="frozen"/>
      <selection activeCell="O5" sqref="O5"/>
      <selection pane="topRight" activeCell="O5" sqref="O5"/>
      <selection pane="bottomLeft" activeCell="O5" sqref="O5"/>
      <selection pane="bottomRight" activeCell="B3" sqref="B3"/>
    </sheetView>
  </sheetViews>
  <sheetFormatPr defaultRowHeight="12.75" zeroHeight="1" x14ac:dyDescent="0.2"/>
  <cols>
    <col min="1" max="1" width="0.42578125" style="4" customWidth="1"/>
    <col min="2" max="2" width="42" style="4" customWidth="1"/>
    <col min="3" max="3" width="9.7109375" style="4" customWidth="1"/>
    <col min="4" max="4" width="6.7109375" style="533" customWidth="1"/>
    <col min="5" max="5" width="9.7109375" style="4" customWidth="1"/>
    <col min="6" max="6" width="6.7109375" style="533" customWidth="1"/>
    <col min="7" max="7" width="9.7109375" style="4" customWidth="1"/>
    <col min="8" max="8" width="6.7109375" style="533" customWidth="1"/>
    <col min="9" max="9" width="9.7109375" style="4" customWidth="1"/>
    <col min="10" max="10" width="6.7109375" style="54" customWidth="1"/>
    <col min="11" max="11" width="9.7109375" style="4" customWidth="1"/>
    <col min="12" max="12" width="6.7109375" style="54" customWidth="1"/>
    <col min="13" max="13" width="9.7109375" style="4" customWidth="1"/>
    <col min="14" max="14" width="6.7109375" style="54" customWidth="1"/>
    <col min="15" max="15" width="9.7109375" style="4" customWidth="1"/>
    <col min="16" max="16" width="6.7109375" style="4" customWidth="1"/>
    <col min="17" max="17" width="9.7109375" style="4" customWidth="1"/>
    <col min="18" max="18" width="6.7109375" style="4" customWidth="1"/>
    <col min="19" max="19" width="9.7109375" style="4" customWidth="1"/>
    <col min="20" max="20" width="6.7109375" style="4" customWidth="1"/>
    <col min="21" max="21" width="9.7109375" style="4" customWidth="1"/>
    <col min="22" max="22" width="6.7109375" style="4" customWidth="1"/>
    <col min="23" max="23" width="9.7109375" style="4" customWidth="1"/>
    <col min="24" max="24" width="6.7109375" style="4" customWidth="1"/>
    <col min="25" max="25" width="9.7109375" style="4" customWidth="1"/>
    <col min="26" max="26" width="6.7109375" style="4" customWidth="1"/>
    <col min="27" max="27" width="9.7109375" style="4" customWidth="1"/>
    <col min="28" max="28" width="6.7109375" style="4" customWidth="1"/>
    <col min="29" max="16384" width="9.140625" style="4"/>
  </cols>
  <sheetData>
    <row r="1" spans="1:28" x14ac:dyDescent="0.2">
      <c r="A1" s="4" t="s">
        <v>296</v>
      </c>
      <c r="B1" s="592"/>
    </row>
    <row r="2" spans="1:28" ht="12.75" customHeight="1" x14ac:dyDescent="0.35">
      <c r="B2" s="32"/>
    </row>
    <row r="3" spans="1:28" ht="12.75" customHeight="1" x14ac:dyDescent="0.35">
      <c r="B3" s="32"/>
    </row>
    <row r="4" spans="1:28" ht="12.75" customHeight="1" x14ac:dyDescent="0.35">
      <c r="B4" s="32"/>
    </row>
    <row r="5" spans="1:28" ht="12.75" customHeight="1" x14ac:dyDescent="0.2">
      <c r="B5" s="160" t="s">
        <v>584</v>
      </c>
    </row>
    <row r="6" spans="1:28" ht="12.75" customHeight="1" thickBot="1" x14ac:dyDescent="0.4">
      <c r="B6" s="32"/>
    </row>
    <row r="7" spans="1:28" x14ac:dyDescent="0.2">
      <c r="B7" s="38" t="s">
        <v>143</v>
      </c>
      <c r="C7" s="916">
        <v>2000</v>
      </c>
      <c r="D7" s="918"/>
      <c r="E7" s="916">
        <v>2001</v>
      </c>
      <c r="F7" s="918"/>
      <c r="G7" s="916">
        <v>2002</v>
      </c>
      <c r="H7" s="918"/>
      <c r="I7" s="916">
        <v>2003</v>
      </c>
      <c r="J7" s="918"/>
      <c r="K7" s="916">
        <v>2004</v>
      </c>
      <c r="L7" s="917"/>
      <c r="M7" s="916">
        <v>2005</v>
      </c>
      <c r="N7" s="918"/>
      <c r="O7" s="916">
        <v>2006</v>
      </c>
      <c r="P7" s="917"/>
      <c r="Q7" s="916">
        <v>2007</v>
      </c>
      <c r="R7" s="918"/>
      <c r="S7" s="916">
        <v>2008</v>
      </c>
      <c r="T7" s="918"/>
      <c r="U7" s="916">
        <v>2009</v>
      </c>
      <c r="V7" s="918"/>
      <c r="W7" s="916">
        <v>2010</v>
      </c>
      <c r="X7" s="918"/>
      <c r="Y7" s="916">
        <v>2011</v>
      </c>
      <c r="Z7" s="918"/>
      <c r="AA7" s="922">
        <v>2012</v>
      </c>
      <c r="AB7" s="923"/>
    </row>
    <row r="8" spans="1:28" x14ac:dyDescent="0.2">
      <c r="C8" s="153" t="s">
        <v>37</v>
      </c>
      <c r="D8" s="162" t="s">
        <v>134</v>
      </c>
      <c r="E8" s="153" t="s">
        <v>37</v>
      </c>
      <c r="F8" s="162" t="s">
        <v>134</v>
      </c>
      <c r="G8" s="153" t="s">
        <v>37</v>
      </c>
      <c r="H8" s="162" t="s">
        <v>134</v>
      </c>
      <c r="I8" s="153" t="s">
        <v>37</v>
      </c>
      <c r="J8" s="162" t="s">
        <v>134</v>
      </c>
      <c r="K8" s="153" t="s">
        <v>37</v>
      </c>
      <c r="L8" s="401" t="s">
        <v>134</v>
      </c>
      <c r="M8" s="153" t="s">
        <v>37</v>
      </c>
      <c r="N8" s="162" t="s">
        <v>134</v>
      </c>
      <c r="O8" s="153" t="s">
        <v>37</v>
      </c>
      <c r="P8" s="401" t="s">
        <v>134</v>
      </c>
      <c r="Q8" s="153" t="s">
        <v>37</v>
      </c>
      <c r="R8" s="162" t="s">
        <v>134</v>
      </c>
      <c r="S8" s="153" t="s">
        <v>37</v>
      </c>
      <c r="T8" s="162" t="s">
        <v>134</v>
      </c>
      <c r="U8" s="153" t="s">
        <v>37</v>
      </c>
      <c r="V8" s="162" t="s">
        <v>134</v>
      </c>
      <c r="W8" s="153" t="s">
        <v>37</v>
      </c>
      <c r="X8" s="162" t="s">
        <v>134</v>
      </c>
      <c r="Y8" s="153" t="s">
        <v>37</v>
      </c>
      <c r="Z8" s="162" t="s">
        <v>134</v>
      </c>
      <c r="AA8" s="353" t="s">
        <v>37</v>
      </c>
      <c r="AB8" s="402" t="s">
        <v>134</v>
      </c>
    </row>
    <row r="9" spans="1:28" ht="14.25" x14ac:dyDescent="0.2">
      <c r="B9" s="39" t="s">
        <v>408</v>
      </c>
      <c r="C9" s="43">
        <v>116</v>
      </c>
      <c r="D9" s="555">
        <v>1.0256827421804953E-2</v>
      </c>
      <c r="E9" s="43">
        <v>112</v>
      </c>
      <c r="F9" s="555">
        <v>1.0280021356744369E-2</v>
      </c>
      <c r="G9" s="43">
        <v>196.99199999999999</v>
      </c>
      <c r="H9" s="555">
        <v>1.803065573934045E-2</v>
      </c>
      <c r="I9" s="43">
        <v>210.071</v>
      </c>
      <c r="J9" s="555">
        <v>2.0159414753105204E-2</v>
      </c>
      <c r="K9" s="43">
        <v>240</v>
      </c>
      <c r="L9" s="562">
        <v>2.1954372775919124E-2</v>
      </c>
      <c r="M9" s="43">
        <v>221</v>
      </c>
      <c r="N9" s="562">
        <v>1.9595672991665189E-2</v>
      </c>
      <c r="O9" s="43">
        <v>315</v>
      </c>
      <c r="P9" s="562">
        <f>O9/O$22</f>
        <v>2.5864797722912478E-2</v>
      </c>
      <c r="Q9" s="43">
        <v>333</v>
      </c>
      <c r="R9" s="562">
        <f t="shared" ref="R9:R14" si="0">Q9/Q$22</f>
        <v>2.6689107958643904E-2</v>
      </c>
      <c r="S9" s="43">
        <v>293.39200000000005</v>
      </c>
      <c r="T9" s="562">
        <f t="shared" ref="T9:T14" si="1">S9/S$22</f>
        <v>2.2624302494709668E-2</v>
      </c>
      <c r="U9" s="43">
        <v>246</v>
      </c>
      <c r="V9" s="562">
        <f t="shared" ref="V9:V14" si="2">U9/U$22</f>
        <v>1.8407662376533972E-2</v>
      </c>
      <c r="W9" s="43">
        <v>185</v>
      </c>
      <c r="X9" s="562">
        <f t="shared" ref="X9:Z14" si="3">W9/W$22</f>
        <v>1.4190381222673928E-2</v>
      </c>
      <c r="Y9" s="43">
        <v>447</v>
      </c>
      <c r="Z9" s="562">
        <f t="shared" si="3"/>
        <v>3.2947593425222965E-2</v>
      </c>
      <c r="AA9" s="395">
        <v>488</v>
      </c>
      <c r="AB9" s="567">
        <f t="shared" ref="AB9:AB14" si="4">AA9/AA$22</f>
        <v>3.3995123650296062E-2</v>
      </c>
    </row>
    <row r="10" spans="1:28" x14ac:dyDescent="0.2">
      <c r="B10" s="4" t="s">
        <v>111</v>
      </c>
      <c r="C10" s="44">
        <v>33</v>
      </c>
      <c r="D10" s="556">
        <v>2.9178905596514092E-3</v>
      </c>
      <c r="E10" s="44">
        <v>32</v>
      </c>
      <c r="F10" s="556">
        <v>2.9371489590698198E-3</v>
      </c>
      <c r="G10" s="44">
        <v>32</v>
      </c>
      <c r="H10" s="556">
        <v>2.9289564228948102E-3</v>
      </c>
      <c r="I10" s="44">
        <v>32</v>
      </c>
      <c r="J10" s="556">
        <v>3.0708725721273595E-3</v>
      </c>
      <c r="K10" s="44">
        <v>34</v>
      </c>
      <c r="L10" s="563">
        <v>3.1102028099218759E-3</v>
      </c>
      <c r="M10" s="44">
        <v>28</v>
      </c>
      <c r="N10" s="563">
        <v>2.4827097003014718E-3</v>
      </c>
      <c r="O10" s="44">
        <v>28.254000000000001</v>
      </c>
      <c r="P10" s="563">
        <f t="shared" ref="P10:P20" si="5">O10/O$22</f>
        <v>2.3199491900418069E-3</v>
      </c>
      <c r="Q10" s="44">
        <v>31.707999999999998</v>
      </c>
      <c r="R10" s="563">
        <f t="shared" si="0"/>
        <v>2.5413160214795222E-3</v>
      </c>
      <c r="S10" s="44">
        <v>27.827999999999999</v>
      </c>
      <c r="T10" s="563">
        <f t="shared" si="1"/>
        <v>2.145897263125036E-3</v>
      </c>
      <c r="U10" s="44">
        <v>21</v>
      </c>
      <c r="V10" s="563">
        <f t="shared" si="2"/>
        <v>1.5713858126309489E-3</v>
      </c>
      <c r="W10" s="44">
        <v>22</v>
      </c>
      <c r="X10" s="563">
        <f t="shared" si="3"/>
        <v>1.6875047940477104E-3</v>
      </c>
      <c r="Y10" s="44">
        <v>26</v>
      </c>
      <c r="Z10" s="563">
        <f t="shared" si="3"/>
        <v>1.9164148301024544E-3</v>
      </c>
      <c r="AA10" s="392">
        <v>22</v>
      </c>
      <c r="AB10" s="568">
        <f t="shared" si="4"/>
        <v>1.5325670498084292E-3</v>
      </c>
    </row>
    <row r="11" spans="1:28" x14ac:dyDescent="0.2">
      <c r="B11" s="39" t="s">
        <v>110</v>
      </c>
      <c r="C11" s="43">
        <v>46</v>
      </c>
      <c r="D11" s="555">
        <v>4.0673625983019641E-3</v>
      </c>
      <c r="E11" s="43">
        <v>38</v>
      </c>
      <c r="F11" s="555">
        <v>3.4878643888954109E-3</v>
      </c>
      <c r="G11" s="43">
        <v>52</v>
      </c>
      <c r="H11" s="555">
        <v>4.7595541872040665E-3</v>
      </c>
      <c r="I11" s="43">
        <v>44</v>
      </c>
      <c r="J11" s="555">
        <v>4.2224497866751197E-3</v>
      </c>
      <c r="K11" s="43">
        <v>46</v>
      </c>
      <c r="L11" s="562">
        <v>4.2079214487178319E-3</v>
      </c>
      <c r="M11" s="43">
        <v>41</v>
      </c>
      <c r="N11" s="562">
        <v>3.6353963468700123E-3</v>
      </c>
      <c r="O11" s="43">
        <v>61.295999999999999</v>
      </c>
      <c r="P11" s="562">
        <f t="shared" si="5"/>
        <v>5.0330433054718831E-3</v>
      </c>
      <c r="Q11" s="43">
        <v>59.265999999999998</v>
      </c>
      <c r="R11" s="562">
        <f t="shared" si="0"/>
        <v>4.7500200368678367E-3</v>
      </c>
      <c r="S11" s="43">
        <v>57.399000000000001</v>
      </c>
      <c r="T11" s="562">
        <f t="shared" si="1"/>
        <v>4.426202278500573E-3</v>
      </c>
      <c r="U11" s="43">
        <v>55</v>
      </c>
      <c r="V11" s="562">
        <f t="shared" si="2"/>
        <v>4.1155342711762946E-3</v>
      </c>
      <c r="W11" s="43">
        <v>63</v>
      </c>
      <c r="X11" s="562">
        <f t="shared" si="3"/>
        <v>4.8324000920457163E-3</v>
      </c>
      <c r="Y11" s="43">
        <v>67</v>
      </c>
      <c r="Z11" s="562">
        <f t="shared" si="3"/>
        <v>4.938453600648633E-3</v>
      </c>
      <c r="AA11" s="395">
        <v>57</v>
      </c>
      <c r="AB11" s="567">
        <f t="shared" si="4"/>
        <v>3.9707419017763843E-3</v>
      </c>
    </row>
    <row r="12" spans="1:28" x14ac:dyDescent="0.2">
      <c r="B12" s="4" t="s">
        <v>112</v>
      </c>
      <c r="C12" s="44">
        <v>143</v>
      </c>
      <c r="D12" s="556">
        <v>1.2644192425156107E-2</v>
      </c>
      <c r="E12" s="44">
        <v>92</v>
      </c>
      <c r="F12" s="556">
        <v>8.4443032573257321E-3</v>
      </c>
      <c r="G12" s="44">
        <v>116.111</v>
      </c>
      <c r="H12" s="556">
        <v>1.0627626850585605E-2</v>
      </c>
      <c r="I12" s="44">
        <v>246.88900000000001</v>
      </c>
      <c r="J12" s="556">
        <v>2.3692645576873488E-2</v>
      </c>
      <c r="K12" s="44">
        <v>265.34800000000001</v>
      </c>
      <c r="L12" s="563">
        <v>2.4273120447269116E-2</v>
      </c>
      <c r="M12" s="44">
        <v>245</v>
      </c>
      <c r="N12" s="563">
        <v>2.172370987763788E-2</v>
      </c>
      <c r="O12" s="44">
        <v>508.67399999999998</v>
      </c>
      <c r="P12" s="563">
        <f t="shared" si="5"/>
        <v>4.1767460688586611E-2</v>
      </c>
      <c r="Q12" s="44">
        <v>546.52499999999998</v>
      </c>
      <c r="R12" s="563">
        <f t="shared" si="0"/>
        <v>4.3802596778071648E-2</v>
      </c>
      <c r="S12" s="44">
        <v>473.99200000000002</v>
      </c>
      <c r="T12" s="563">
        <f t="shared" si="1"/>
        <v>3.6550888872472403E-2</v>
      </c>
      <c r="U12" s="44">
        <v>461</v>
      </c>
      <c r="V12" s="563">
        <f t="shared" si="2"/>
        <v>3.4495659982041307E-2</v>
      </c>
      <c r="W12" s="44">
        <v>502</v>
      </c>
      <c r="X12" s="563">
        <f t="shared" si="3"/>
        <v>3.850579120963412E-2</v>
      </c>
      <c r="Y12" s="44">
        <v>555</v>
      </c>
      <c r="Z12" s="563">
        <f t="shared" si="3"/>
        <v>4.0908085796417776E-2</v>
      </c>
      <c r="AA12" s="392">
        <v>453</v>
      </c>
      <c r="AB12" s="568">
        <f t="shared" si="4"/>
        <v>3.1556948798328106E-2</v>
      </c>
    </row>
    <row r="13" spans="1:28" x14ac:dyDescent="0.2">
      <c r="B13" s="39" t="s">
        <v>109</v>
      </c>
      <c r="C13" s="43">
        <v>53</v>
      </c>
      <c r="D13" s="555">
        <v>4.6863090806522631E-3</v>
      </c>
      <c r="E13" s="43">
        <v>51</v>
      </c>
      <c r="F13" s="555">
        <v>4.6810811535175252E-3</v>
      </c>
      <c r="G13" s="43">
        <v>51</v>
      </c>
      <c r="H13" s="555">
        <v>4.6680242989886036E-3</v>
      </c>
      <c r="I13" s="43">
        <v>53</v>
      </c>
      <c r="J13" s="555">
        <v>5.0861326975859388E-3</v>
      </c>
      <c r="K13" s="43">
        <v>53</v>
      </c>
      <c r="L13" s="562">
        <v>4.8482573213488069E-3</v>
      </c>
      <c r="M13" s="43">
        <v>44</v>
      </c>
      <c r="N13" s="562">
        <v>3.9014009576165986E-3</v>
      </c>
      <c r="O13" s="43">
        <v>44.536999999999999</v>
      </c>
      <c r="P13" s="562">
        <f t="shared" si="5"/>
        <v>3.6569539561439779E-3</v>
      </c>
      <c r="Q13" s="43">
        <v>49.725999999999999</v>
      </c>
      <c r="R13" s="562">
        <f t="shared" si="0"/>
        <v>3.9854131602147956E-3</v>
      </c>
      <c r="S13" s="43">
        <v>43.762999999999998</v>
      </c>
      <c r="T13" s="562">
        <f t="shared" si="1"/>
        <v>3.3746910279625177E-3</v>
      </c>
      <c r="U13" s="43">
        <v>33</v>
      </c>
      <c r="V13" s="562">
        <f t="shared" si="2"/>
        <v>2.4693205627057766E-3</v>
      </c>
      <c r="W13" s="43">
        <v>35</v>
      </c>
      <c r="X13" s="562">
        <f t="shared" si="3"/>
        <v>2.6846667178031755E-3</v>
      </c>
      <c r="Y13" s="43">
        <v>41</v>
      </c>
      <c r="Z13" s="562">
        <f t="shared" si="3"/>
        <v>3.0220387705461784E-3</v>
      </c>
      <c r="AA13" s="395">
        <v>35</v>
      </c>
      <c r="AB13" s="567">
        <f t="shared" si="4"/>
        <v>2.4381748519679554E-3</v>
      </c>
    </row>
    <row r="14" spans="1:28" x14ac:dyDescent="0.2">
      <c r="B14" s="4" t="s">
        <v>105</v>
      </c>
      <c r="C14" s="44">
        <v>111</v>
      </c>
      <c r="D14" s="556">
        <v>9.8147227915547398E-3</v>
      </c>
      <c r="E14" s="44">
        <v>91</v>
      </c>
      <c r="F14" s="556">
        <v>8.3525173523548001E-3</v>
      </c>
      <c r="G14" s="44">
        <v>115.87</v>
      </c>
      <c r="H14" s="556">
        <v>1.0605568147525677E-2</v>
      </c>
      <c r="I14" s="44">
        <v>96.665000000000006</v>
      </c>
      <c r="J14" s="556">
        <v>9.276434287021601E-3</v>
      </c>
      <c r="K14" s="44">
        <v>104.98399999999999</v>
      </c>
      <c r="L14" s="563">
        <v>9.6035744646128882E-3</v>
      </c>
      <c r="M14" s="44">
        <v>88</v>
      </c>
      <c r="N14" s="563">
        <v>7.8028019152331972E-3</v>
      </c>
      <c r="O14" s="44">
        <v>113</v>
      </c>
      <c r="P14" s="563">
        <f t="shared" si="5"/>
        <v>9.2784829926638411E-3</v>
      </c>
      <c r="Q14" s="44">
        <v>105.20699999999999</v>
      </c>
      <c r="R14" s="563">
        <f t="shared" si="0"/>
        <v>8.4320750180331798E-3</v>
      </c>
      <c r="S14" s="44">
        <v>87.465999999999994</v>
      </c>
      <c r="T14" s="563">
        <f t="shared" si="1"/>
        <v>6.7447552830420575E-3</v>
      </c>
      <c r="U14" s="44">
        <v>68</v>
      </c>
      <c r="V14" s="563">
        <f t="shared" si="2"/>
        <v>5.0882969170906915E-3</v>
      </c>
      <c r="W14" s="44">
        <v>65</v>
      </c>
      <c r="X14" s="563">
        <f t="shared" si="3"/>
        <v>4.9858096187773262E-3</v>
      </c>
      <c r="Y14" s="44">
        <v>87</v>
      </c>
      <c r="Z14" s="563">
        <f t="shared" si="3"/>
        <v>6.4126188545735978E-3</v>
      </c>
      <c r="AA14" s="392">
        <v>75</v>
      </c>
      <c r="AB14" s="568">
        <f t="shared" si="4"/>
        <v>5.2246603970741903E-3</v>
      </c>
    </row>
    <row r="15" spans="1:28" ht="14.25" x14ac:dyDescent="0.2">
      <c r="B15" s="39" t="s">
        <v>409</v>
      </c>
      <c r="C15" s="43">
        <v>129</v>
      </c>
      <c r="D15" s="555">
        <v>1.1406299460455509E-2</v>
      </c>
      <c r="E15" s="43">
        <v>138</v>
      </c>
      <c r="F15" s="555">
        <v>1.2666454885988597E-2</v>
      </c>
      <c r="G15" s="43">
        <v>157.66300000000001</v>
      </c>
      <c r="H15" s="555">
        <v>1.4430876765714517E-2</v>
      </c>
      <c r="I15" s="43">
        <v>143</v>
      </c>
      <c r="J15" s="775" t="s">
        <v>426</v>
      </c>
      <c r="K15" s="43">
        <v>143</v>
      </c>
      <c r="L15" s="775" t="s">
        <v>426</v>
      </c>
      <c r="M15" s="43">
        <v>149</v>
      </c>
      <c r="N15" s="775" t="s">
        <v>426</v>
      </c>
      <c r="O15" s="43">
        <v>364</v>
      </c>
      <c r="P15" s="775" t="s">
        <v>426</v>
      </c>
      <c r="Q15" s="43">
        <v>392</v>
      </c>
      <c r="R15" s="775" t="s">
        <v>426</v>
      </c>
      <c r="S15" s="43">
        <v>352</v>
      </c>
      <c r="T15" s="775" t="s">
        <v>426</v>
      </c>
      <c r="U15" s="43">
        <v>334</v>
      </c>
      <c r="V15" s="775" t="s">
        <v>426</v>
      </c>
      <c r="W15" s="43">
        <v>358</v>
      </c>
      <c r="X15" s="775" t="s">
        <v>426</v>
      </c>
      <c r="Y15" s="43">
        <v>365</v>
      </c>
      <c r="Z15" s="775" t="s">
        <v>426</v>
      </c>
      <c r="AA15" s="395">
        <v>327</v>
      </c>
      <c r="AB15" s="775" t="s">
        <v>426</v>
      </c>
    </row>
    <row r="16" spans="1:28" ht="14.25" x14ac:dyDescent="0.2">
      <c r="B16" s="4" t="s">
        <v>410</v>
      </c>
      <c r="C16" s="44">
        <v>124</v>
      </c>
      <c r="D16" s="556">
        <v>1.0964194830205295E-2</v>
      </c>
      <c r="E16" s="44">
        <v>122</v>
      </c>
      <c r="F16" s="556">
        <v>1.1197880406453687E-2</v>
      </c>
      <c r="G16" s="44">
        <v>142.81800000000001</v>
      </c>
      <c r="H16" s="556">
        <v>1.307211557515597E-2</v>
      </c>
      <c r="I16" s="44">
        <v>150</v>
      </c>
      <c r="J16" s="774" t="s">
        <v>427</v>
      </c>
      <c r="K16" s="44">
        <v>140</v>
      </c>
      <c r="L16" s="774" t="s">
        <v>427</v>
      </c>
      <c r="M16" s="44">
        <v>146</v>
      </c>
      <c r="N16" s="774" t="s">
        <v>427</v>
      </c>
      <c r="O16" s="44">
        <v>322</v>
      </c>
      <c r="P16" s="774" t="s">
        <v>427</v>
      </c>
      <c r="Q16" s="44">
        <v>377</v>
      </c>
      <c r="R16" s="774" t="s">
        <v>427</v>
      </c>
      <c r="S16" s="44">
        <v>339</v>
      </c>
      <c r="T16" s="774" t="s">
        <v>427</v>
      </c>
      <c r="U16" s="44">
        <v>326</v>
      </c>
      <c r="V16" s="774" t="s">
        <v>427</v>
      </c>
      <c r="W16" s="44">
        <v>327</v>
      </c>
      <c r="X16" s="774" t="s">
        <v>426</v>
      </c>
      <c r="Y16" s="44">
        <v>337</v>
      </c>
      <c r="Z16" s="774" t="s">
        <v>426</v>
      </c>
      <c r="AA16" s="392">
        <v>324</v>
      </c>
      <c r="AB16" s="774" t="s">
        <v>426</v>
      </c>
    </row>
    <row r="17" spans="2:28" x14ac:dyDescent="0.2">
      <c r="B17" s="39" t="s">
        <v>107</v>
      </c>
      <c r="C17" s="43">
        <v>88</v>
      </c>
      <c r="D17" s="555">
        <v>7.7810414924037574E-3</v>
      </c>
      <c r="E17" s="43">
        <v>70</v>
      </c>
      <c r="F17" s="555">
        <v>6.4250133479652307E-3</v>
      </c>
      <c r="G17" s="43">
        <v>81.551000000000002</v>
      </c>
      <c r="H17" s="555">
        <v>7.4643539138592088E-3</v>
      </c>
      <c r="I17" s="43">
        <v>201</v>
      </c>
      <c r="J17" s="555">
        <v>1.9288918343674976E-2</v>
      </c>
      <c r="K17" s="43">
        <v>217.661</v>
      </c>
      <c r="L17" s="562">
        <v>1.9910878053247219E-2</v>
      </c>
      <c r="M17" s="43">
        <v>221</v>
      </c>
      <c r="N17" s="562">
        <v>1.9595672991665189E-2</v>
      </c>
      <c r="O17" s="43">
        <v>380.19200000000001</v>
      </c>
      <c r="P17" s="562">
        <f t="shared" si="5"/>
        <v>3.1217743415458861E-2</v>
      </c>
      <c r="Q17" s="43">
        <v>380.74900000000002</v>
      </c>
      <c r="R17" s="562">
        <f>Q17/Q$22</f>
        <v>3.0516069568005132E-2</v>
      </c>
      <c r="S17" s="43">
        <v>341.41699999999997</v>
      </c>
      <c r="T17" s="562">
        <f>S17/S$22</f>
        <v>2.6327648623126358E-2</v>
      </c>
      <c r="U17" s="43">
        <v>341</v>
      </c>
      <c r="V17" s="562">
        <f>U17/U$22</f>
        <v>2.5516312481293026E-2</v>
      </c>
      <c r="W17" s="43">
        <v>340</v>
      </c>
      <c r="X17" s="562">
        <f>W17/W$22</f>
        <v>2.6079619544373704E-2</v>
      </c>
      <c r="Y17" s="43">
        <v>359</v>
      </c>
      <c r="Z17" s="562">
        <f>Y17/Y$22</f>
        <v>2.6461266307953122E-2</v>
      </c>
      <c r="AA17" s="395">
        <v>326</v>
      </c>
      <c r="AB17" s="567">
        <f>AA17/AA$22</f>
        <v>2.2709857192615812E-2</v>
      </c>
    </row>
    <row r="18" spans="2:28" x14ac:dyDescent="0.2">
      <c r="B18" s="4" t="s">
        <v>131</v>
      </c>
      <c r="C18" s="44">
        <v>13</v>
      </c>
      <c r="D18" s="556">
        <v>1.1494720386505551E-3</v>
      </c>
      <c r="E18" s="44">
        <v>14</v>
      </c>
      <c r="F18" s="556">
        <v>1.2850026695930461E-3</v>
      </c>
      <c r="G18" s="44">
        <v>19</v>
      </c>
      <c r="H18" s="556">
        <v>1.7390678760937936E-3</v>
      </c>
      <c r="I18" s="44">
        <v>19</v>
      </c>
      <c r="J18" s="556">
        <v>1.8233305897006197E-3</v>
      </c>
      <c r="K18" s="44">
        <v>18</v>
      </c>
      <c r="L18" s="563">
        <v>1.6465779581939343E-3</v>
      </c>
      <c r="M18" s="44">
        <v>14</v>
      </c>
      <c r="N18" s="563">
        <v>1.2413548501507359E-3</v>
      </c>
      <c r="O18" s="44">
        <v>15.88</v>
      </c>
      <c r="P18" s="563">
        <f t="shared" si="5"/>
        <v>1.3039142471106355E-3</v>
      </c>
      <c r="Q18" s="44">
        <v>16.988</v>
      </c>
      <c r="R18" s="563">
        <f>Q18/Q$22</f>
        <v>1.3615452432475755E-3</v>
      </c>
      <c r="S18" s="44">
        <v>12.409000000000001</v>
      </c>
      <c r="T18" s="563">
        <f>S18/S$22</f>
        <v>9.5689374508116181E-4</v>
      </c>
      <c r="U18" s="44">
        <v>18</v>
      </c>
      <c r="V18" s="563">
        <f>U18/U$22</f>
        <v>1.3469021251122418E-3</v>
      </c>
      <c r="W18" s="44">
        <v>18</v>
      </c>
      <c r="X18" s="563">
        <f>W18/W$22</f>
        <v>1.3806857405844902E-3</v>
      </c>
      <c r="Y18" s="44">
        <v>27</v>
      </c>
      <c r="Z18" s="563">
        <f>Y18/Y$22</f>
        <v>1.9901230927987026E-3</v>
      </c>
      <c r="AA18" s="392">
        <v>27</v>
      </c>
      <c r="AB18" s="568">
        <f>AA18/AA$22</f>
        <v>1.8808777429467085E-3</v>
      </c>
    </row>
    <row r="19" spans="2:28" x14ac:dyDescent="0.2">
      <c r="B19" s="39" t="s">
        <v>8</v>
      </c>
      <c r="C19" s="43">
        <v>127</v>
      </c>
      <c r="D19" s="555">
        <v>1.1229457608355423E-2</v>
      </c>
      <c r="E19" s="43">
        <v>138</v>
      </c>
      <c r="F19" s="555">
        <v>1.2666454885988597E-2</v>
      </c>
      <c r="G19" s="43">
        <v>199.995</v>
      </c>
      <c r="H19" s="555">
        <v>1.8305519993651487E-2</v>
      </c>
      <c r="I19" s="43">
        <v>166</v>
      </c>
      <c r="J19" s="555">
        <v>1.5930151467910676E-2</v>
      </c>
      <c r="K19" s="43">
        <v>141</v>
      </c>
      <c r="L19" s="562">
        <v>1.2898194005852485E-2</v>
      </c>
      <c r="M19" s="43">
        <v>138</v>
      </c>
      <c r="N19" s="562">
        <v>1.2236212094342969E-2</v>
      </c>
      <c r="O19" s="43">
        <v>95</v>
      </c>
      <c r="P19" s="562">
        <f t="shared" si="5"/>
        <v>7.8004945513545573E-3</v>
      </c>
      <c r="Q19" s="43">
        <v>95</v>
      </c>
      <c r="R19" s="562">
        <f>Q19/Q$22</f>
        <v>7.6140097779915043E-3</v>
      </c>
      <c r="S19" s="43">
        <v>81.878</v>
      </c>
      <c r="T19" s="562">
        <f>S19/S$22</f>
        <v>6.3138485018740722E-3</v>
      </c>
      <c r="U19" s="43">
        <v>68</v>
      </c>
      <c r="V19" s="562">
        <f>U19/U$22</f>
        <v>5.0882969170906915E-3</v>
      </c>
      <c r="W19" s="43">
        <v>68</v>
      </c>
      <c r="X19" s="562">
        <f>W19/W$22</f>
        <v>5.215923908874741E-3</v>
      </c>
      <c r="Y19" s="43">
        <v>53</v>
      </c>
      <c r="Z19" s="562">
        <f>Y19/Y$22</f>
        <v>3.9065379229011573E-3</v>
      </c>
      <c r="AA19" s="395">
        <v>37</v>
      </c>
      <c r="AB19" s="567">
        <f>AA19/AA$22</f>
        <v>2.5774991292232671E-3</v>
      </c>
    </row>
    <row r="20" spans="2:28" x14ac:dyDescent="0.2">
      <c r="B20" s="349" t="s">
        <v>144</v>
      </c>
      <c r="C20" s="361">
        <v>983</v>
      </c>
      <c r="D20" s="557">
        <v>8.6917770307191972E-2</v>
      </c>
      <c r="E20" s="360">
        <v>899</v>
      </c>
      <c r="F20" s="557">
        <v>8.2515528568867749E-2</v>
      </c>
      <c r="G20" s="388">
        <v>1165</v>
      </c>
      <c r="H20" s="557">
        <v>0.10663231977101419</v>
      </c>
      <c r="I20" s="388">
        <v>1120.894</v>
      </c>
      <c r="J20" s="557">
        <v>0.10756633252694139</v>
      </c>
      <c r="K20" s="388">
        <v>1119.9929999999999</v>
      </c>
      <c r="L20" s="564">
        <v>0.10245309928508328</v>
      </c>
      <c r="M20" s="388">
        <v>1040</v>
      </c>
      <c r="N20" s="564">
        <v>9.2214931725483243E-2</v>
      </c>
      <c r="O20" s="388">
        <v>1551</v>
      </c>
      <c r="P20" s="564">
        <f t="shared" si="5"/>
        <v>0.12735333735948334</v>
      </c>
      <c r="Q20" s="388">
        <v>1599</v>
      </c>
      <c r="R20" s="564">
        <f>Q20/Q$22</f>
        <v>0.1281558066842991</v>
      </c>
      <c r="S20" s="388">
        <f>S9+S10+S11+S12+S13+S14+S17+S18</f>
        <v>1337.6660000000002</v>
      </c>
      <c r="T20" s="564">
        <f>S20/S$22</f>
        <v>0.10315127958801978</v>
      </c>
      <c r="U20" s="388">
        <v>1468</v>
      </c>
      <c r="V20" s="564">
        <f>U20/U$22</f>
        <v>0.10984735109248728</v>
      </c>
      <c r="W20" s="388">
        <v>1298</v>
      </c>
      <c r="X20" s="564">
        <f>W20/W$22</f>
        <v>9.956278284881491E-2</v>
      </c>
      <c r="Y20" s="388">
        <v>1662</v>
      </c>
      <c r="Z20" s="564">
        <f>Y20/Y$22</f>
        <v>0.12250313260116459</v>
      </c>
      <c r="AA20" s="393">
        <f>SUM(AA9:AA14)+SUM(AA17:AA19)</f>
        <v>1520</v>
      </c>
      <c r="AB20" s="569">
        <f>AA20/AA$22</f>
        <v>0.10588645071403692</v>
      </c>
    </row>
    <row r="21" spans="2:28" x14ac:dyDescent="0.2">
      <c r="C21" s="155"/>
      <c r="D21" s="556"/>
      <c r="E21" s="46"/>
      <c r="F21" s="556"/>
      <c r="G21" s="46"/>
      <c r="H21" s="556"/>
      <c r="I21" s="46"/>
      <c r="J21" s="556"/>
      <c r="K21" s="46"/>
      <c r="L21" s="563"/>
      <c r="M21" s="46"/>
      <c r="N21" s="556"/>
      <c r="O21" s="46"/>
      <c r="P21" s="563"/>
      <c r="Q21" s="46"/>
      <c r="R21" s="556"/>
      <c r="S21" s="46"/>
      <c r="T21" s="556"/>
      <c r="U21" s="46"/>
      <c r="V21" s="556"/>
      <c r="W21" s="46"/>
      <c r="X21" s="556"/>
      <c r="Y21" s="46"/>
      <c r="Z21" s="556"/>
      <c r="AA21" s="363"/>
      <c r="AB21" s="568"/>
    </row>
    <row r="22" spans="2:28" x14ac:dyDescent="0.2">
      <c r="B22" s="349" t="s">
        <v>575</v>
      </c>
      <c r="C22" s="388">
        <v>11309.54</v>
      </c>
      <c r="D22" s="557"/>
      <c r="E22" s="388">
        <v>10894.919</v>
      </c>
      <c r="F22" s="557"/>
      <c r="G22" s="388">
        <v>10925.393</v>
      </c>
      <c r="H22" s="557"/>
      <c r="I22" s="388">
        <v>10420.491</v>
      </c>
      <c r="J22" s="557"/>
      <c r="K22" s="388">
        <v>10931.763000000001</v>
      </c>
      <c r="L22" s="564"/>
      <c r="M22" s="388">
        <v>11278</v>
      </c>
      <c r="N22" s="557"/>
      <c r="O22" s="388">
        <v>12178.714999999998</v>
      </c>
      <c r="P22" s="564"/>
      <c r="Q22" s="388">
        <v>12477</v>
      </c>
      <c r="R22" s="557"/>
      <c r="S22" s="388">
        <v>12968.002000000004</v>
      </c>
      <c r="T22" s="557"/>
      <c r="U22" s="388">
        <v>13364</v>
      </c>
      <c r="V22" s="557"/>
      <c r="W22" s="388">
        <v>13037</v>
      </c>
      <c r="X22" s="557"/>
      <c r="Y22" s="388">
        <v>13567</v>
      </c>
      <c r="Z22" s="557"/>
      <c r="AA22" s="393">
        <v>14355</v>
      </c>
      <c r="AB22" s="569"/>
    </row>
    <row r="23" spans="2:28" x14ac:dyDescent="0.2">
      <c r="B23" s="6" t="s">
        <v>249</v>
      </c>
      <c r="C23" s="157">
        <v>257</v>
      </c>
      <c r="D23" s="558"/>
      <c r="E23" s="157">
        <v>258</v>
      </c>
      <c r="F23" s="558"/>
      <c r="G23" s="157">
        <v>328</v>
      </c>
      <c r="H23" s="558"/>
      <c r="I23" s="157">
        <v>328</v>
      </c>
      <c r="J23" s="561"/>
      <c r="K23" s="157">
        <v>228</v>
      </c>
      <c r="L23" s="565"/>
      <c r="M23" s="157">
        <v>354</v>
      </c>
      <c r="N23" s="561"/>
      <c r="O23" s="157">
        <v>209</v>
      </c>
      <c r="P23" s="565"/>
      <c r="Q23" s="157">
        <v>173.125</v>
      </c>
      <c r="R23" s="561"/>
      <c r="S23" s="157">
        <v>185.22499999999999</v>
      </c>
      <c r="T23" s="561"/>
      <c r="U23" s="157">
        <v>184</v>
      </c>
      <c r="V23" s="561"/>
      <c r="W23" s="157">
        <v>178</v>
      </c>
      <c r="X23" s="561"/>
      <c r="Y23" s="157">
        <v>193</v>
      </c>
      <c r="Z23" s="561"/>
      <c r="AA23" s="396">
        <v>200</v>
      </c>
      <c r="AB23" s="570"/>
    </row>
    <row r="24" spans="2:28" x14ac:dyDescent="0.2">
      <c r="B24" s="39" t="s">
        <v>145</v>
      </c>
      <c r="C24" s="43">
        <v>27.9007500000018</v>
      </c>
      <c r="D24" s="555"/>
      <c r="E24" s="154">
        <v>-5.0651500000003695</v>
      </c>
      <c r="F24" s="555"/>
      <c r="G24" s="154">
        <v>90.748000000000005</v>
      </c>
      <c r="H24" s="555"/>
      <c r="I24" s="154">
        <v>-88.763999999999996</v>
      </c>
      <c r="J24" s="555"/>
      <c r="K24" s="154">
        <v>-10</v>
      </c>
      <c r="L24" s="562"/>
      <c r="M24" s="154">
        <v>68</v>
      </c>
      <c r="N24" s="555"/>
      <c r="O24" s="154">
        <v>-9.2129999999999992</v>
      </c>
      <c r="P24" s="562"/>
      <c r="Q24" s="154">
        <v>-14.895</v>
      </c>
      <c r="R24" s="555"/>
      <c r="S24" s="154">
        <v>-1.2410000000000001</v>
      </c>
      <c r="T24" s="555"/>
      <c r="U24" s="154">
        <v>-115</v>
      </c>
      <c r="V24" s="555"/>
      <c r="W24" s="154">
        <v>153</v>
      </c>
      <c r="X24" s="555"/>
      <c r="Y24" s="154">
        <v>-25</v>
      </c>
      <c r="Z24" s="555"/>
      <c r="AA24" s="355">
        <v>-40</v>
      </c>
      <c r="AB24" s="567"/>
    </row>
    <row r="25" spans="2:28" x14ac:dyDescent="0.2">
      <c r="B25" s="4" t="s">
        <v>146</v>
      </c>
      <c r="C25" s="44">
        <v>1910.3209999999999</v>
      </c>
      <c r="D25" s="559"/>
      <c r="E25" s="44">
        <v>2029.83</v>
      </c>
      <c r="F25" s="559"/>
      <c r="G25" s="44">
        <v>2073.4870000000001</v>
      </c>
      <c r="H25" s="556"/>
      <c r="I25" s="44">
        <v>1968.34</v>
      </c>
      <c r="J25" s="556"/>
      <c r="K25" s="44">
        <v>1983</v>
      </c>
      <c r="L25" s="563"/>
      <c r="M25" s="44">
        <v>2008</v>
      </c>
      <c r="N25" s="556"/>
      <c r="O25" s="44">
        <v>2373.0650000000001</v>
      </c>
      <c r="P25" s="563"/>
      <c r="Q25" s="44">
        <v>2299.127</v>
      </c>
      <c r="R25" s="556"/>
      <c r="S25" s="44">
        <v>2289.61</v>
      </c>
      <c r="T25" s="556"/>
      <c r="U25" s="44">
        <v>2291</v>
      </c>
      <c r="V25" s="556"/>
      <c r="W25" s="44">
        <v>2436</v>
      </c>
      <c r="X25" s="556"/>
      <c r="Y25" s="44">
        <v>2371</v>
      </c>
      <c r="Z25" s="556"/>
      <c r="AA25" s="392">
        <v>2411</v>
      </c>
      <c r="AB25" s="568"/>
    </row>
    <row r="26" spans="2:28" ht="13.5" thickBot="1" x14ac:dyDescent="0.25">
      <c r="B26" s="214" t="s">
        <v>299</v>
      </c>
      <c r="C26" s="215"/>
      <c r="D26" s="560">
        <v>0.92900000000000005</v>
      </c>
      <c r="E26" s="215"/>
      <c r="F26" s="560">
        <v>0.91200000000000003</v>
      </c>
      <c r="G26" s="216"/>
      <c r="H26" s="560">
        <v>0.9239900688888889</v>
      </c>
      <c r="I26" s="216"/>
      <c r="J26" s="560">
        <v>0.86799999999999999</v>
      </c>
      <c r="K26" s="216"/>
      <c r="L26" s="566">
        <v>0.90326414814814815</v>
      </c>
      <c r="M26" s="216"/>
      <c r="N26" s="560">
        <v>0.931037037037037</v>
      </c>
      <c r="O26" s="216"/>
      <c r="P26" s="566">
        <f>'28-29'!O9/13800</f>
        <v>0.98635202898550722</v>
      </c>
      <c r="Q26" s="216"/>
      <c r="R26" s="560">
        <f>'28-29'!Q9/13800</f>
        <v>0.98884449275362318</v>
      </c>
      <c r="S26" s="216"/>
      <c r="T26" s="560">
        <f>'28-29'!S9/14100</f>
        <v>1.0083539007092199</v>
      </c>
      <c r="U26" s="216"/>
      <c r="V26" s="560">
        <f>'10'!L20</f>
        <v>1.0158041958041959</v>
      </c>
      <c r="W26" s="216"/>
      <c r="X26" s="560">
        <f>'10'!M20</f>
        <v>0.95708609271523182</v>
      </c>
      <c r="Y26" s="216"/>
      <c r="Z26" s="560">
        <f>'10'!N20</f>
        <v>0.90918750000000004</v>
      </c>
      <c r="AA26" s="403"/>
      <c r="AB26" s="867">
        <f>'10'!O20</f>
        <v>0.93196319018404905</v>
      </c>
    </row>
    <row r="27" spans="2:28" s="226" customFormat="1" x14ac:dyDescent="0.2"/>
    <row r="28" spans="2:28" s="226" customFormat="1" x14ac:dyDescent="0.2"/>
    <row r="29" spans="2:28" s="226" customFormat="1" x14ac:dyDescent="0.2">
      <c r="B29" s="54" t="s">
        <v>494</v>
      </c>
    </row>
    <row r="30" spans="2:28" s="226" customFormat="1" ht="10.5" customHeight="1" x14ac:dyDescent="0.2">
      <c r="B30" s="54" t="s">
        <v>444</v>
      </c>
      <c r="C30" s="227"/>
      <c r="F30" s="773"/>
      <c r="G30" s="773"/>
    </row>
    <row r="31" spans="2:28" s="226" customFormat="1" ht="12.75" customHeight="1" x14ac:dyDescent="0.2">
      <c r="B31" s="54" t="s">
        <v>411</v>
      </c>
    </row>
    <row r="32" spans="2:28" s="226" customFormat="1" x14ac:dyDescent="0.2">
      <c r="B32" s="267"/>
    </row>
    <row r="33" spans="2:28" x14ac:dyDescent="0.2"/>
    <row r="34" spans="2:28" x14ac:dyDescent="0.2"/>
    <row r="35" spans="2:28" x14ac:dyDescent="0.2">
      <c r="B35" s="263"/>
      <c r="C35" s="263"/>
      <c r="D35" s="527"/>
      <c r="E35" s="263"/>
      <c r="F35" s="527"/>
      <c r="G35" s="263"/>
      <c r="H35" s="527"/>
      <c r="I35" s="263"/>
      <c r="J35" s="527"/>
      <c r="K35" s="263"/>
      <c r="L35" s="527"/>
      <c r="M35" s="263"/>
      <c r="N35" s="527"/>
      <c r="O35" s="263"/>
      <c r="P35" s="527"/>
      <c r="Q35" s="263"/>
      <c r="R35" s="527"/>
      <c r="S35" s="263"/>
      <c r="T35" s="527"/>
      <c r="U35" s="263"/>
      <c r="V35" s="527"/>
      <c r="W35" s="263"/>
      <c r="X35" s="527"/>
      <c r="Y35" s="263"/>
      <c r="Z35" s="527"/>
      <c r="AA35" s="263"/>
      <c r="AB35" s="527"/>
    </row>
    <row r="36" spans="2:28" x14ac:dyDescent="0.2">
      <c r="B36" s="265"/>
      <c r="C36" s="265"/>
      <c r="D36" s="528"/>
      <c r="E36" s="265"/>
      <c r="F36" s="528"/>
      <c r="G36" s="265"/>
      <c r="H36" s="528"/>
      <c r="I36" s="265"/>
      <c r="J36" s="528"/>
      <c r="K36" s="265"/>
      <c r="L36" s="528"/>
      <c r="M36" s="265"/>
      <c r="N36" s="528"/>
      <c r="O36" s="265"/>
      <c r="P36" s="528"/>
      <c r="Q36" s="265"/>
      <c r="R36" s="528"/>
      <c r="S36" s="265"/>
      <c r="T36" s="528"/>
      <c r="U36" s="265"/>
      <c r="V36" s="528"/>
      <c r="W36" s="265"/>
      <c r="X36" s="528"/>
      <c r="Y36" s="265"/>
      <c r="Z36" s="528"/>
      <c r="AA36" s="265"/>
      <c r="AB36" s="528"/>
    </row>
  </sheetData>
  <mergeCells count="13">
    <mergeCell ref="C7:D7"/>
    <mergeCell ref="E7:F7"/>
    <mergeCell ref="G7:H7"/>
    <mergeCell ref="I7:J7"/>
    <mergeCell ref="AA7:AB7"/>
    <mergeCell ref="Y7:Z7"/>
    <mergeCell ref="K7:L7"/>
    <mergeCell ref="W7:X7"/>
    <mergeCell ref="U7:V7"/>
    <mergeCell ref="S7:T7"/>
    <mergeCell ref="Q7:R7"/>
    <mergeCell ref="O7:P7"/>
    <mergeCell ref="M7:N7"/>
  </mergeCells>
  <phoneticPr fontId="4" type="noConversion"/>
  <pageMargins left="0.75" right="0.75" top="0.49" bottom="1" header="0.5" footer="0.5"/>
  <pageSetup paperSize="9" scale="51" orientation="landscape" horizontalDpi="1200" verticalDpi="1200" r:id="rId1"/>
  <headerFooter alignWithMargins="0">
    <oddFooter>&amp;CStrona &amp;P z &amp;N&amp;RORLEN w liczbach ;  strona &amp;A</oddFooter>
  </headerFooter>
  <ignoredErrors>
    <ignoredError sqref="P19 S20" formula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7">
    <tabColor indexed="11"/>
    <pageSetUpPr autoPageBreaks="0" fitToPage="1"/>
  </sheetPr>
  <dimension ref="A1:AB50"/>
  <sheetViews>
    <sheetView view="pageBreakPreview" zoomScale="85" zoomScaleNormal="85" zoomScaleSheetLayoutView="100" workbookViewId="0">
      <pane xSplit="2" ySplit="5" topLeftCell="C6" activePane="bottomRight" state="frozen"/>
      <selection activeCell="AB34" sqref="AB34"/>
      <selection pane="topRight" activeCell="AB34" sqref="AB34"/>
      <selection pane="bottomLeft" activeCell="AB34" sqref="AB34"/>
      <selection pane="bottomRight" activeCell="Y26" sqref="Y26:Z31"/>
    </sheetView>
  </sheetViews>
  <sheetFormatPr defaultRowHeight="12.75" zeroHeight="1" x14ac:dyDescent="0.2"/>
  <cols>
    <col min="1" max="1" width="0.42578125" style="4" customWidth="1"/>
    <col min="2" max="2" width="37.42578125" style="4" customWidth="1"/>
    <col min="3" max="3" width="9.7109375" style="4" customWidth="1"/>
    <col min="4" max="4" width="7.42578125" style="54" bestFit="1" customWidth="1"/>
    <col min="5" max="5" width="9.7109375" style="4" customWidth="1"/>
    <col min="6" max="6" width="8.28515625" style="54" bestFit="1" customWidth="1"/>
    <col min="7" max="7" width="9.7109375" style="4" customWidth="1"/>
    <col min="8" max="8" width="8.7109375" style="54" bestFit="1" customWidth="1"/>
    <col min="9" max="9" width="9.7109375" style="4" customWidth="1"/>
    <col min="10" max="10" width="7.7109375" style="54" bestFit="1" customWidth="1"/>
    <col min="11" max="11" width="9.7109375" style="4" customWidth="1"/>
    <col min="12" max="12" width="7.7109375" style="54" bestFit="1" customWidth="1"/>
    <col min="13" max="13" width="9.7109375" style="4" customWidth="1"/>
    <col min="14" max="14" width="7.7109375" style="54" bestFit="1" customWidth="1"/>
    <col min="15" max="15" width="9.7109375" style="4" customWidth="1"/>
    <col min="16" max="16" width="7.7109375" style="4" bestFit="1" customWidth="1"/>
    <col min="17" max="17" width="9.7109375" style="4" customWidth="1"/>
    <col min="18" max="18" width="7.7109375" style="4" bestFit="1" customWidth="1"/>
    <col min="19" max="19" width="9.7109375" style="4" customWidth="1"/>
    <col min="20" max="20" width="7.7109375" style="4" bestFit="1" customWidth="1"/>
    <col min="21" max="21" width="9.7109375" style="4" customWidth="1"/>
    <col min="22" max="22" width="7.7109375" style="4" bestFit="1" customWidth="1"/>
    <col min="23" max="23" width="9.7109375" style="4" customWidth="1"/>
    <col min="24" max="24" width="7.7109375" style="4" bestFit="1" customWidth="1"/>
    <col min="25" max="25" width="9.7109375" style="4" customWidth="1"/>
    <col min="26" max="26" width="7.7109375" style="4" bestFit="1" customWidth="1"/>
    <col min="27" max="27" width="9.7109375" style="4" customWidth="1"/>
    <col min="28" max="28" width="7.7109375" style="4" bestFit="1" customWidth="1"/>
    <col min="29" max="16384" width="9.140625" style="4"/>
  </cols>
  <sheetData>
    <row r="1" spans="1:28" x14ac:dyDescent="0.2">
      <c r="A1" s="4" t="s">
        <v>296</v>
      </c>
      <c r="B1" s="592"/>
    </row>
    <row r="2" spans="1:28" ht="12.75" customHeight="1" x14ac:dyDescent="0.35">
      <c r="B2" s="32"/>
    </row>
    <row r="3" spans="1:28" ht="12.75" customHeight="1" x14ac:dyDescent="0.35">
      <c r="B3" s="32"/>
    </row>
    <row r="4" spans="1:28" ht="12.75" customHeight="1" x14ac:dyDescent="0.35">
      <c r="B4" s="32"/>
    </row>
    <row r="5" spans="1:28" ht="12.75" customHeight="1" x14ac:dyDescent="0.2">
      <c r="B5" s="160" t="s">
        <v>576</v>
      </c>
    </row>
    <row r="6" spans="1:28" ht="12.75" customHeight="1" thickBot="1" x14ac:dyDescent="0.4">
      <c r="B6" s="32"/>
    </row>
    <row r="7" spans="1:28" x14ac:dyDescent="0.2">
      <c r="B7" s="38" t="s">
        <v>133</v>
      </c>
      <c r="C7" s="916">
        <v>2000</v>
      </c>
      <c r="D7" s="918"/>
      <c r="E7" s="916">
        <v>2001</v>
      </c>
      <c r="F7" s="918"/>
      <c r="G7" s="916">
        <v>2002</v>
      </c>
      <c r="H7" s="918"/>
      <c r="I7" s="916">
        <v>2003</v>
      </c>
      <c r="J7" s="918"/>
      <c r="K7" s="916">
        <v>2004</v>
      </c>
      <c r="L7" s="918"/>
      <c r="M7" s="916">
        <v>2005</v>
      </c>
      <c r="N7" s="917"/>
      <c r="O7" s="916">
        <v>2006</v>
      </c>
      <c r="P7" s="918"/>
      <c r="Q7" s="916">
        <v>2007</v>
      </c>
      <c r="R7" s="918"/>
      <c r="S7" s="916">
        <v>2008</v>
      </c>
      <c r="T7" s="918"/>
      <c r="U7" s="916">
        <v>2009</v>
      </c>
      <c r="V7" s="918"/>
      <c r="W7" s="916">
        <v>2010</v>
      </c>
      <c r="X7" s="918"/>
      <c r="Y7" s="916">
        <v>2011</v>
      </c>
      <c r="Z7" s="918"/>
      <c r="AA7" s="922">
        <v>2012</v>
      </c>
      <c r="AB7" s="923"/>
    </row>
    <row r="8" spans="1:28" x14ac:dyDescent="0.2">
      <c r="C8" s="153" t="s">
        <v>37</v>
      </c>
      <c r="D8" s="153" t="s">
        <v>134</v>
      </c>
      <c r="E8" s="153" t="s">
        <v>37</v>
      </c>
      <c r="F8" s="153" t="s">
        <v>134</v>
      </c>
      <c r="G8" s="153" t="s">
        <v>37</v>
      </c>
      <c r="H8" s="153" t="s">
        <v>134</v>
      </c>
      <c r="I8" s="153" t="s">
        <v>37</v>
      </c>
      <c r="J8" s="153" t="s">
        <v>134</v>
      </c>
      <c r="K8" s="153" t="s">
        <v>37</v>
      </c>
      <c r="L8" s="153" t="s">
        <v>134</v>
      </c>
      <c r="M8" s="153" t="s">
        <v>37</v>
      </c>
      <c r="N8" s="352" t="s">
        <v>134</v>
      </c>
      <c r="O8" s="153" t="s">
        <v>37</v>
      </c>
      <c r="P8" s="153" t="s">
        <v>134</v>
      </c>
      <c r="Q8" s="153" t="s">
        <v>37</v>
      </c>
      <c r="R8" s="153" t="s">
        <v>134</v>
      </c>
      <c r="S8" s="153" t="s">
        <v>37</v>
      </c>
      <c r="T8" s="153" t="s">
        <v>134</v>
      </c>
      <c r="U8" s="153" t="s">
        <v>37</v>
      </c>
      <c r="V8" s="153" t="s">
        <v>134</v>
      </c>
      <c r="W8" s="153" t="s">
        <v>37</v>
      </c>
      <c r="X8" s="153" t="s">
        <v>134</v>
      </c>
      <c r="Y8" s="153" t="s">
        <v>37</v>
      </c>
      <c r="Z8" s="153" t="s">
        <v>134</v>
      </c>
      <c r="AA8" s="353" t="s">
        <v>37</v>
      </c>
      <c r="AB8" s="354" t="s">
        <v>134</v>
      </c>
    </row>
    <row r="9" spans="1:28" x14ac:dyDescent="0.2">
      <c r="B9" s="39" t="s">
        <v>135</v>
      </c>
      <c r="C9" s="45">
        <v>400</v>
      </c>
      <c r="D9" s="555">
        <v>0.54794520547945202</v>
      </c>
      <c r="E9" s="45">
        <v>446</v>
      </c>
      <c r="F9" s="555">
        <v>0.71019108280254772</v>
      </c>
      <c r="G9" s="45">
        <v>437</v>
      </c>
      <c r="H9" s="555">
        <v>0.77619893428063946</v>
      </c>
      <c r="I9" s="45">
        <v>423</v>
      </c>
      <c r="J9" s="555">
        <v>0.76079136690647486</v>
      </c>
      <c r="K9" s="45">
        <v>331</v>
      </c>
      <c r="L9" s="555">
        <v>0.85089974293059123</v>
      </c>
      <c r="M9" s="45">
        <v>79</v>
      </c>
      <c r="N9" s="562">
        <v>0.27816901408450706</v>
      </c>
      <c r="O9" s="45">
        <v>21</v>
      </c>
      <c r="P9" s="555">
        <v>5.7534246575342465E-2</v>
      </c>
      <c r="Q9" s="45">
        <v>148</v>
      </c>
      <c r="R9" s="555">
        <f>Q9/Q$13</f>
        <v>0.56488549618320616</v>
      </c>
      <c r="S9" s="45">
        <v>239</v>
      </c>
      <c r="T9" s="555">
        <f>S9/S$13</f>
        <v>0.59899749373433586</v>
      </c>
      <c r="U9" s="45">
        <v>247</v>
      </c>
      <c r="V9" s="555">
        <f>U9/U$13</f>
        <v>0.60687960687960685</v>
      </c>
      <c r="W9" s="45">
        <f>250</f>
        <v>250</v>
      </c>
      <c r="X9" s="555">
        <f>W9/W$13</f>
        <v>0.59523809523809523</v>
      </c>
      <c r="Y9" s="45">
        <v>234</v>
      </c>
      <c r="Z9" s="555">
        <f>Y9/Y$13</f>
        <v>0.5505882352941176</v>
      </c>
      <c r="AA9" s="355">
        <v>229.73201700000001</v>
      </c>
      <c r="AB9" s="881">
        <f>AA9/AA$13</f>
        <v>0.54697851973283584</v>
      </c>
    </row>
    <row r="10" spans="1:28" x14ac:dyDescent="0.2">
      <c r="B10" s="4" t="s">
        <v>147</v>
      </c>
      <c r="C10" s="46">
        <v>330</v>
      </c>
      <c r="D10" s="556">
        <v>0.45205479452054792</v>
      </c>
      <c r="E10" s="46">
        <v>182</v>
      </c>
      <c r="F10" s="556">
        <v>0.28980891719745222</v>
      </c>
      <c r="G10" s="46">
        <v>126</v>
      </c>
      <c r="H10" s="556">
        <v>0.22380106571936056</v>
      </c>
      <c r="I10" s="46">
        <v>133</v>
      </c>
      <c r="J10" s="556">
        <v>0.23920863309352519</v>
      </c>
      <c r="K10" s="46">
        <v>58</v>
      </c>
      <c r="L10" s="556">
        <v>0.14910025706940874</v>
      </c>
      <c r="M10" s="46">
        <v>132</v>
      </c>
      <c r="N10" s="563">
        <v>0.46478873239436619</v>
      </c>
      <c r="O10" s="46">
        <v>241</v>
      </c>
      <c r="P10" s="556">
        <v>0.66027397260273968</v>
      </c>
      <c r="Q10" s="46">
        <v>7</v>
      </c>
      <c r="R10" s="556">
        <f t="shared" ref="R10:T13" si="0">Q10/Q$13</f>
        <v>2.6717557251908396E-2</v>
      </c>
      <c r="S10" s="46">
        <v>11</v>
      </c>
      <c r="T10" s="556">
        <f t="shared" si="0"/>
        <v>2.7568922305764409E-2</v>
      </c>
      <c r="U10" s="46">
        <v>9</v>
      </c>
      <c r="V10" s="556">
        <f>U10/U$13</f>
        <v>2.2113022113022112E-2</v>
      </c>
      <c r="W10" s="46">
        <v>10</v>
      </c>
      <c r="X10" s="556">
        <f>W10/W$13</f>
        <v>2.3809523809523808E-2</v>
      </c>
      <c r="Y10" s="46">
        <v>9</v>
      </c>
      <c r="Z10" s="556">
        <f>Y10/Y$13</f>
        <v>2.1176470588235293E-2</v>
      </c>
      <c r="AA10" s="356">
        <v>7.2698819999999698</v>
      </c>
      <c r="AB10" s="882">
        <f>AA10/AA$13</f>
        <v>1.730916459499144E-2</v>
      </c>
    </row>
    <row r="11" spans="1:28" x14ac:dyDescent="0.2">
      <c r="B11" s="39" t="s">
        <v>327</v>
      </c>
      <c r="C11" s="45"/>
      <c r="D11" s="555"/>
      <c r="E11" s="45"/>
      <c r="F11" s="555"/>
      <c r="G11" s="45"/>
      <c r="H11" s="555"/>
      <c r="I11" s="45"/>
      <c r="J11" s="555"/>
      <c r="K11" s="45"/>
      <c r="L11" s="555"/>
      <c r="M11" s="45">
        <v>73</v>
      </c>
      <c r="N11" s="562">
        <v>0.25704225352112675</v>
      </c>
      <c r="O11" s="45">
        <v>103</v>
      </c>
      <c r="P11" s="555">
        <v>0.28219178082191781</v>
      </c>
      <c r="Q11" s="45">
        <v>56</v>
      </c>
      <c r="R11" s="555">
        <f t="shared" si="0"/>
        <v>0.21374045801526717</v>
      </c>
      <c r="S11" s="45">
        <v>111</v>
      </c>
      <c r="T11" s="555">
        <f t="shared" si="0"/>
        <v>0.2781954887218045</v>
      </c>
      <c r="U11" s="45">
        <v>115</v>
      </c>
      <c r="V11" s="555">
        <f>U11/U$13</f>
        <v>0.28255528255528256</v>
      </c>
      <c r="W11" s="45">
        <v>117</v>
      </c>
      <c r="X11" s="555">
        <f>W11/W$13</f>
        <v>0.27857142857142858</v>
      </c>
      <c r="Y11" s="45">
        <v>134</v>
      </c>
      <c r="Z11" s="555">
        <f>Y11/Y$13</f>
        <v>0.31529411764705884</v>
      </c>
      <c r="AA11" s="365">
        <v>138</v>
      </c>
      <c r="AB11" s="881">
        <f>AA11/AA$13</f>
        <v>0.32856994296590075</v>
      </c>
    </row>
    <row r="12" spans="1:28" x14ac:dyDescent="0.2">
      <c r="B12" s="4" t="s">
        <v>656</v>
      </c>
      <c r="C12" s="46"/>
      <c r="D12" s="556"/>
      <c r="E12" s="46"/>
      <c r="F12" s="556"/>
      <c r="G12" s="46"/>
      <c r="H12" s="556"/>
      <c r="I12" s="46"/>
      <c r="J12" s="556"/>
      <c r="K12" s="46"/>
      <c r="L12" s="556"/>
      <c r="M12" s="46"/>
      <c r="N12" s="563"/>
      <c r="O12" s="46"/>
      <c r="P12" s="556"/>
      <c r="Q12" s="46">
        <v>51</v>
      </c>
      <c r="R12" s="556">
        <f t="shared" si="0"/>
        <v>0.19465648854961831</v>
      </c>
      <c r="S12" s="46">
        <v>38</v>
      </c>
      <c r="T12" s="556">
        <f t="shared" si="0"/>
        <v>9.5238095238095233E-2</v>
      </c>
      <c r="U12" s="46">
        <v>36</v>
      </c>
      <c r="V12" s="556">
        <f>U12/U$13</f>
        <v>8.8452088452088448E-2</v>
      </c>
      <c r="W12" s="46">
        <v>43</v>
      </c>
      <c r="X12" s="556">
        <f>W12/W$13</f>
        <v>0.10238095238095238</v>
      </c>
      <c r="Y12" s="46">
        <v>48</v>
      </c>
      <c r="Z12" s="556">
        <f>Y12/Y$13</f>
        <v>0.11294117647058824</v>
      </c>
      <c r="AA12" s="356">
        <v>45</v>
      </c>
      <c r="AB12" s="882">
        <f>AA12/AA$13</f>
        <v>0.10714237270627198</v>
      </c>
    </row>
    <row r="13" spans="1:28" x14ac:dyDescent="0.2">
      <c r="B13" s="349" t="s">
        <v>148</v>
      </c>
      <c r="C13" s="350">
        <v>730</v>
      </c>
      <c r="D13" s="571">
        <v>1</v>
      </c>
      <c r="E13" s="350">
        <v>628</v>
      </c>
      <c r="F13" s="571">
        <v>1</v>
      </c>
      <c r="G13" s="350">
        <v>563</v>
      </c>
      <c r="H13" s="571">
        <v>1</v>
      </c>
      <c r="I13" s="350">
        <v>556</v>
      </c>
      <c r="J13" s="571">
        <v>1</v>
      </c>
      <c r="K13" s="350">
        <v>389</v>
      </c>
      <c r="L13" s="571">
        <v>1</v>
      </c>
      <c r="M13" s="350">
        <v>284</v>
      </c>
      <c r="N13" s="572">
        <v>1</v>
      </c>
      <c r="O13" s="350">
        <v>365</v>
      </c>
      <c r="P13" s="571">
        <v>1</v>
      </c>
      <c r="Q13" s="350">
        <f>SUM(Q9:Q12)</f>
        <v>262</v>
      </c>
      <c r="R13" s="571">
        <f t="shared" si="0"/>
        <v>1</v>
      </c>
      <c r="S13" s="350">
        <f>SUM(S9:S12)</f>
        <v>399</v>
      </c>
      <c r="T13" s="571">
        <f t="shared" si="0"/>
        <v>1</v>
      </c>
      <c r="U13" s="350">
        <f>SUM(U9:U12)</f>
        <v>407</v>
      </c>
      <c r="V13" s="571">
        <f>U13/U$13</f>
        <v>1</v>
      </c>
      <c r="W13" s="350">
        <f>SUM(W9:W12)</f>
        <v>420</v>
      </c>
      <c r="X13" s="571">
        <f>W13/W$13</f>
        <v>1</v>
      </c>
      <c r="Y13" s="350">
        <f>SUM(Y9:Y12)</f>
        <v>425</v>
      </c>
      <c r="Z13" s="571">
        <f>Y13/Y$13</f>
        <v>1</v>
      </c>
      <c r="AA13" s="357">
        <f>SUM(AA9:AA12)</f>
        <v>420.00189899999998</v>
      </c>
      <c r="AB13" s="883">
        <f>AA13/AA$13</f>
        <v>1</v>
      </c>
    </row>
    <row r="14" spans="1:28" ht="13.5" thickBot="1" x14ac:dyDescent="0.25">
      <c r="C14" s="477"/>
      <c r="D14" s="647"/>
      <c r="E14" s="477"/>
      <c r="F14" s="647"/>
      <c r="G14" s="477"/>
      <c r="H14" s="647"/>
      <c r="I14" s="477"/>
      <c r="J14" s="647"/>
      <c r="K14" s="477"/>
      <c r="L14" s="647"/>
      <c r="M14" s="477"/>
      <c r="O14" s="477"/>
      <c r="P14" s="647"/>
      <c r="Q14" s="477"/>
      <c r="R14" s="647"/>
      <c r="S14" s="477"/>
      <c r="T14" s="647"/>
      <c r="U14" s="477"/>
      <c r="V14" s="647"/>
      <c r="W14" s="477"/>
      <c r="X14" s="647"/>
      <c r="Y14" s="477"/>
      <c r="Z14" s="647"/>
      <c r="AA14" s="367"/>
      <c r="AB14" s="573"/>
    </row>
    <row r="15" spans="1:28" x14ac:dyDescent="0.2">
      <c r="B15" s="53" t="s">
        <v>574</v>
      </c>
      <c r="C15" s="916">
        <v>2000</v>
      </c>
      <c r="D15" s="918"/>
      <c r="E15" s="916">
        <v>2001</v>
      </c>
      <c r="F15" s="918"/>
      <c r="G15" s="916">
        <v>2002</v>
      </c>
      <c r="H15" s="918"/>
      <c r="I15" s="916">
        <v>2003</v>
      </c>
      <c r="J15" s="918"/>
      <c r="K15" s="916">
        <v>2004</v>
      </c>
      <c r="L15" s="918"/>
      <c r="M15" s="916">
        <v>2005</v>
      </c>
      <c r="N15" s="917"/>
      <c r="O15" s="916">
        <v>2006</v>
      </c>
      <c r="P15" s="918"/>
      <c r="Q15" s="916">
        <v>2007</v>
      </c>
      <c r="R15" s="918"/>
      <c r="S15" s="916">
        <v>2008</v>
      </c>
      <c r="T15" s="918"/>
      <c r="U15" s="916">
        <v>2009</v>
      </c>
      <c r="V15" s="918"/>
      <c r="W15" s="916">
        <v>2010</v>
      </c>
      <c r="X15" s="918"/>
      <c r="Y15" s="916">
        <v>2011</v>
      </c>
      <c r="Z15" s="918"/>
      <c r="AA15" s="922">
        <v>2012</v>
      </c>
      <c r="AB15" s="923"/>
    </row>
    <row r="16" spans="1:28" x14ac:dyDescent="0.2">
      <c r="C16" s="153" t="s">
        <v>37</v>
      </c>
      <c r="D16" s="153" t="s">
        <v>134</v>
      </c>
      <c r="E16" s="153" t="s">
        <v>37</v>
      </c>
      <c r="F16" s="153" t="s">
        <v>134</v>
      </c>
      <c r="G16" s="153" t="s">
        <v>37</v>
      </c>
      <c r="H16" s="153" t="s">
        <v>134</v>
      </c>
      <c r="I16" s="153" t="s">
        <v>37</v>
      </c>
      <c r="J16" s="153" t="s">
        <v>134</v>
      </c>
      <c r="K16" s="153" t="s">
        <v>37</v>
      </c>
      <c r="L16" s="153" t="s">
        <v>134</v>
      </c>
      <c r="M16" s="153" t="s">
        <v>37</v>
      </c>
      <c r="N16" s="352" t="s">
        <v>134</v>
      </c>
      <c r="O16" s="153" t="s">
        <v>37</v>
      </c>
      <c r="P16" s="153" t="s">
        <v>134</v>
      </c>
      <c r="Q16" s="153" t="s">
        <v>37</v>
      </c>
      <c r="R16" s="153" t="s">
        <v>134</v>
      </c>
      <c r="S16" s="153" t="s">
        <v>37</v>
      </c>
      <c r="T16" s="153" t="s">
        <v>134</v>
      </c>
      <c r="U16" s="153" t="s">
        <v>37</v>
      </c>
      <c r="V16" s="153" t="s">
        <v>134</v>
      </c>
      <c r="W16" s="153" t="s">
        <v>37</v>
      </c>
      <c r="X16" s="153" t="s">
        <v>134</v>
      </c>
      <c r="Y16" s="153" t="s">
        <v>37</v>
      </c>
      <c r="Z16" s="153" t="s">
        <v>134</v>
      </c>
      <c r="AA16" s="353" t="s">
        <v>37</v>
      </c>
      <c r="AB16" s="354" t="s">
        <v>134</v>
      </c>
    </row>
    <row r="17" spans="2:28" x14ac:dyDescent="0.2">
      <c r="B17" s="39" t="s">
        <v>92</v>
      </c>
      <c r="C17" s="45">
        <v>232</v>
      </c>
      <c r="D17" s="555">
        <v>0.31824417009602196</v>
      </c>
      <c r="E17" s="45">
        <v>111</v>
      </c>
      <c r="F17" s="555">
        <v>0.17845659163987138</v>
      </c>
      <c r="G17" s="45">
        <v>33</v>
      </c>
      <c r="H17" s="555">
        <v>5.8718861209964411E-2</v>
      </c>
      <c r="I17" s="45">
        <v>89</v>
      </c>
      <c r="J17" s="555">
        <v>0.16108597285067874</v>
      </c>
      <c r="K17" s="45">
        <v>46</v>
      </c>
      <c r="L17" s="555">
        <v>0.11979166666666667</v>
      </c>
      <c r="M17" s="45">
        <v>102</v>
      </c>
      <c r="N17" s="555">
        <v>0.36559139784946237</v>
      </c>
      <c r="O17" s="45">
        <v>211</v>
      </c>
      <c r="P17" s="555">
        <v>0.58938547486033521</v>
      </c>
      <c r="Q17" s="45">
        <v>7</v>
      </c>
      <c r="R17" s="555">
        <f>Q17/Q33</f>
        <v>2.7131782945736434E-2</v>
      </c>
      <c r="S17" s="45">
        <v>8</v>
      </c>
      <c r="T17" s="555">
        <f>S17/S33</f>
        <v>2.1220159151193633E-2</v>
      </c>
      <c r="U17" s="45">
        <v>5</v>
      </c>
      <c r="V17" s="555">
        <f>U17/U33</f>
        <v>1.2690355329949238E-2</v>
      </c>
      <c r="W17" s="45">
        <v>4</v>
      </c>
      <c r="X17" s="555">
        <f>W17/W33</f>
        <v>9.5693779904306216E-3</v>
      </c>
      <c r="Y17" s="45">
        <v>1</v>
      </c>
      <c r="Z17" s="555">
        <f>Y17/Y33</f>
        <v>2.3980815347721821E-3</v>
      </c>
      <c r="AA17" s="365">
        <v>0</v>
      </c>
      <c r="AB17" s="881">
        <f>AA17/AA33</f>
        <v>0</v>
      </c>
    </row>
    <row r="18" spans="2:28" x14ac:dyDescent="0.2">
      <c r="B18" s="4" t="s">
        <v>328</v>
      </c>
      <c r="C18" s="46"/>
      <c r="D18" s="556"/>
      <c r="E18" s="46"/>
      <c r="F18" s="556"/>
      <c r="G18" s="46"/>
      <c r="H18" s="556"/>
      <c r="I18" s="46"/>
      <c r="J18" s="556"/>
      <c r="K18" s="46"/>
      <c r="L18" s="556"/>
      <c r="M18" s="46">
        <v>64</v>
      </c>
      <c r="N18" s="556">
        <v>0.22939068100358423</v>
      </c>
      <c r="O18" s="46">
        <v>88</v>
      </c>
      <c r="P18" s="556">
        <v>0.24581005586592178</v>
      </c>
      <c r="Q18" s="46">
        <v>49</v>
      </c>
      <c r="R18" s="556">
        <f>Q18/Q33</f>
        <v>0.18992248062015504</v>
      </c>
      <c r="S18" s="46">
        <v>88</v>
      </c>
      <c r="T18" s="556">
        <f>S18/S33</f>
        <v>0.23342175066312998</v>
      </c>
      <c r="U18" s="46">
        <v>95</v>
      </c>
      <c r="V18" s="556">
        <f>U18/U33</f>
        <v>0.24111675126903553</v>
      </c>
      <c r="W18" s="46">
        <v>100</v>
      </c>
      <c r="X18" s="556">
        <f>W18/W33</f>
        <v>0.23923444976076555</v>
      </c>
      <c r="Y18" s="46">
        <v>116</v>
      </c>
      <c r="Z18" s="556">
        <f>Y18/Y33</f>
        <v>0.27817745803357313</v>
      </c>
      <c r="AA18" s="363">
        <v>122</v>
      </c>
      <c r="AB18" s="882">
        <f>AA18/AA33</f>
        <v>0.29587974073678386</v>
      </c>
    </row>
    <row r="19" spans="2:28" x14ac:dyDescent="0.2">
      <c r="B19" s="39" t="s">
        <v>91</v>
      </c>
      <c r="C19" s="45">
        <v>32</v>
      </c>
      <c r="D19" s="555">
        <v>4.38957475994513E-2</v>
      </c>
      <c r="E19" s="45">
        <v>3</v>
      </c>
      <c r="F19" s="555">
        <v>4.8231511254019296E-3</v>
      </c>
      <c r="G19" s="45"/>
      <c r="H19" s="555"/>
      <c r="I19" s="45">
        <v>25</v>
      </c>
      <c r="J19" s="555">
        <v>4.5248868778280542E-2</v>
      </c>
      <c r="K19" s="45">
        <v>8</v>
      </c>
      <c r="L19" s="555">
        <v>2.0833333333333332E-2</v>
      </c>
      <c r="M19" s="45"/>
      <c r="N19" s="555"/>
      <c r="O19" s="45"/>
      <c r="P19" s="555"/>
      <c r="Q19" s="45"/>
      <c r="R19" s="555"/>
      <c r="S19" s="45"/>
      <c r="T19" s="555"/>
      <c r="U19" s="45"/>
      <c r="V19" s="555"/>
      <c r="W19" s="45"/>
      <c r="X19" s="555"/>
      <c r="Y19" s="45"/>
      <c r="Z19" s="555"/>
      <c r="AA19" s="365"/>
      <c r="AB19" s="881"/>
    </row>
    <row r="20" spans="2:28" x14ac:dyDescent="0.2">
      <c r="B20" s="4" t="s">
        <v>93</v>
      </c>
      <c r="C20" s="46">
        <v>83</v>
      </c>
      <c r="D20" s="556">
        <v>0.11385459533607682</v>
      </c>
      <c r="E20" s="46">
        <v>54</v>
      </c>
      <c r="F20" s="556">
        <v>8.6816720257234734E-2</v>
      </c>
      <c r="G20" s="46"/>
      <c r="H20" s="556"/>
      <c r="I20" s="46"/>
      <c r="J20" s="556"/>
      <c r="K20" s="46"/>
      <c r="L20" s="556"/>
      <c r="M20" s="46"/>
      <c r="N20" s="556"/>
      <c r="O20" s="46"/>
      <c r="P20" s="556"/>
      <c r="Q20" s="46"/>
      <c r="R20" s="556"/>
      <c r="S20" s="46"/>
      <c r="T20" s="556"/>
      <c r="U20" s="46"/>
      <c r="V20" s="556"/>
      <c r="W20" s="46"/>
      <c r="X20" s="556"/>
      <c r="Y20" s="46"/>
      <c r="Z20" s="556"/>
      <c r="AA20" s="363"/>
      <c r="AB20" s="882"/>
    </row>
    <row r="21" spans="2:28" x14ac:dyDescent="0.2">
      <c r="B21" s="349" t="s">
        <v>140</v>
      </c>
      <c r="C21" s="350">
        <v>347</v>
      </c>
      <c r="D21" s="571">
        <v>0.47599451303155005</v>
      </c>
      <c r="E21" s="350">
        <v>168</v>
      </c>
      <c r="F21" s="571">
        <v>0.27009646302250806</v>
      </c>
      <c r="G21" s="350">
        <v>33</v>
      </c>
      <c r="H21" s="571">
        <v>5.8718861209964411E-2</v>
      </c>
      <c r="I21" s="350">
        <v>114</v>
      </c>
      <c r="J21" s="571">
        <v>0.20633484162895926</v>
      </c>
      <c r="K21" s="350">
        <v>54</v>
      </c>
      <c r="L21" s="571">
        <v>0.140625</v>
      </c>
      <c r="M21" s="350">
        <v>166</v>
      </c>
      <c r="N21" s="571">
        <v>0.59498207885304655</v>
      </c>
      <c r="O21" s="350">
        <v>299</v>
      </c>
      <c r="P21" s="571">
        <v>0.83519553072625696</v>
      </c>
      <c r="Q21" s="350">
        <f>SUM(Q17:Q18)</f>
        <v>56</v>
      </c>
      <c r="R21" s="571">
        <f>Q21/Q33</f>
        <v>0.21705426356589147</v>
      </c>
      <c r="S21" s="350">
        <f>SUM(S17:S18)</f>
        <v>96</v>
      </c>
      <c r="T21" s="571">
        <f>S21/S33</f>
        <v>0.25464190981432361</v>
      </c>
      <c r="U21" s="350">
        <f>SUM(U17:U18)</f>
        <v>100</v>
      </c>
      <c r="V21" s="571">
        <f>U21/U33</f>
        <v>0.25380710659898476</v>
      </c>
      <c r="W21" s="350">
        <f>SUM(W17:W18)</f>
        <v>104</v>
      </c>
      <c r="X21" s="571">
        <f>W21/W33</f>
        <v>0.24880382775119617</v>
      </c>
      <c r="Y21" s="350">
        <f>SUM(Y17:Y18)</f>
        <v>117</v>
      </c>
      <c r="Z21" s="571">
        <f>Y21/Y33</f>
        <v>0.2805755395683453</v>
      </c>
      <c r="AA21" s="366">
        <v>122</v>
      </c>
      <c r="AB21" s="883">
        <f>AA21/AA33</f>
        <v>0.29587974073678386</v>
      </c>
    </row>
    <row r="22" spans="2:28" ht="13.5" thickBot="1" x14ac:dyDescent="0.25">
      <c r="C22" s="477"/>
      <c r="D22" s="647"/>
      <c r="E22" s="477"/>
      <c r="F22" s="647"/>
      <c r="G22" s="477"/>
      <c r="H22" s="647"/>
      <c r="I22" s="477"/>
      <c r="J22" s="647"/>
      <c r="K22" s="477"/>
      <c r="L22" s="647"/>
      <c r="M22" s="477"/>
      <c r="O22" s="477"/>
      <c r="P22" s="647"/>
      <c r="Q22" s="477"/>
      <c r="R22" s="647"/>
      <c r="S22" s="477"/>
      <c r="T22" s="647"/>
      <c r="U22" s="477"/>
      <c r="V22" s="647"/>
      <c r="W22" s="477"/>
      <c r="X22" s="647"/>
      <c r="Y22" s="477"/>
      <c r="Z22" s="647"/>
      <c r="AA22" s="367"/>
      <c r="AB22" s="573"/>
    </row>
    <row r="23" spans="2:28" x14ac:dyDescent="0.2">
      <c r="B23" s="38" t="s">
        <v>149</v>
      </c>
      <c r="C23" s="916">
        <v>2000</v>
      </c>
      <c r="D23" s="918"/>
      <c r="E23" s="916">
        <v>2001</v>
      </c>
      <c r="F23" s="918"/>
      <c r="G23" s="916">
        <v>2002</v>
      </c>
      <c r="H23" s="918"/>
      <c r="I23" s="916">
        <v>2003</v>
      </c>
      <c r="J23" s="918"/>
      <c r="K23" s="916">
        <v>2004</v>
      </c>
      <c r="L23" s="918"/>
      <c r="M23" s="916">
        <v>2005</v>
      </c>
      <c r="N23" s="917"/>
      <c r="O23" s="916">
        <v>2006</v>
      </c>
      <c r="P23" s="918"/>
      <c r="Q23" s="916">
        <v>2007</v>
      </c>
      <c r="R23" s="918"/>
      <c r="S23" s="916">
        <v>2008</v>
      </c>
      <c r="T23" s="918"/>
      <c r="U23" s="916">
        <v>2009</v>
      </c>
      <c r="V23" s="918"/>
      <c r="W23" s="916">
        <v>2010</v>
      </c>
      <c r="X23" s="918"/>
      <c r="Y23" s="916">
        <v>2011</v>
      </c>
      <c r="Z23" s="918"/>
      <c r="AA23" s="922">
        <v>2012</v>
      </c>
      <c r="AB23" s="923"/>
    </row>
    <row r="24" spans="2:28" x14ac:dyDescent="0.2">
      <c r="C24" s="502" t="s">
        <v>37</v>
      </c>
      <c r="D24" s="506" t="s">
        <v>134</v>
      </c>
      <c r="E24" s="502" t="s">
        <v>37</v>
      </c>
      <c r="F24" s="506" t="s">
        <v>134</v>
      </c>
      <c r="G24" s="502" t="s">
        <v>37</v>
      </c>
      <c r="H24" s="506" t="s">
        <v>134</v>
      </c>
      <c r="I24" s="502" t="s">
        <v>37</v>
      </c>
      <c r="J24" s="506" t="s">
        <v>134</v>
      </c>
      <c r="K24" s="502" t="s">
        <v>37</v>
      </c>
      <c r="L24" s="506" t="s">
        <v>134</v>
      </c>
      <c r="M24" s="502" t="s">
        <v>37</v>
      </c>
      <c r="N24" s="507" t="s">
        <v>134</v>
      </c>
      <c r="O24" s="502" t="s">
        <v>37</v>
      </c>
      <c r="P24" s="506" t="s">
        <v>134</v>
      </c>
      <c r="Q24" s="502" t="s">
        <v>37</v>
      </c>
      <c r="R24" s="506" t="s">
        <v>134</v>
      </c>
      <c r="S24" s="502" t="s">
        <v>37</v>
      </c>
      <c r="T24" s="506" t="s">
        <v>134</v>
      </c>
      <c r="U24" s="502" t="s">
        <v>37</v>
      </c>
      <c r="V24" s="506" t="s">
        <v>134</v>
      </c>
      <c r="W24" s="502" t="s">
        <v>37</v>
      </c>
      <c r="X24" s="506" t="s">
        <v>134</v>
      </c>
      <c r="Y24" s="502" t="s">
        <v>37</v>
      </c>
      <c r="Z24" s="506" t="s">
        <v>134</v>
      </c>
      <c r="AA24" s="504" t="s">
        <v>37</v>
      </c>
      <c r="AB24" s="508" t="s">
        <v>134</v>
      </c>
    </row>
    <row r="25" spans="2:28" x14ac:dyDescent="0.2">
      <c r="B25" s="39" t="s">
        <v>150</v>
      </c>
      <c r="C25" s="45">
        <v>24</v>
      </c>
      <c r="D25" s="555">
        <v>3.292181069958848E-2</v>
      </c>
      <c r="E25" s="45">
        <v>13</v>
      </c>
      <c r="F25" s="555">
        <v>2.0900321543408359E-2</v>
      </c>
      <c r="G25" s="45"/>
      <c r="H25" s="555"/>
      <c r="I25" s="45"/>
      <c r="J25" s="555"/>
      <c r="K25" s="45"/>
      <c r="L25" s="555"/>
      <c r="M25" s="45"/>
      <c r="N25" s="555"/>
      <c r="O25" s="45"/>
      <c r="P25" s="555"/>
      <c r="Q25" s="45"/>
      <c r="R25" s="555"/>
      <c r="S25" s="45"/>
      <c r="T25" s="555"/>
      <c r="U25" s="45"/>
      <c r="V25" s="555"/>
      <c r="W25" s="45"/>
      <c r="X25" s="555"/>
      <c r="Y25" s="45"/>
      <c r="Z25" s="555"/>
      <c r="AA25" s="365"/>
      <c r="AB25" s="567"/>
    </row>
    <row r="26" spans="2:28" x14ac:dyDescent="0.2">
      <c r="B26" s="4" t="s">
        <v>451</v>
      </c>
      <c r="C26" s="46">
        <v>83</v>
      </c>
      <c r="D26" s="556">
        <v>0.11385459533607682</v>
      </c>
      <c r="E26" s="46">
        <v>84</v>
      </c>
      <c r="F26" s="556">
        <v>0.13504823151125403</v>
      </c>
      <c r="G26" s="46">
        <v>95</v>
      </c>
      <c r="H26" s="556">
        <v>0.16903914590747332</v>
      </c>
      <c r="I26" s="46">
        <v>49</v>
      </c>
      <c r="J26" s="556">
        <v>8.8687782805429868E-2</v>
      </c>
      <c r="K26" s="46"/>
      <c r="L26" s="556"/>
      <c r="M26" s="46"/>
      <c r="N26" s="556"/>
      <c r="O26" s="46"/>
      <c r="P26" s="556"/>
      <c r="Q26" s="46">
        <v>45</v>
      </c>
      <c r="R26" s="556">
        <f t="shared" ref="R26:R31" si="1">Q26/Q$33</f>
        <v>0.1744186046511628</v>
      </c>
      <c r="S26" s="46">
        <v>74</v>
      </c>
      <c r="T26" s="556">
        <f>S26/S33</f>
        <v>0.19628647214854111</v>
      </c>
      <c r="U26" s="46">
        <v>76</v>
      </c>
      <c r="V26" s="556">
        <f>U26/U33</f>
        <v>0.19289340101522842</v>
      </c>
      <c r="W26" s="46">
        <v>73</v>
      </c>
      <c r="X26" s="556">
        <f>W26/W33</f>
        <v>0.17464114832535885</v>
      </c>
      <c r="Y26" s="46">
        <v>70</v>
      </c>
      <c r="Z26" s="556">
        <f>Y26/Y33</f>
        <v>0.16786570743405277</v>
      </c>
      <c r="AA26" s="356">
        <v>61.934486999999997</v>
      </c>
      <c r="AB26" s="882">
        <f t="shared" ref="AB26:AB31" si="2">AA26/AA$33</f>
        <v>0.15020622914939105</v>
      </c>
    </row>
    <row r="27" spans="2:28" x14ac:dyDescent="0.2">
      <c r="B27" s="39" t="s">
        <v>151</v>
      </c>
      <c r="C27" s="45">
        <v>162</v>
      </c>
      <c r="D27" s="555">
        <v>0.22222222222222221</v>
      </c>
      <c r="E27" s="45">
        <v>190</v>
      </c>
      <c r="F27" s="555">
        <v>0.30546623794212219</v>
      </c>
      <c r="G27" s="45">
        <v>108</v>
      </c>
      <c r="H27" s="555">
        <v>0.19217081850533807</v>
      </c>
      <c r="I27" s="45">
        <v>95</v>
      </c>
      <c r="J27" s="555">
        <v>0.17194570135746606</v>
      </c>
      <c r="K27" s="45">
        <v>81</v>
      </c>
      <c r="L27" s="555">
        <v>0.2109375</v>
      </c>
      <c r="M27" s="45">
        <v>47</v>
      </c>
      <c r="N27" s="555">
        <v>0.16845878136200718</v>
      </c>
      <c r="O27" s="45">
        <v>21</v>
      </c>
      <c r="P27" s="555">
        <v>5.8659217877094973E-2</v>
      </c>
      <c r="Q27" s="45">
        <v>83</v>
      </c>
      <c r="R27" s="555">
        <f t="shared" si="1"/>
        <v>0.32170542635658916</v>
      </c>
      <c r="S27" s="45">
        <v>104</v>
      </c>
      <c r="T27" s="555">
        <f>S27/S33</f>
        <v>0.27586206896551724</v>
      </c>
      <c r="U27" s="45">
        <v>103</v>
      </c>
      <c r="V27" s="555">
        <f>U27/U33</f>
        <v>0.26142131979695432</v>
      </c>
      <c r="W27" s="45">
        <v>108</v>
      </c>
      <c r="X27" s="555">
        <f>W27/W33</f>
        <v>0.25837320574162681</v>
      </c>
      <c r="Y27" s="45">
        <v>89</v>
      </c>
      <c r="Z27" s="555">
        <f>Y27/Y33</f>
        <v>0.21342925659472423</v>
      </c>
      <c r="AA27" s="355">
        <v>81.438564999999997</v>
      </c>
      <c r="AB27" s="881">
        <f t="shared" si="2"/>
        <v>0.19750837293586654</v>
      </c>
    </row>
    <row r="28" spans="2:28" x14ac:dyDescent="0.2">
      <c r="B28" s="4" t="s">
        <v>329</v>
      </c>
      <c r="C28" s="46"/>
      <c r="D28" s="556"/>
      <c r="E28" s="46"/>
      <c r="F28" s="556"/>
      <c r="G28" s="46"/>
      <c r="H28" s="556"/>
      <c r="I28" s="46"/>
      <c r="J28" s="556"/>
      <c r="K28" s="46"/>
      <c r="L28" s="556"/>
      <c r="M28" s="46">
        <v>8</v>
      </c>
      <c r="N28" s="556">
        <v>2.8673835125448029E-2</v>
      </c>
      <c r="O28" s="46">
        <v>13</v>
      </c>
      <c r="P28" s="556">
        <v>3.6312849162011177E-2</v>
      </c>
      <c r="Q28" s="46">
        <v>6</v>
      </c>
      <c r="R28" s="556">
        <f t="shared" si="1"/>
        <v>2.3255813953488372E-2</v>
      </c>
      <c r="S28" s="46">
        <v>10</v>
      </c>
      <c r="T28" s="556">
        <f>S28/S33</f>
        <v>2.6525198938992044E-2</v>
      </c>
      <c r="U28" s="46">
        <v>11</v>
      </c>
      <c r="V28" s="556">
        <f>U28/U33</f>
        <v>2.7918781725888325E-2</v>
      </c>
      <c r="W28" s="46">
        <v>14</v>
      </c>
      <c r="X28" s="556">
        <f>W28/W33</f>
        <v>3.3492822966507178E-2</v>
      </c>
      <c r="Y28" s="46">
        <v>13</v>
      </c>
      <c r="Z28" s="556">
        <f>Y28/Y33</f>
        <v>3.117505995203837E-2</v>
      </c>
      <c r="AA28" s="356">
        <v>13.382491999999999</v>
      </c>
      <c r="AB28" s="882">
        <f t="shared" si="2"/>
        <v>3.2455805437476094E-2</v>
      </c>
    </row>
    <row r="29" spans="2:28" x14ac:dyDescent="0.2">
      <c r="B29" s="39" t="s">
        <v>152</v>
      </c>
      <c r="C29" s="45">
        <v>113</v>
      </c>
      <c r="D29" s="555">
        <v>0.15500685871056241</v>
      </c>
      <c r="E29" s="45">
        <v>167</v>
      </c>
      <c r="F29" s="555">
        <v>0.26848874598070738</v>
      </c>
      <c r="G29" s="45">
        <v>326</v>
      </c>
      <c r="H29" s="555">
        <v>0.58007117437722422</v>
      </c>
      <c r="I29" s="154">
        <v>294.5</v>
      </c>
      <c r="J29" s="555">
        <v>0.53303167420814479</v>
      </c>
      <c r="K29" s="45">
        <v>249</v>
      </c>
      <c r="L29" s="555">
        <v>0.6484375</v>
      </c>
      <c r="M29" s="45">
        <v>58</v>
      </c>
      <c r="N29" s="555">
        <v>0.2078853046594982</v>
      </c>
      <c r="O29" s="45">
        <v>25</v>
      </c>
      <c r="P29" s="555">
        <v>6.9832402234636867E-2</v>
      </c>
      <c r="Q29" s="45">
        <v>17</v>
      </c>
      <c r="R29" s="555">
        <f t="shared" si="1"/>
        <v>6.589147286821706E-2</v>
      </c>
      <c r="S29" s="45">
        <v>55</v>
      </c>
      <c r="T29" s="555">
        <f>S29/S33</f>
        <v>0.14588859416445624</v>
      </c>
      <c r="U29" s="45">
        <v>68</v>
      </c>
      <c r="V29" s="555">
        <f>U29/U33</f>
        <v>0.17258883248730963</v>
      </c>
      <c r="W29" s="45">
        <v>77</v>
      </c>
      <c r="X29" s="555">
        <f>W29/W33</f>
        <v>0.18421052631578946</v>
      </c>
      <c r="Y29" s="45">
        <v>80</v>
      </c>
      <c r="Z29" s="555">
        <f>Y29/Y33</f>
        <v>0.19184652278177458</v>
      </c>
      <c r="AA29" s="355">
        <v>88.57414</v>
      </c>
      <c r="AB29" s="881">
        <f t="shared" si="2"/>
        <v>0.21481388179658684</v>
      </c>
    </row>
    <row r="30" spans="2:28" x14ac:dyDescent="0.2">
      <c r="B30" s="349" t="s">
        <v>153</v>
      </c>
      <c r="C30" s="360">
        <v>382</v>
      </c>
      <c r="D30" s="557">
        <v>0.52400548696844995</v>
      </c>
      <c r="E30" s="360">
        <v>454</v>
      </c>
      <c r="F30" s="557">
        <v>0.729903536977492</v>
      </c>
      <c r="G30" s="360">
        <v>529</v>
      </c>
      <c r="H30" s="557">
        <v>0.94128113879003561</v>
      </c>
      <c r="I30" s="361">
        <v>438.5</v>
      </c>
      <c r="J30" s="557">
        <v>0.79366515837104068</v>
      </c>
      <c r="K30" s="360">
        <v>330</v>
      </c>
      <c r="L30" s="557">
        <v>0.859375</v>
      </c>
      <c r="M30" s="360">
        <v>113</v>
      </c>
      <c r="N30" s="557">
        <v>0.4050179211469534</v>
      </c>
      <c r="O30" s="360">
        <v>59</v>
      </c>
      <c r="P30" s="557">
        <v>0.16480446927374301</v>
      </c>
      <c r="Q30" s="360">
        <f>SUM(Q26:Q29)</f>
        <v>151</v>
      </c>
      <c r="R30" s="557">
        <f t="shared" si="1"/>
        <v>0.5852713178294574</v>
      </c>
      <c r="S30" s="360">
        <f>SUM(S26:S29)</f>
        <v>243</v>
      </c>
      <c r="T30" s="557">
        <f>SUM(T26:T29)</f>
        <v>0.64456233421750664</v>
      </c>
      <c r="U30" s="360">
        <f>SUM(U26:U29)</f>
        <v>258</v>
      </c>
      <c r="V30" s="557">
        <f>V29+V28+V27+V26</f>
        <v>0.65482233502538068</v>
      </c>
      <c r="W30" s="360">
        <f>SUM(W26:W29)</f>
        <v>272</v>
      </c>
      <c r="X30" s="557">
        <f>X29+X28+X27+X26</f>
        <v>0.65071770334928225</v>
      </c>
      <c r="Y30" s="360">
        <f>SUM(Y26:Y29)</f>
        <v>252</v>
      </c>
      <c r="Z30" s="557">
        <f>SUM(Z26:Z29)</f>
        <v>0.60431654676258995</v>
      </c>
      <c r="AA30" s="362">
        <f>SUM(AA26:AA29)</f>
        <v>245.32968399999999</v>
      </c>
      <c r="AB30" s="885">
        <f t="shared" si="2"/>
        <v>0.59498428931932046</v>
      </c>
    </row>
    <row r="31" spans="2:28" x14ac:dyDescent="0.2">
      <c r="B31" s="39" t="s">
        <v>657</v>
      </c>
      <c r="C31" s="45"/>
      <c r="D31" s="555"/>
      <c r="E31" s="45"/>
      <c r="F31" s="555"/>
      <c r="G31" s="45"/>
      <c r="H31" s="555"/>
      <c r="I31" s="154"/>
      <c r="J31" s="555"/>
      <c r="K31" s="45"/>
      <c r="L31" s="555"/>
      <c r="M31" s="45"/>
      <c r="N31" s="555"/>
      <c r="O31" s="45"/>
      <c r="P31" s="555"/>
      <c r="Q31" s="45">
        <v>51</v>
      </c>
      <c r="R31" s="555">
        <f t="shared" si="1"/>
        <v>0.19767441860465115</v>
      </c>
      <c r="S31" s="45">
        <v>38</v>
      </c>
      <c r="T31" s="555">
        <f>S31/S$33</f>
        <v>0.10079575596816977</v>
      </c>
      <c r="U31" s="45">
        <v>36</v>
      </c>
      <c r="V31" s="555">
        <f>U31/U$33</f>
        <v>9.1370558375634514E-2</v>
      </c>
      <c r="W31" s="45">
        <v>42</v>
      </c>
      <c r="X31" s="555">
        <f>W31/W$33</f>
        <v>0.10047846889952153</v>
      </c>
      <c r="Y31" s="45">
        <v>48</v>
      </c>
      <c r="Z31" s="555">
        <f>Y31/Y$33</f>
        <v>0.11510791366906475</v>
      </c>
      <c r="AA31" s="355">
        <v>45</v>
      </c>
      <c r="AB31" s="881">
        <f t="shared" si="2"/>
        <v>0.10913596994389567</v>
      </c>
    </row>
    <row r="32" spans="2:28" x14ac:dyDescent="0.2">
      <c r="C32" s="46"/>
      <c r="D32" s="574"/>
      <c r="E32" s="46"/>
      <c r="F32" s="574"/>
      <c r="G32" s="46"/>
      <c r="H32" s="574"/>
      <c r="I32" s="155"/>
      <c r="J32" s="574"/>
      <c r="K32" s="46"/>
      <c r="L32" s="574"/>
      <c r="M32" s="46"/>
      <c r="N32" s="576"/>
      <c r="O32" s="46"/>
      <c r="P32" s="574"/>
      <c r="Q32" s="46"/>
      <c r="R32" s="574"/>
      <c r="S32" s="46"/>
      <c r="T32" s="574"/>
      <c r="U32" s="46"/>
      <c r="V32" s="574"/>
      <c r="W32" s="46"/>
      <c r="X32" s="574"/>
      <c r="Y32" s="46"/>
      <c r="Z32" s="574"/>
      <c r="AA32" s="363"/>
      <c r="AB32" s="882"/>
    </row>
    <row r="33" spans="2:28" x14ac:dyDescent="0.2">
      <c r="B33" s="349" t="s">
        <v>575</v>
      </c>
      <c r="C33" s="360">
        <v>729</v>
      </c>
      <c r="D33" s="557">
        <v>1</v>
      </c>
      <c r="E33" s="360">
        <v>622</v>
      </c>
      <c r="F33" s="557">
        <v>1</v>
      </c>
      <c r="G33" s="360">
        <v>562</v>
      </c>
      <c r="H33" s="557">
        <v>1</v>
      </c>
      <c r="I33" s="361">
        <v>552.5</v>
      </c>
      <c r="J33" s="557">
        <v>1</v>
      </c>
      <c r="K33" s="360">
        <v>384</v>
      </c>
      <c r="L33" s="557">
        <v>1</v>
      </c>
      <c r="M33" s="360">
        <v>279</v>
      </c>
      <c r="N33" s="564">
        <v>1</v>
      </c>
      <c r="O33" s="360">
        <v>358</v>
      </c>
      <c r="P33" s="557">
        <v>1</v>
      </c>
      <c r="Q33" s="360">
        <f>Q30+Q21+Q31</f>
        <v>258</v>
      </c>
      <c r="R33" s="557">
        <f>Q33/Q$33</f>
        <v>1</v>
      </c>
      <c r="S33" s="360">
        <f>S30+S21+S31</f>
        <v>377</v>
      </c>
      <c r="T33" s="557">
        <f>T30+T21</f>
        <v>0.89920424403183019</v>
      </c>
      <c r="U33" s="360">
        <f>U30+U21+U31</f>
        <v>394</v>
      </c>
      <c r="V33" s="557">
        <f>V30+V21</f>
        <v>0.90862944162436543</v>
      </c>
      <c r="W33" s="360">
        <f>W30+W21+W31</f>
        <v>418</v>
      </c>
      <c r="X33" s="557">
        <f>X30+X21</f>
        <v>0.89952153110047839</v>
      </c>
      <c r="Y33" s="360">
        <f>Y30+Y21+Y31</f>
        <v>417</v>
      </c>
      <c r="Z33" s="557">
        <f>Z21+Z30</f>
        <v>0.8848920863309353</v>
      </c>
      <c r="AA33" s="362">
        <f>AA30+AA21+AA31</f>
        <v>412.32968399999999</v>
      </c>
      <c r="AB33" s="885">
        <f>AA33/AA$33</f>
        <v>1</v>
      </c>
    </row>
    <row r="34" spans="2:28" ht="13.5" thickBot="1" x14ac:dyDescent="0.25">
      <c r="B34" s="38" t="s">
        <v>330</v>
      </c>
      <c r="C34" s="163"/>
      <c r="D34" s="575">
        <v>1</v>
      </c>
      <c r="E34" s="163"/>
      <c r="F34" s="575">
        <v>0.89200000000000002</v>
      </c>
      <c r="G34" s="163"/>
      <c r="H34" s="575">
        <v>0.874</v>
      </c>
      <c r="I34" s="163"/>
      <c r="J34" s="575">
        <v>0.84599999999999997</v>
      </c>
      <c r="K34" s="163"/>
      <c r="L34" s="575">
        <v>0.66200000000000003</v>
      </c>
      <c r="M34" s="163"/>
      <c r="N34" s="577">
        <v>0.158</v>
      </c>
      <c r="O34" s="163"/>
      <c r="P34" s="575">
        <v>4.2000000000000003E-2</v>
      </c>
      <c r="Q34" s="163"/>
      <c r="R34" s="575">
        <f>'10'!J29</f>
        <v>0.29599999999999999</v>
      </c>
      <c r="S34" s="163"/>
      <c r="T34" s="575">
        <f>'10'!K29</f>
        <v>0.47799999999999998</v>
      </c>
      <c r="U34" s="163"/>
      <c r="V34" s="575">
        <f>'10'!L29</f>
        <v>0.66756756756756752</v>
      </c>
      <c r="W34" s="163"/>
      <c r="X34" s="575">
        <f>'10'!M29</f>
        <v>0.67567567567567566</v>
      </c>
      <c r="Y34" s="163"/>
      <c r="Z34" s="575">
        <f>'10'!N29</f>
        <v>0.63243243243243241</v>
      </c>
      <c r="AA34" s="364"/>
      <c r="AB34" s="837">
        <f>'10'!O29</f>
        <v>0.63814449166666676</v>
      </c>
    </row>
    <row r="35" spans="2:28" x14ac:dyDescent="0.2">
      <c r="P35" s="54"/>
      <c r="R35" s="54"/>
      <c r="T35" s="54"/>
      <c r="V35" s="54"/>
      <c r="X35" s="54"/>
      <c r="Z35" s="54"/>
      <c r="AB35" s="54"/>
    </row>
    <row r="36" spans="2:28" x14ac:dyDescent="0.2">
      <c r="P36" s="54"/>
      <c r="R36" s="54"/>
      <c r="T36" s="54"/>
      <c r="V36" s="54"/>
      <c r="X36" s="54"/>
      <c r="Z36" s="54"/>
      <c r="AB36" s="54"/>
    </row>
    <row r="37" spans="2:28" x14ac:dyDescent="0.2">
      <c r="B37" s="263"/>
      <c r="C37" s="263"/>
      <c r="D37" s="527"/>
      <c r="E37" s="263"/>
      <c r="F37" s="527"/>
      <c r="G37" s="263"/>
      <c r="H37" s="527"/>
      <c r="I37" s="263"/>
      <c r="J37" s="527"/>
      <c r="K37" s="263"/>
      <c r="L37" s="527"/>
      <c r="M37" s="263"/>
      <c r="N37" s="527"/>
      <c r="O37" s="263"/>
      <c r="P37" s="527"/>
      <c r="Q37" s="263"/>
      <c r="R37" s="527"/>
      <c r="S37" s="263"/>
      <c r="T37" s="527"/>
      <c r="U37" s="263"/>
      <c r="V37" s="527"/>
      <c r="W37" s="263"/>
      <c r="X37" s="527"/>
      <c r="Y37" s="263"/>
      <c r="Z37" s="527"/>
      <c r="AA37" s="263"/>
      <c r="AB37" s="527"/>
    </row>
    <row r="38" spans="2:28" x14ac:dyDescent="0.2">
      <c r="B38" s="265"/>
      <c r="C38" s="265"/>
      <c r="D38" s="528"/>
      <c r="E38" s="265"/>
      <c r="F38" s="528"/>
      <c r="G38" s="265"/>
      <c r="H38" s="528"/>
      <c r="I38" s="265"/>
      <c r="J38" s="528"/>
      <c r="K38" s="265"/>
      <c r="L38" s="528"/>
      <c r="M38" s="265"/>
      <c r="N38" s="528"/>
      <c r="O38" s="265"/>
      <c r="P38" s="528"/>
      <c r="Q38" s="265"/>
      <c r="R38" s="528"/>
      <c r="S38" s="265"/>
      <c r="T38" s="528"/>
      <c r="U38" s="265"/>
      <c r="V38" s="528"/>
      <c r="W38" s="265"/>
      <c r="X38" s="528"/>
      <c r="Y38" s="265"/>
      <c r="Z38" s="528"/>
      <c r="AA38" s="265"/>
      <c r="AB38" s="528"/>
    </row>
    <row r="39" spans="2:28" ht="12.75" hidden="1" customHeight="1" x14ac:dyDescent="0.2"/>
    <row r="40" spans="2:28" ht="12.75" hidden="1" customHeight="1" x14ac:dyDescent="0.2"/>
    <row r="41" spans="2:28" ht="12.75" hidden="1" customHeight="1" x14ac:dyDescent="0.2"/>
    <row r="42" spans="2:28" ht="13.5" hidden="1" customHeight="1" x14ac:dyDescent="0.2"/>
    <row r="43" spans="2:28" ht="12.75" hidden="1" customHeight="1" x14ac:dyDescent="0.2"/>
    <row r="44" spans="2:28" ht="12.75" hidden="1" customHeight="1" x14ac:dyDescent="0.2"/>
    <row r="45" spans="2:28" ht="12.75" hidden="1" customHeight="1" x14ac:dyDescent="0.2"/>
    <row r="46" spans="2:28" ht="12.75" hidden="1" customHeight="1" x14ac:dyDescent="0.2"/>
    <row r="47" spans="2:28" ht="13.5" hidden="1" customHeight="1" x14ac:dyDescent="0.2"/>
    <row r="48" spans="2:28" ht="12.75" hidden="1" customHeight="1" x14ac:dyDescent="0.2"/>
    <row r="49" ht="12.75" hidden="1" customHeight="1" x14ac:dyDescent="0.2"/>
    <row r="50" ht="12.75" hidden="1" customHeight="1" x14ac:dyDescent="0.2"/>
  </sheetData>
  <mergeCells count="39">
    <mergeCell ref="Q23:R23"/>
    <mergeCell ref="C7:D7"/>
    <mergeCell ref="Y7:Z7"/>
    <mergeCell ref="Y15:Z15"/>
    <mergeCell ref="Y23:Z23"/>
    <mergeCell ref="M23:N23"/>
    <mergeCell ref="O23:P23"/>
    <mergeCell ref="M7:N7"/>
    <mergeCell ref="M15:N15"/>
    <mergeCell ref="O7:P7"/>
    <mergeCell ref="C23:D23"/>
    <mergeCell ref="E23:F23"/>
    <mergeCell ref="G23:H23"/>
    <mergeCell ref="K15:L15"/>
    <mergeCell ref="I23:J23"/>
    <mergeCell ref="K23:L23"/>
    <mergeCell ref="C15:D15"/>
    <mergeCell ref="E15:F15"/>
    <mergeCell ref="G15:H15"/>
    <mergeCell ref="G7:H7"/>
    <mergeCell ref="E7:F7"/>
    <mergeCell ref="W7:X7"/>
    <mergeCell ref="W15:X15"/>
    <mergeCell ref="Q7:R7"/>
    <mergeCell ref="Q15:R15"/>
    <mergeCell ref="I7:J7"/>
    <mergeCell ref="I15:J15"/>
    <mergeCell ref="K7:L7"/>
    <mergeCell ref="O15:P15"/>
    <mergeCell ref="AA7:AB7"/>
    <mergeCell ref="AA15:AB15"/>
    <mergeCell ref="AA23:AB23"/>
    <mergeCell ref="W23:X23"/>
    <mergeCell ref="S23:T23"/>
    <mergeCell ref="U7:V7"/>
    <mergeCell ref="U15:V15"/>
    <mergeCell ref="U23:V23"/>
    <mergeCell ref="S7:T7"/>
    <mergeCell ref="S15:T15"/>
  </mergeCells>
  <phoneticPr fontId="0" type="noConversion"/>
  <pageMargins left="0.75" right="0.75" top="0.49" bottom="1" header="0.5" footer="0.5"/>
  <pageSetup paperSize="9" scale="49" orientation="landscape" horizontalDpi="1200" verticalDpi="1200" r:id="rId1"/>
  <headerFooter alignWithMargins="0">
    <oddFooter>&amp;CStrona &amp;P z &amp;N&amp;RORLEN w liczbach ;  strona &amp;A</oddFooter>
  </headerFooter>
  <ignoredErrors>
    <ignoredError sqref="R13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indexed="11"/>
    <pageSetUpPr autoPageBreaks="0" fitToPage="1"/>
  </sheetPr>
  <dimension ref="A1:O32"/>
  <sheetViews>
    <sheetView showGridLines="0" view="pageBreakPreview" zoomScale="85" zoomScaleNormal="100" zoomScaleSheetLayoutView="115" workbookViewId="0">
      <selection activeCell="B2" sqref="B2"/>
    </sheetView>
  </sheetViews>
  <sheetFormatPr defaultColWidth="0" defaultRowHeight="12.75" zeroHeight="1" x14ac:dyDescent="0.2"/>
  <cols>
    <col min="1" max="1" width="0.42578125" style="226" customWidth="1"/>
    <col min="2" max="2" width="5.42578125" style="226" customWidth="1"/>
    <col min="3" max="15" width="9.140625" style="226" customWidth="1"/>
    <col min="16" max="16384" width="9.140625" style="226" hidden="1"/>
  </cols>
  <sheetData>
    <row r="1" spans="1:3" s="227" customFormat="1" x14ac:dyDescent="0.2">
      <c r="A1" s="227" t="s">
        <v>296</v>
      </c>
      <c r="B1" s="592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>
      <c r="C5" s="160" t="s">
        <v>242</v>
      </c>
    </row>
    <row r="6" spans="1:3" x14ac:dyDescent="0.2"/>
    <row r="7" spans="1:3" ht="12.75" customHeight="1" x14ac:dyDescent="0.2">
      <c r="C7" s="226" t="s">
        <v>507</v>
      </c>
    </row>
    <row r="8" spans="1:3" ht="12.75" customHeight="1" x14ac:dyDescent="0.2">
      <c r="C8" s="226" t="s">
        <v>314</v>
      </c>
    </row>
    <row r="9" spans="1:3" ht="12.75" customHeight="1" x14ac:dyDescent="0.2"/>
    <row r="10" spans="1:3" ht="12.75" customHeight="1" x14ac:dyDescent="0.2">
      <c r="C10" s="226" t="s">
        <v>629</v>
      </c>
    </row>
    <row r="11" spans="1:3" ht="12.75" customHeight="1" x14ac:dyDescent="0.2">
      <c r="C11" s="226" t="s">
        <v>266</v>
      </c>
    </row>
    <row r="12" spans="1:3" ht="12.75" customHeight="1" x14ac:dyDescent="0.2"/>
    <row r="13" spans="1:3" ht="12.75" customHeight="1" x14ac:dyDescent="0.2">
      <c r="C13" s="226" t="s">
        <v>267</v>
      </c>
    </row>
    <row r="14" spans="1:3" ht="12.75" customHeight="1" x14ac:dyDescent="0.2">
      <c r="C14" s="226" t="s">
        <v>549</v>
      </c>
    </row>
    <row r="15" spans="1:3" ht="12.75" customHeight="1" x14ac:dyDescent="0.2"/>
    <row r="16" spans="1:3" ht="12.75" customHeight="1" x14ac:dyDescent="0.2">
      <c r="C16" s="226" t="s">
        <v>435</v>
      </c>
    </row>
    <row r="17" spans="2:15" ht="12.75" customHeight="1" x14ac:dyDescent="0.2">
      <c r="C17" s="226" t="s">
        <v>548</v>
      </c>
    </row>
    <row r="18" spans="2:15" ht="12.75" customHeight="1" x14ac:dyDescent="0.2">
      <c r="C18" s="226" t="s">
        <v>636</v>
      </c>
    </row>
    <row r="19" spans="2:15" ht="12.75" customHeight="1" x14ac:dyDescent="0.2"/>
    <row r="20" spans="2:15" ht="12.75" customHeight="1" x14ac:dyDescent="0.2">
      <c r="C20" s="226" t="s">
        <v>633</v>
      </c>
    </row>
    <row r="21" spans="2:15" ht="12.75" customHeight="1" x14ac:dyDescent="0.2">
      <c r="C21" s="226" t="s">
        <v>630</v>
      </c>
    </row>
    <row r="22" spans="2:15" ht="12.75" customHeight="1" x14ac:dyDescent="0.2">
      <c r="C22" s="226" t="s">
        <v>631</v>
      </c>
    </row>
    <row r="23" spans="2:15" ht="12.75" customHeight="1" x14ac:dyDescent="0.2">
      <c r="C23" s="226" t="s">
        <v>632</v>
      </c>
    </row>
    <row r="24" spans="2:15" x14ac:dyDescent="0.2"/>
    <row r="25" spans="2:15" x14ac:dyDescent="0.2">
      <c r="C25" s="226" t="s">
        <v>634</v>
      </c>
    </row>
    <row r="26" spans="2:15" ht="12.75" customHeight="1" x14ac:dyDescent="0.2">
      <c r="C26" s="226" t="s">
        <v>635</v>
      </c>
    </row>
    <row r="27" spans="2:15" ht="12.75" customHeight="1" x14ac:dyDescent="0.2"/>
    <row r="28" spans="2:15" x14ac:dyDescent="0.2">
      <c r="B28" s="263"/>
      <c r="C28" s="263"/>
      <c r="D28" s="263"/>
      <c r="E28" s="263"/>
      <c r="F28" s="263"/>
      <c r="G28" s="263"/>
      <c r="H28" s="263"/>
      <c r="I28" s="263"/>
      <c r="J28" s="263"/>
      <c r="K28" s="263"/>
      <c r="L28" s="263"/>
      <c r="M28" s="263"/>
      <c r="N28" s="263"/>
      <c r="O28" s="263"/>
    </row>
    <row r="29" spans="2:15" x14ac:dyDescent="0.2">
      <c r="B29" s="265"/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/>
    </row>
    <row r="30" spans="2:15" x14ac:dyDescent="0.2"/>
    <row r="31" spans="2:15" x14ac:dyDescent="0.2"/>
    <row r="32" spans="2:15" x14ac:dyDescent="0.2"/>
  </sheetData>
  <phoneticPr fontId="4" type="noConversion"/>
  <pageMargins left="0.78740157480314965" right="0.78740157480314965" top="0.47244094488188981" bottom="0.98425196850393704" header="0.51181102362204722" footer="0.51181102362204722"/>
  <pageSetup paperSize="9" orientation="landscape" errors="blank" r:id="rId1"/>
  <headerFooter alignWithMargins="0">
    <oddFooter>&amp;CStrona &amp;P z &amp;N&amp;RORLEN w liczbach ;  strona &amp;A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5">
    <tabColor indexed="11"/>
    <pageSetUpPr autoPageBreaks="0" fitToPage="1"/>
  </sheetPr>
  <dimension ref="A1:AB32"/>
  <sheetViews>
    <sheetView view="pageBreakPreview" zoomScale="85" zoomScaleNormal="70" zoomScaleSheetLayoutView="100" workbookViewId="0">
      <pane xSplit="2" ySplit="8" topLeftCell="C9" activePane="bottomRight" state="frozen"/>
      <selection activeCell="AB34" sqref="AB34"/>
      <selection pane="topRight" activeCell="AB34" sqref="AB34"/>
      <selection pane="bottomLeft" activeCell="AB34" sqref="AB34"/>
      <selection pane="bottomRight" activeCell="W29" sqref="W29"/>
    </sheetView>
  </sheetViews>
  <sheetFormatPr defaultRowHeight="12.75" zeroHeight="1" x14ac:dyDescent="0.2"/>
  <cols>
    <col min="1" max="1" width="0.42578125" style="4" customWidth="1"/>
    <col min="2" max="2" width="33" style="4" customWidth="1"/>
    <col min="3" max="3" width="9.7109375" style="4" customWidth="1"/>
    <col min="4" max="4" width="6.7109375" style="54" customWidth="1"/>
    <col min="5" max="5" width="9.7109375" style="4" customWidth="1"/>
    <col min="6" max="6" width="6.7109375" style="54" customWidth="1"/>
    <col min="7" max="7" width="9.7109375" style="4" customWidth="1"/>
    <col min="8" max="8" width="6.7109375" style="54" customWidth="1"/>
    <col min="9" max="9" width="9.7109375" style="4" customWidth="1"/>
    <col min="10" max="10" width="6.7109375" style="54" customWidth="1"/>
    <col min="11" max="11" width="9.7109375" style="4" customWidth="1"/>
    <col min="12" max="12" width="6.7109375" style="54" customWidth="1"/>
    <col min="13" max="13" width="9.7109375" style="4" customWidth="1"/>
    <col min="14" max="14" width="6.7109375" style="54" customWidth="1"/>
    <col min="15" max="15" width="9.7109375" style="4" customWidth="1"/>
    <col min="16" max="16" width="6.7109375" style="4" customWidth="1"/>
    <col min="17" max="17" width="9.7109375" style="4" customWidth="1"/>
    <col min="18" max="18" width="6.7109375" style="4" customWidth="1"/>
    <col min="19" max="19" width="9.7109375" style="4" customWidth="1"/>
    <col min="20" max="20" width="6.7109375" style="4" customWidth="1"/>
    <col min="21" max="21" width="9.7109375" style="4" customWidth="1"/>
    <col min="22" max="22" width="6.7109375" style="4" customWidth="1"/>
    <col min="23" max="23" width="9.7109375" style="4" customWidth="1"/>
    <col min="24" max="24" width="6.7109375" style="4" customWidth="1"/>
    <col min="25" max="25" width="9.7109375" style="4" customWidth="1"/>
    <col min="26" max="26" width="6.7109375" style="4" customWidth="1"/>
    <col min="27" max="16384" width="9.140625" style="4"/>
  </cols>
  <sheetData>
    <row r="1" spans="1:28" x14ac:dyDescent="0.2">
      <c r="A1" s="4" t="s">
        <v>296</v>
      </c>
      <c r="B1" s="592"/>
    </row>
    <row r="2" spans="1:28" ht="12.75" customHeight="1" x14ac:dyDescent="0.35">
      <c r="B2" s="32"/>
    </row>
    <row r="3" spans="1:28" ht="12.75" customHeight="1" x14ac:dyDescent="0.35">
      <c r="B3" s="32"/>
    </row>
    <row r="4" spans="1:28" ht="12.75" customHeight="1" x14ac:dyDescent="0.35">
      <c r="B4" s="32"/>
    </row>
    <row r="5" spans="1:28" ht="12.75" customHeight="1" x14ac:dyDescent="0.2">
      <c r="B5" s="160" t="s">
        <v>577</v>
      </c>
    </row>
    <row r="6" spans="1:28" ht="12.75" customHeight="1" thickBot="1" x14ac:dyDescent="0.4">
      <c r="B6" s="32"/>
    </row>
    <row r="7" spans="1:28" x14ac:dyDescent="0.2">
      <c r="B7" s="38" t="s">
        <v>133</v>
      </c>
      <c r="C7" s="916">
        <v>2000</v>
      </c>
      <c r="D7" s="918"/>
      <c r="E7" s="916">
        <v>2001</v>
      </c>
      <c r="F7" s="918"/>
      <c r="G7" s="916">
        <v>2002</v>
      </c>
      <c r="H7" s="918"/>
      <c r="I7" s="916">
        <v>2003</v>
      </c>
      <c r="J7" s="918"/>
      <c r="K7" s="916">
        <v>2004</v>
      </c>
      <c r="L7" s="917"/>
      <c r="M7" s="916">
        <v>2005</v>
      </c>
      <c r="N7" s="917"/>
      <c r="O7" s="916">
        <v>2006</v>
      </c>
      <c r="P7" s="917"/>
      <c r="Q7" s="916">
        <v>2007</v>
      </c>
      <c r="R7" s="917"/>
      <c r="S7" s="916">
        <v>2008</v>
      </c>
      <c r="T7" s="917"/>
      <c r="U7" s="916">
        <v>2009</v>
      </c>
      <c r="V7" s="917"/>
      <c r="W7" s="916">
        <v>2010</v>
      </c>
      <c r="X7" s="917"/>
      <c r="Y7" s="916">
        <v>2011</v>
      </c>
      <c r="Z7" s="917"/>
      <c r="AA7" s="922">
        <v>2012</v>
      </c>
      <c r="AB7" s="923"/>
    </row>
    <row r="8" spans="1:28" x14ac:dyDescent="0.2">
      <c r="C8" s="502" t="s">
        <v>37</v>
      </c>
      <c r="D8" s="502" t="s">
        <v>134</v>
      </c>
      <c r="E8" s="502" t="s">
        <v>37</v>
      </c>
      <c r="F8" s="502" t="s">
        <v>134</v>
      </c>
      <c r="G8" s="502" t="s">
        <v>37</v>
      </c>
      <c r="H8" s="502" t="s">
        <v>134</v>
      </c>
      <c r="I8" s="502" t="s">
        <v>37</v>
      </c>
      <c r="J8" s="502" t="s">
        <v>134</v>
      </c>
      <c r="K8" s="502" t="s">
        <v>37</v>
      </c>
      <c r="L8" s="503" t="s">
        <v>134</v>
      </c>
      <c r="M8" s="502" t="s">
        <v>37</v>
      </c>
      <c r="N8" s="503" t="s">
        <v>134</v>
      </c>
      <c r="O8" s="502" t="s">
        <v>37</v>
      </c>
      <c r="P8" s="503" t="s">
        <v>134</v>
      </c>
      <c r="Q8" s="502" t="s">
        <v>37</v>
      </c>
      <c r="R8" s="503" t="s">
        <v>134</v>
      </c>
      <c r="S8" s="502" t="s">
        <v>37</v>
      </c>
      <c r="T8" s="503" t="s">
        <v>134</v>
      </c>
      <c r="U8" s="502" t="s">
        <v>37</v>
      </c>
      <c r="V8" s="503" t="s">
        <v>134</v>
      </c>
      <c r="W8" s="502" t="s">
        <v>37</v>
      </c>
      <c r="X8" s="503" t="s">
        <v>134</v>
      </c>
      <c r="Y8" s="502" t="s">
        <v>37</v>
      </c>
      <c r="Z8" s="503" t="s">
        <v>134</v>
      </c>
      <c r="AA8" s="504" t="s">
        <v>37</v>
      </c>
      <c r="AB8" s="505" t="s">
        <v>134</v>
      </c>
    </row>
    <row r="9" spans="1:28" x14ac:dyDescent="0.2">
      <c r="B9" s="39" t="s">
        <v>135</v>
      </c>
      <c r="C9" s="45">
        <v>127</v>
      </c>
      <c r="D9" s="555">
        <v>0.28668171557562078</v>
      </c>
      <c r="E9" s="45">
        <v>116</v>
      </c>
      <c r="F9" s="555">
        <v>0.22879684418145957</v>
      </c>
      <c r="G9" s="154">
        <v>129.5</v>
      </c>
      <c r="H9" s="555">
        <v>0.47962962962962963</v>
      </c>
      <c r="I9" s="154">
        <v>125</v>
      </c>
      <c r="J9" s="555">
        <v>0.50813008130081305</v>
      </c>
      <c r="K9" s="154">
        <v>129.93</v>
      </c>
      <c r="L9" s="562">
        <v>0.49616032321257419</v>
      </c>
      <c r="M9" s="154">
        <v>114.566</v>
      </c>
      <c r="N9" s="562">
        <v>0.47270806771716573</v>
      </c>
      <c r="O9" s="154">
        <v>115</v>
      </c>
      <c r="P9" s="562">
        <v>0.55288461538461542</v>
      </c>
      <c r="Q9" s="154">
        <v>122</v>
      </c>
      <c r="R9" s="562">
        <f>Q9/$Q$11</f>
        <v>0.5781990521327014</v>
      </c>
      <c r="S9" s="154">
        <v>80</v>
      </c>
      <c r="T9" s="562">
        <f>S9/$S$11</f>
        <v>0.41666666666666669</v>
      </c>
      <c r="U9" s="154">
        <v>68</v>
      </c>
      <c r="V9" s="562">
        <f>U9/U$11</f>
        <v>0.39954639732538944</v>
      </c>
      <c r="W9" s="154">
        <v>44</v>
      </c>
      <c r="X9" s="562">
        <f>W9/W$11</f>
        <v>0.28387096774193549</v>
      </c>
      <c r="Y9" s="154">
        <v>55</v>
      </c>
      <c r="Z9" s="562">
        <f>Y9/Y$11</f>
        <v>0.3716216216216216</v>
      </c>
      <c r="AA9" s="355">
        <v>59</v>
      </c>
      <c r="AB9" s="881">
        <f>AA9/AA$11</f>
        <v>0.37820512820512819</v>
      </c>
    </row>
    <row r="10" spans="1:28" x14ac:dyDescent="0.2">
      <c r="B10" s="4" t="s">
        <v>147</v>
      </c>
      <c r="C10" s="46">
        <v>316</v>
      </c>
      <c r="D10" s="556">
        <v>0.71331828442437928</v>
      </c>
      <c r="E10" s="46">
        <v>391</v>
      </c>
      <c r="F10" s="556">
        <v>0.77120315581854049</v>
      </c>
      <c r="G10" s="155">
        <v>139.6</v>
      </c>
      <c r="H10" s="556">
        <v>0.51703703703703696</v>
      </c>
      <c r="I10" s="155">
        <v>121</v>
      </c>
      <c r="J10" s="556">
        <v>0.491869918699187</v>
      </c>
      <c r="K10" s="155">
        <v>131.941</v>
      </c>
      <c r="L10" s="563">
        <v>0.50383967678742592</v>
      </c>
      <c r="M10" s="155">
        <v>127.795</v>
      </c>
      <c r="N10" s="563">
        <v>0.52729193228283433</v>
      </c>
      <c r="O10" s="155">
        <v>93</v>
      </c>
      <c r="P10" s="563">
        <v>0.44711538461538464</v>
      </c>
      <c r="Q10" s="155">
        <v>89</v>
      </c>
      <c r="R10" s="563">
        <f>Q10/$Q$11</f>
        <v>0.4218009478672986</v>
      </c>
      <c r="S10" s="155">
        <f>104+8</f>
        <v>112</v>
      </c>
      <c r="T10" s="563">
        <f>S10/$S$11</f>
        <v>0.58333333333333337</v>
      </c>
      <c r="U10" s="155">
        <f>102.13+0.063</f>
        <v>102.193</v>
      </c>
      <c r="V10" s="563">
        <f>U10/U$11</f>
        <v>0.60045360267461068</v>
      </c>
      <c r="W10" s="155">
        <v>111</v>
      </c>
      <c r="X10" s="563">
        <f>W10/W$11</f>
        <v>0.71612903225806457</v>
      </c>
      <c r="Y10" s="155">
        <v>93</v>
      </c>
      <c r="Z10" s="563">
        <f>Y10/Y$11</f>
        <v>0.6283783783783784</v>
      </c>
      <c r="AA10" s="356">
        <v>97</v>
      </c>
      <c r="AB10" s="882">
        <f>AA10/AA$11</f>
        <v>0.62179487179487181</v>
      </c>
    </row>
    <row r="11" spans="1:28" x14ac:dyDescent="0.2">
      <c r="B11" s="349" t="s">
        <v>148</v>
      </c>
      <c r="C11" s="350">
        <v>443</v>
      </c>
      <c r="D11" s="571">
        <v>1</v>
      </c>
      <c r="E11" s="350">
        <v>507</v>
      </c>
      <c r="F11" s="571">
        <v>1</v>
      </c>
      <c r="G11" s="351">
        <v>270</v>
      </c>
      <c r="H11" s="571">
        <v>1</v>
      </c>
      <c r="I11" s="351">
        <v>246</v>
      </c>
      <c r="J11" s="571">
        <v>1</v>
      </c>
      <c r="K11" s="351">
        <v>261.87099999999998</v>
      </c>
      <c r="L11" s="572">
        <v>1</v>
      </c>
      <c r="M11" s="351">
        <v>242.36099999999999</v>
      </c>
      <c r="N11" s="572">
        <v>1</v>
      </c>
      <c r="O11" s="351">
        <v>208</v>
      </c>
      <c r="P11" s="572">
        <v>1</v>
      </c>
      <c r="Q11" s="351">
        <v>211</v>
      </c>
      <c r="R11" s="572">
        <f>SUM(R9:R10)</f>
        <v>1</v>
      </c>
      <c r="S11" s="351">
        <f>S9+S10</f>
        <v>192</v>
      </c>
      <c r="T11" s="572">
        <f>SUM(T9:T10)</f>
        <v>1</v>
      </c>
      <c r="U11" s="351">
        <f>U9+U10</f>
        <v>170.19299999999998</v>
      </c>
      <c r="V11" s="572">
        <f>SUM(V9:V10)</f>
        <v>1</v>
      </c>
      <c r="W11" s="351">
        <f>W9+W10</f>
        <v>155</v>
      </c>
      <c r="X11" s="572">
        <f>SUM(X9:X10)</f>
        <v>1</v>
      </c>
      <c r="Y11" s="351">
        <f>Y9+Y10</f>
        <v>148</v>
      </c>
      <c r="Z11" s="572">
        <f>SUM(Z9:Z10)</f>
        <v>1</v>
      </c>
      <c r="AA11" s="357">
        <f>AA9+AA10</f>
        <v>156</v>
      </c>
      <c r="AB11" s="883">
        <f>SUM(AB9:AB10)</f>
        <v>1</v>
      </c>
    </row>
    <row r="12" spans="1:28" ht="13.5" thickBot="1" x14ac:dyDescent="0.25">
      <c r="C12" s="164"/>
      <c r="E12" s="164"/>
      <c r="F12" s="340"/>
      <c r="G12" s="164"/>
      <c r="H12" s="340"/>
      <c r="I12" s="164"/>
      <c r="J12" s="340"/>
      <c r="K12" s="164"/>
      <c r="L12" s="340"/>
      <c r="M12" s="164"/>
      <c r="N12" s="340"/>
      <c r="O12" s="164"/>
      <c r="P12" s="340"/>
      <c r="Q12" s="164"/>
      <c r="R12" s="340"/>
      <c r="S12" s="164"/>
      <c r="T12" s="340"/>
      <c r="U12" s="164"/>
      <c r="V12" s="340"/>
      <c r="W12" s="164"/>
      <c r="X12" s="340"/>
      <c r="Y12" s="164"/>
      <c r="Z12" s="340"/>
      <c r="AA12" s="358"/>
      <c r="AB12" s="580"/>
    </row>
    <row r="13" spans="1:28" x14ac:dyDescent="0.2">
      <c r="B13" s="53" t="s">
        <v>578</v>
      </c>
      <c r="C13" s="916">
        <v>2000</v>
      </c>
      <c r="D13" s="918"/>
      <c r="E13" s="916">
        <v>2001</v>
      </c>
      <c r="F13" s="918"/>
      <c r="G13" s="916">
        <v>2002</v>
      </c>
      <c r="H13" s="918"/>
      <c r="I13" s="916">
        <v>2003</v>
      </c>
      <c r="J13" s="918"/>
      <c r="K13" s="916">
        <v>2004</v>
      </c>
      <c r="L13" s="917"/>
      <c r="M13" s="916">
        <v>2005</v>
      </c>
      <c r="N13" s="917"/>
      <c r="O13" s="916">
        <v>2006</v>
      </c>
      <c r="P13" s="917"/>
      <c r="Q13" s="916">
        <v>2007</v>
      </c>
      <c r="R13" s="917"/>
      <c r="S13" s="916">
        <v>2008</v>
      </c>
      <c r="T13" s="917"/>
      <c r="U13" s="916">
        <v>2009</v>
      </c>
      <c r="V13" s="917"/>
      <c r="W13" s="916">
        <v>2010</v>
      </c>
      <c r="X13" s="917"/>
      <c r="Y13" s="916">
        <v>2011</v>
      </c>
      <c r="Z13" s="917"/>
      <c r="AA13" s="922">
        <v>2012</v>
      </c>
      <c r="AB13" s="923"/>
    </row>
    <row r="14" spans="1:28" x14ac:dyDescent="0.2">
      <c r="C14" s="153" t="s">
        <v>37</v>
      </c>
      <c r="D14" s="153" t="s">
        <v>134</v>
      </c>
      <c r="E14" s="153" t="s">
        <v>37</v>
      </c>
      <c r="F14" s="153" t="s">
        <v>134</v>
      </c>
      <c r="G14" s="153" t="s">
        <v>37</v>
      </c>
      <c r="H14" s="153" t="s">
        <v>134</v>
      </c>
      <c r="I14" s="153" t="s">
        <v>37</v>
      </c>
      <c r="J14" s="153" t="s">
        <v>134</v>
      </c>
      <c r="K14" s="153" t="s">
        <v>37</v>
      </c>
      <c r="L14" s="352" t="s">
        <v>134</v>
      </c>
      <c r="M14" s="153" t="s">
        <v>37</v>
      </c>
      <c r="N14" s="352" t="s">
        <v>134</v>
      </c>
      <c r="O14" s="153" t="s">
        <v>37</v>
      </c>
      <c r="P14" s="352" t="s">
        <v>134</v>
      </c>
      <c r="Q14" s="153" t="s">
        <v>37</v>
      </c>
      <c r="R14" s="352" t="s">
        <v>134</v>
      </c>
      <c r="S14" s="153" t="s">
        <v>37</v>
      </c>
      <c r="T14" s="352" t="s">
        <v>134</v>
      </c>
      <c r="U14" s="153" t="s">
        <v>37</v>
      </c>
      <c r="V14" s="352" t="s">
        <v>134</v>
      </c>
      <c r="W14" s="153" t="s">
        <v>37</v>
      </c>
      <c r="X14" s="352" t="s">
        <v>134</v>
      </c>
      <c r="Y14" s="153" t="s">
        <v>37</v>
      </c>
      <c r="Z14" s="352" t="s">
        <v>134</v>
      </c>
      <c r="AA14" s="353" t="s">
        <v>37</v>
      </c>
      <c r="AB14" s="354" t="s">
        <v>134</v>
      </c>
    </row>
    <row r="15" spans="1:28" x14ac:dyDescent="0.2">
      <c r="B15" s="39" t="s">
        <v>91</v>
      </c>
      <c r="C15" s="166">
        <v>13</v>
      </c>
      <c r="D15" s="578">
        <v>3.0023094688221709E-2</v>
      </c>
      <c r="E15" s="166">
        <v>0</v>
      </c>
      <c r="F15" s="578">
        <v>0</v>
      </c>
      <c r="G15" s="167">
        <v>0</v>
      </c>
      <c r="H15" s="578">
        <v>0</v>
      </c>
      <c r="I15" s="167">
        <v>2</v>
      </c>
      <c r="J15" s="578">
        <v>8.2644628099173556E-3</v>
      </c>
      <c r="K15" s="167">
        <v>1.8120000000000001</v>
      </c>
      <c r="L15" s="578">
        <v>7.1261990065795431E-3</v>
      </c>
      <c r="M15" s="167">
        <v>0.86199999999999999</v>
      </c>
      <c r="N15" s="579">
        <v>3.6926925812006818E-3</v>
      </c>
      <c r="O15" s="167">
        <v>0</v>
      </c>
      <c r="P15" s="578">
        <v>0</v>
      </c>
      <c r="Q15" s="167">
        <v>0</v>
      </c>
      <c r="R15" s="579">
        <f>Q15/$Q$26</f>
        <v>0</v>
      </c>
      <c r="S15" s="167">
        <v>0</v>
      </c>
      <c r="T15" s="579">
        <v>0</v>
      </c>
      <c r="U15" s="167">
        <v>0</v>
      </c>
      <c r="V15" s="579">
        <v>0</v>
      </c>
      <c r="W15" s="167">
        <v>2</v>
      </c>
      <c r="X15" s="579">
        <f>W15/W$26</f>
        <v>1.5186951371381707E-2</v>
      </c>
      <c r="Y15" s="167">
        <v>3</v>
      </c>
      <c r="Z15" s="579">
        <f>Y15/Y$26</f>
        <v>2.8957528957528959E-2</v>
      </c>
      <c r="AA15" s="359">
        <v>2</v>
      </c>
      <c r="AB15" s="887">
        <f>AA15/AA$26</f>
        <v>1.8691588785046728E-2</v>
      </c>
    </row>
    <row r="16" spans="1:28" x14ac:dyDescent="0.2">
      <c r="B16" s="4" t="s">
        <v>92</v>
      </c>
      <c r="C16" s="46">
        <v>270</v>
      </c>
      <c r="D16" s="556">
        <v>0.62355658198614317</v>
      </c>
      <c r="E16" s="46">
        <v>350</v>
      </c>
      <c r="F16" s="556">
        <v>0.72016460905349799</v>
      </c>
      <c r="G16" s="155">
        <v>50.7</v>
      </c>
      <c r="H16" s="556">
        <v>0.1912485854394568</v>
      </c>
      <c r="I16" s="155">
        <v>21</v>
      </c>
      <c r="J16" s="556">
        <v>8.6776859504132234E-2</v>
      </c>
      <c r="K16" s="155">
        <v>41.706000000000003</v>
      </c>
      <c r="L16" s="556">
        <v>0.16402056057859074</v>
      </c>
      <c r="M16" s="155">
        <v>13.362</v>
      </c>
      <c r="N16" s="563">
        <v>5.7241018874714056E-2</v>
      </c>
      <c r="O16" s="155">
        <v>6</v>
      </c>
      <c r="P16" s="556">
        <v>0.03</v>
      </c>
      <c r="Q16" s="155">
        <v>0.5</v>
      </c>
      <c r="R16" s="563">
        <f>Q16/$Q$26</f>
        <v>2.4630541871921183E-3</v>
      </c>
      <c r="S16" s="155">
        <v>0</v>
      </c>
      <c r="T16" s="563">
        <v>0</v>
      </c>
      <c r="U16" s="155">
        <v>0</v>
      </c>
      <c r="V16" s="563">
        <v>0</v>
      </c>
      <c r="W16" s="155">
        <v>1</v>
      </c>
      <c r="X16" s="563">
        <f>W16/W$26</f>
        <v>7.5934756856908536E-3</v>
      </c>
      <c r="Y16" s="155">
        <v>1</v>
      </c>
      <c r="Z16" s="563">
        <f t="shared" ref="Z16:AB17" si="0">Y16/Y$26</f>
        <v>9.6525096525096523E-3</v>
      </c>
      <c r="AA16" s="356">
        <v>1</v>
      </c>
      <c r="AB16" s="882">
        <f t="shared" si="0"/>
        <v>9.3457943925233638E-3</v>
      </c>
    </row>
    <row r="17" spans="2:28" x14ac:dyDescent="0.2">
      <c r="B17" s="349" t="s">
        <v>140</v>
      </c>
      <c r="C17" s="350">
        <v>283</v>
      </c>
      <c r="D17" s="571">
        <v>0.6535796766743649</v>
      </c>
      <c r="E17" s="350">
        <v>350</v>
      </c>
      <c r="F17" s="571">
        <v>0.72016460905349799</v>
      </c>
      <c r="G17" s="351">
        <v>50.7</v>
      </c>
      <c r="H17" s="571">
        <v>0.1912485854394568</v>
      </c>
      <c r="I17" s="351">
        <v>23</v>
      </c>
      <c r="J17" s="571">
        <v>9.5041322314049589E-2</v>
      </c>
      <c r="K17" s="351">
        <v>43.518000000000001</v>
      </c>
      <c r="L17" s="571">
        <v>0.17114675958517028</v>
      </c>
      <c r="M17" s="351">
        <v>14.224</v>
      </c>
      <c r="N17" s="572">
        <v>6.0933711455914738E-2</v>
      </c>
      <c r="O17" s="351">
        <v>6</v>
      </c>
      <c r="P17" s="571">
        <v>0.03</v>
      </c>
      <c r="Q17" s="351">
        <v>0.5</v>
      </c>
      <c r="R17" s="572">
        <f>Q17/$Q$26</f>
        <v>2.4630541871921183E-3</v>
      </c>
      <c r="S17" s="351">
        <v>0</v>
      </c>
      <c r="T17" s="572">
        <v>0</v>
      </c>
      <c r="U17" s="351">
        <v>0</v>
      </c>
      <c r="V17" s="572">
        <v>0</v>
      </c>
      <c r="W17" s="351">
        <v>3</v>
      </c>
      <c r="X17" s="572">
        <f>W17/W$26</f>
        <v>2.2780427057072561E-2</v>
      </c>
      <c r="Y17" s="351">
        <v>5</v>
      </c>
      <c r="Z17" s="572">
        <f t="shared" si="0"/>
        <v>4.8262548262548263E-2</v>
      </c>
      <c r="AA17" s="357">
        <f>AA16+AA15</f>
        <v>3</v>
      </c>
      <c r="AB17" s="883">
        <f t="shared" si="0"/>
        <v>2.8037383177570093E-2</v>
      </c>
    </row>
    <row r="18" spans="2:28" ht="13.5" thickBot="1" x14ac:dyDescent="0.25">
      <c r="P18" s="54"/>
      <c r="R18" s="54"/>
      <c r="T18" s="54"/>
      <c r="V18" s="54"/>
      <c r="X18" s="54"/>
      <c r="Z18" s="54"/>
      <c r="AA18" s="367"/>
      <c r="AB18" s="573"/>
    </row>
    <row r="19" spans="2:28" x14ac:dyDescent="0.2">
      <c r="B19" s="38" t="s">
        <v>149</v>
      </c>
      <c r="C19" s="916">
        <v>2000</v>
      </c>
      <c r="D19" s="918"/>
      <c r="E19" s="916">
        <v>2001</v>
      </c>
      <c r="F19" s="918"/>
      <c r="G19" s="916">
        <v>2002</v>
      </c>
      <c r="H19" s="918"/>
      <c r="I19" s="916">
        <v>2003</v>
      </c>
      <c r="J19" s="918"/>
      <c r="K19" s="916">
        <v>2004</v>
      </c>
      <c r="L19" s="917"/>
      <c r="M19" s="916">
        <v>2005</v>
      </c>
      <c r="N19" s="917"/>
      <c r="O19" s="916">
        <v>2006</v>
      </c>
      <c r="P19" s="917"/>
      <c r="Q19" s="916">
        <v>2007</v>
      </c>
      <c r="R19" s="917"/>
      <c r="S19" s="916">
        <v>2008</v>
      </c>
      <c r="T19" s="917"/>
      <c r="U19" s="916">
        <v>2009</v>
      </c>
      <c r="V19" s="917"/>
      <c r="W19" s="916">
        <v>2010</v>
      </c>
      <c r="X19" s="917"/>
      <c r="Y19" s="916">
        <v>2011</v>
      </c>
      <c r="Z19" s="917"/>
      <c r="AA19" s="922">
        <v>2012</v>
      </c>
      <c r="AB19" s="923"/>
    </row>
    <row r="20" spans="2:28" x14ac:dyDescent="0.2">
      <c r="C20" s="153" t="s">
        <v>37</v>
      </c>
      <c r="D20" s="153" t="s">
        <v>134</v>
      </c>
      <c r="E20" s="153" t="s">
        <v>37</v>
      </c>
      <c r="F20" s="153" t="s">
        <v>134</v>
      </c>
      <c r="G20" s="153" t="s">
        <v>37</v>
      </c>
      <c r="H20" s="153" t="s">
        <v>134</v>
      </c>
      <c r="I20" s="153" t="s">
        <v>37</v>
      </c>
      <c r="J20" s="153" t="s">
        <v>134</v>
      </c>
      <c r="K20" s="153" t="s">
        <v>37</v>
      </c>
      <c r="L20" s="352" t="s">
        <v>134</v>
      </c>
      <c r="M20" s="153" t="s">
        <v>37</v>
      </c>
      <c r="N20" s="352" t="s">
        <v>134</v>
      </c>
      <c r="O20" s="153" t="s">
        <v>37</v>
      </c>
      <c r="P20" s="352" t="s">
        <v>134</v>
      </c>
      <c r="Q20" s="153" t="s">
        <v>37</v>
      </c>
      <c r="R20" s="352" t="s">
        <v>134</v>
      </c>
      <c r="S20" s="153" t="s">
        <v>37</v>
      </c>
      <c r="T20" s="352" t="s">
        <v>134</v>
      </c>
      <c r="U20" s="153" t="s">
        <v>37</v>
      </c>
      <c r="V20" s="352" t="s">
        <v>134</v>
      </c>
      <c r="W20" s="153" t="s">
        <v>37</v>
      </c>
      <c r="X20" s="352" t="s">
        <v>134</v>
      </c>
      <c r="Y20" s="153" t="s">
        <v>37</v>
      </c>
      <c r="Z20" s="352" t="s">
        <v>134</v>
      </c>
      <c r="AA20" s="353" t="s">
        <v>37</v>
      </c>
      <c r="AB20" s="354" t="s">
        <v>134</v>
      </c>
    </row>
    <row r="21" spans="2:28" x14ac:dyDescent="0.2">
      <c r="B21" s="39" t="s">
        <v>150</v>
      </c>
      <c r="C21" s="45">
        <v>58</v>
      </c>
      <c r="D21" s="555">
        <v>0.13394919168591224</v>
      </c>
      <c r="E21" s="45">
        <v>50</v>
      </c>
      <c r="F21" s="555">
        <v>0.102880658436214</v>
      </c>
      <c r="G21" s="154">
        <v>34.299999999999997</v>
      </c>
      <c r="H21" s="555">
        <v>0.12938513768389284</v>
      </c>
      <c r="I21" s="154">
        <v>38</v>
      </c>
      <c r="J21" s="555">
        <v>0.15702479338842976</v>
      </c>
      <c r="K21" s="154">
        <v>35.570999999999998</v>
      </c>
      <c r="L21" s="555">
        <v>0.13989294970366495</v>
      </c>
      <c r="M21" s="154">
        <v>15.324</v>
      </c>
      <c r="N21" s="562">
        <v>6.5645964169743914E-2</v>
      </c>
      <c r="O21" s="154">
        <v>0</v>
      </c>
      <c r="P21" s="555">
        <v>0</v>
      </c>
      <c r="Q21" s="154">
        <v>10</v>
      </c>
      <c r="R21" s="562">
        <f>Q21/$Q$26</f>
        <v>4.9261083743842367E-2</v>
      </c>
      <c r="S21" s="154">
        <v>13</v>
      </c>
      <c r="T21" s="562">
        <f>S21/$S$26</f>
        <v>7.0270270270270274E-2</v>
      </c>
      <c r="U21" s="154">
        <f>11.84357+1.069</f>
        <v>12.912569999999999</v>
      </c>
      <c r="V21" s="562">
        <f>U21/U$26</f>
        <v>7.707498309134754E-2</v>
      </c>
      <c r="W21" s="154">
        <v>10.692</v>
      </c>
      <c r="X21" s="562">
        <f>W21/W$26</f>
        <v>8.1189442031406614E-2</v>
      </c>
      <c r="Y21" s="154">
        <v>18.600000000000001</v>
      </c>
      <c r="Z21" s="562">
        <f>Y21/Y$26</f>
        <v>0.17953667953667957</v>
      </c>
      <c r="AA21" s="355">
        <v>28</v>
      </c>
      <c r="AB21" s="881">
        <f>AA21/AA$26</f>
        <v>0.26168224299065418</v>
      </c>
    </row>
    <row r="22" spans="2:28" x14ac:dyDescent="0.2">
      <c r="B22" s="4" t="s">
        <v>151</v>
      </c>
      <c r="C22" s="46">
        <v>78</v>
      </c>
      <c r="D22" s="556">
        <v>0.18013856812933027</v>
      </c>
      <c r="E22" s="46">
        <v>71</v>
      </c>
      <c r="F22" s="556">
        <v>0.14609053497942387</v>
      </c>
      <c r="G22" s="155">
        <v>102.1</v>
      </c>
      <c r="H22" s="556">
        <v>0.38513768389287056</v>
      </c>
      <c r="I22" s="155">
        <v>164</v>
      </c>
      <c r="J22" s="556">
        <v>0.6776859504132231</v>
      </c>
      <c r="K22" s="155">
        <v>158.09700000000001</v>
      </c>
      <c r="L22" s="556">
        <v>0.62176086332406511</v>
      </c>
      <c r="M22" s="155">
        <v>165.709</v>
      </c>
      <c r="N22" s="563">
        <v>0.70987516814174456</v>
      </c>
      <c r="O22" s="155">
        <v>93</v>
      </c>
      <c r="P22" s="556">
        <v>0.46500000000000002</v>
      </c>
      <c r="Q22" s="155">
        <v>62</v>
      </c>
      <c r="R22" s="563">
        <f>Q22/$Q$26</f>
        <v>0.30541871921182268</v>
      </c>
      <c r="S22" s="155">
        <v>59</v>
      </c>
      <c r="T22" s="563">
        <f>S22/$S$26</f>
        <v>0.31891891891891894</v>
      </c>
      <c r="U22" s="155">
        <f>57.216+2.404</f>
        <v>59.620000000000005</v>
      </c>
      <c r="V22" s="563">
        <f>U22/U$26</f>
        <v>0.35587110016876122</v>
      </c>
      <c r="W22" s="155">
        <v>46</v>
      </c>
      <c r="X22" s="563">
        <f>W22/W$26</f>
        <v>0.34929988154177927</v>
      </c>
      <c r="Y22" s="155">
        <v>34</v>
      </c>
      <c r="Z22" s="563">
        <f>Y22/Y$26</f>
        <v>0.3281853281853282</v>
      </c>
      <c r="AA22" s="356">
        <v>38</v>
      </c>
      <c r="AB22" s="882">
        <f>AA22/AA$26</f>
        <v>0.35514018691588783</v>
      </c>
    </row>
    <row r="23" spans="2:28" x14ac:dyDescent="0.2">
      <c r="B23" s="39" t="s">
        <v>152</v>
      </c>
      <c r="C23" s="45">
        <v>14</v>
      </c>
      <c r="D23" s="555">
        <v>3.2332563510392612E-2</v>
      </c>
      <c r="E23" s="45">
        <v>15</v>
      </c>
      <c r="F23" s="555">
        <v>3.0864197530864196E-2</v>
      </c>
      <c r="G23" s="154">
        <v>78</v>
      </c>
      <c r="H23" s="555">
        <v>0.29422859298377968</v>
      </c>
      <c r="I23" s="154">
        <v>17</v>
      </c>
      <c r="J23" s="555">
        <v>7.0247933884297523E-2</v>
      </c>
      <c r="K23" s="154">
        <v>17.087</v>
      </c>
      <c r="L23" s="555">
        <v>6.7199427387099692E-2</v>
      </c>
      <c r="M23" s="154">
        <v>38.177</v>
      </c>
      <c r="N23" s="562">
        <v>0.1635451562325968</v>
      </c>
      <c r="O23" s="154">
        <v>101</v>
      </c>
      <c r="P23" s="555">
        <v>0.505</v>
      </c>
      <c r="Q23" s="154">
        <v>130</v>
      </c>
      <c r="R23" s="562">
        <f>Q23/$Q$26</f>
        <v>0.64039408866995073</v>
      </c>
      <c r="S23" s="154">
        <v>113</v>
      </c>
      <c r="T23" s="562">
        <f>S23/$S$26</f>
        <v>0.61081081081081079</v>
      </c>
      <c r="U23" s="154">
        <v>95</v>
      </c>
      <c r="V23" s="562">
        <f>U23/U$26</f>
        <v>0.56705391673989114</v>
      </c>
      <c r="W23" s="154">
        <v>72</v>
      </c>
      <c r="X23" s="562">
        <f>W23/W$26</f>
        <v>0.54673024936974146</v>
      </c>
      <c r="Y23" s="154">
        <v>46</v>
      </c>
      <c r="Z23" s="562">
        <f>Y23/Y$26</f>
        <v>0.44401544401544402</v>
      </c>
      <c r="AA23" s="355">
        <v>39</v>
      </c>
      <c r="AB23" s="881">
        <f>AA23/AA$26</f>
        <v>0.3644859813084112</v>
      </c>
    </row>
    <row r="24" spans="2:28" x14ac:dyDescent="0.2">
      <c r="B24" s="349" t="s">
        <v>153</v>
      </c>
      <c r="C24" s="360">
        <v>150</v>
      </c>
      <c r="D24" s="557">
        <v>0.3464203233256351</v>
      </c>
      <c r="E24" s="360">
        <v>136</v>
      </c>
      <c r="F24" s="557">
        <v>0.27983539094650206</v>
      </c>
      <c r="G24" s="361">
        <v>214.4</v>
      </c>
      <c r="H24" s="557">
        <v>0.80875141456054311</v>
      </c>
      <c r="I24" s="361">
        <v>219</v>
      </c>
      <c r="J24" s="557">
        <v>0.9049586776859504</v>
      </c>
      <c r="K24" s="361">
        <v>210.755</v>
      </c>
      <c r="L24" s="557">
        <v>0.82885324041482977</v>
      </c>
      <c r="M24" s="361">
        <v>219.21</v>
      </c>
      <c r="N24" s="564">
        <v>0.93906628854408536</v>
      </c>
      <c r="O24" s="361">
        <v>194</v>
      </c>
      <c r="P24" s="557">
        <v>0.97</v>
      </c>
      <c r="Q24" s="361">
        <v>202</v>
      </c>
      <c r="R24" s="564">
        <f>Q24/$Q$26</f>
        <v>0.99507389162561577</v>
      </c>
      <c r="S24" s="361">
        <f t="shared" ref="S24:Z24" si="1">SUM(S21:S23)</f>
        <v>185</v>
      </c>
      <c r="T24" s="564">
        <f t="shared" si="1"/>
        <v>1</v>
      </c>
      <c r="U24" s="361">
        <f t="shared" si="1"/>
        <v>167.53257000000002</v>
      </c>
      <c r="V24" s="564">
        <f t="shared" si="1"/>
        <v>0.99999999999999989</v>
      </c>
      <c r="W24" s="361">
        <f t="shared" si="1"/>
        <v>128.69200000000001</v>
      </c>
      <c r="X24" s="564">
        <f t="shared" si="1"/>
        <v>0.97721957294292738</v>
      </c>
      <c r="Y24" s="361">
        <f t="shared" si="1"/>
        <v>98.6</v>
      </c>
      <c r="Z24" s="564">
        <f t="shared" si="1"/>
        <v>0.95173745173745172</v>
      </c>
      <c r="AA24" s="362">
        <v>104</v>
      </c>
      <c r="AB24" s="885">
        <f>AA24/AA$26</f>
        <v>0.9719626168224299</v>
      </c>
    </row>
    <row r="25" spans="2:28" x14ac:dyDescent="0.2">
      <c r="C25" s="46"/>
      <c r="D25" s="574"/>
      <c r="E25" s="46"/>
      <c r="F25" s="574"/>
      <c r="G25" s="46"/>
      <c r="H25" s="574"/>
      <c r="I25" s="46"/>
      <c r="J25" s="574"/>
      <c r="K25" s="46"/>
      <c r="L25" s="574"/>
      <c r="M25" s="46"/>
      <c r="N25" s="576"/>
      <c r="O25" s="46"/>
      <c r="P25" s="574"/>
      <c r="Q25" s="46"/>
      <c r="R25" s="576"/>
      <c r="S25" s="46"/>
      <c r="T25" s="576"/>
      <c r="U25" s="46"/>
      <c r="V25" s="576"/>
      <c r="W25" s="46"/>
      <c r="X25" s="576"/>
      <c r="Y25" s="46"/>
      <c r="Z25" s="576"/>
      <c r="AA25" s="363"/>
      <c r="AB25" s="882"/>
    </row>
    <row r="26" spans="2:28" x14ac:dyDescent="0.2">
      <c r="B26" s="349" t="s">
        <v>579</v>
      </c>
      <c r="C26" s="351">
        <v>433</v>
      </c>
      <c r="D26" s="581">
        <v>1</v>
      </c>
      <c r="E26" s="351">
        <v>486</v>
      </c>
      <c r="F26" s="581">
        <v>1</v>
      </c>
      <c r="G26" s="351">
        <v>265.10000000000002</v>
      </c>
      <c r="H26" s="581">
        <v>1</v>
      </c>
      <c r="I26" s="351">
        <v>242</v>
      </c>
      <c r="J26" s="581">
        <v>1</v>
      </c>
      <c r="K26" s="351">
        <v>254.273</v>
      </c>
      <c r="L26" s="581">
        <v>1</v>
      </c>
      <c r="M26" s="351">
        <v>233.434</v>
      </c>
      <c r="N26" s="581">
        <v>1</v>
      </c>
      <c r="O26" s="351">
        <v>200</v>
      </c>
      <c r="P26" s="581">
        <v>1</v>
      </c>
      <c r="Q26" s="351">
        <v>203</v>
      </c>
      <c r="R26" s="581">
        <f>R15+R16+R21+R22+R23</f>
        <v>0.99753694581280783</v>
      </c>
      <c r="S26" s="351">
        <f t="shared" ref="S26:Y26" si="2">S17+S24</f>
        <v>185</v>
      </c>
      <c r="T26" s="581">
        <f t="shared" si="2"/>
        <v>1</v>
      </c>
      <c r="U26" s="351">
        <f t="shared" si="2"/>
        <v>167.53257000000002</v>
      </c>
      <c r="V26" s="581">
        <f t="shared" si="2"/>
        <v>0.99999999999999989</v>
      </c>
      <c r="W26" s="351">
        <f t="shared" si="2"/>
        <v>131.69200000000001</v>
      </c>
      <c r="X26" s="581">
        <f t="shared" si="2"/>
        <v>1</v>
      </c>
      <c r="Y26" s="351">
        <f t="shared" si="2"/>
        <v>103.6</v>
      </c>
      <c r="Z26" s="581">
        <f>Z17+Z24</f>
        <v>1</v>
      </c>
      <c r="AA26" s="357">
        <v>107</v>
      </c>
      <c r="AB26" s="886">
        <f>AA26/AA$26</f>
        <v>1</v>
      </c>
    </row>
    <row r="27" spans="2:28" ht="13.5" thickBot="1" x14ac:dyDescent="0.25">
      <c r="B27" s="38" t="s">
        <v>45</v>
      </c>
      <c r="C27" s="163"/>
      <c r="D27" s="575">
        <v>0.94074074074074077</v>
      </c>
      <c r="E27" s="163"/>
      <c r="F27" s="575">
        <v>0.85925925925925928</v>
      </c>
      <c r="G27" s="163"/>
      <c r="H27" s="575">
        <v>0.95925925925925926</v>
      </c>
      <c r="I27" s="163"/>
      <c r="J27" s="575">
        <v>0.92592592592592593</v>
      </c>
      <c r="K27" s="163"/>
      <c r="L27" s="577">
        <v>0.96244444444444455</v>
      </c>
      <c r="M27" s="163"/>
      <c r="N27" s="577">
        <v>0.84863703703703708</v>
      </c>
      <c r="O27" s="163"/>
      <c r="P27" s="577">
        <v>0.85185185185185186</v>
      </c>
      <c r="Q27" s="163"/>
      <c r="R27" s="577">
        <f>Q9/135</f>
        <v>0.90370370370370368</v>
      </c>
      <c r="S27" s="163"/>
      <c r="T27" s="577">
        <f>S9/135</f>
        <v>0.59259259259259256</v>
      </c>
      <c r="U27" s="163"/>
      <c r="V27" s="577">
        <f>U9/115</f>
        <v>0.59130434782608698</v>
      </c>
      <c r="W27" s="163"/>
      <c r="X27" s="577">
        <f>W9/90</f>
        <v>0.48888888888888887</v>
      </c>
      <c r="Y27" s="163"/>
      <c r="Z27" s="577">
        <f>Y9/90</f>
        <v>0.61111111111111116</v>
      </c>
      <c r="AA27" s="364"/>
      <c r="AB27" s="837">
        <f>AA9/90</f>
        <v>0.65555555555555556</v>
      </c>
    </row>
    <row r="28" spans="2:28" x14ac:dyDescent="0.2">
      <c r="P28" s="54"/>
      <c r="R28" s="54"/>
      <c r="T28" s="54"/>
      <c r="V28" s="54"/>
    </row>
    <row r="29" spans="2:28" x14ac:dyDescent="0.2">
      <c r="P29" s="54"/>
      <c r="R29" s="54"/>
      <c r="T29" s="54"/>
      <c r="V29" s="54"/>
      <c r="X29" s="54"/>
      <c r="Z29" s="54"/>
      <c r="AB29" s="884"/>
    </row>
    <row r="30" spans="2:28" x14ac:dyDescent="0.2">
      <c r="P30" s="54"/>
      <c r="R30" s="54"/>
      <c r="T30" s="54"/>
      <c r="V30" s="54"/>
      <c r="X30" s="54"/>
      <c r="Z30" s="54"/>
      <c r="AB30" s="54"/>
    </row>
    <row r="31" spans="2:28" x14ac:dyDescent="0.2">
      <c r="B31" s="263"/>
      <c r="C31" s="263"/>
      <c r="D31" s="527"/>
      <c r="E31" s="263"/>
      <c r="F31" s="527"/>
      <c r="G31" s="263"/>
      <c r="H31" s="527"/>
      <c r="I31" s="263"/>
      <c r="J31" s="527"/>
      <c r="K31" s="263"/>
      <c r="L31" s="527"/>
      <c r="M31" s="263"/>
      <c r="N31" s="527"/>
      <c r="O31" s="263"/>
      <c r="P31" s="527"/>
      <c r="Q31" s="263"/>
      <c r="R31" s="527"/>
      <c r="S31" s="263"/>
      <c r="T31" s="527"/>
      <c r="U31" s="263"/>
      <c r="V31" s="527"/>
      <c r="W31" s="263"/>
      <c r="X31" s="527"/>
      <c r="Y31" s="263"/>
      <c r="Z31" s="527"/>
      <c r="AA31" s="263"/>
      <c r="AB31" s="527"/>
    </row>
    <row r="32" spans="2:28" x14ac:dyDescent="0.2">
      <c r="B32" s="265"/>
      <c r="C32" s="265"/>
      <c r="D32" s="528"/>
      <c r="E32" s="265"/>
      <c r="F32" s="528"/>
      <c r="G32" s="265"/>
      <c r="H32" s="528"/>
      <c r="I32" s="265"/>
      <c r="J32" s="528"/>
      <c r="K32" s="265"/>
      <c r="L32" s="528"/>
      <c r="M32" s="265"/>
      <c r="N32" s="528"/>
      <c r="O32" s="265"/>
      <c r="P32" s="528"/>
      <c r="Q32" s="265"/>
      <c r="R32" s="528"/>
      <c r="S32" s="265"/>
      <c r="T32" s="528"/>
      <c r="U32" s="265"/>
      <c r="V32" s="528"/>
      <c r="W32" s="265"/>
      <c r="X32" s="528"/>
      <c r="Y32" s="265"/>
      <c r="Z32" s="528"/>
      <c r="AA32" s="265"/>
      <c r="AB32" s="528"/>
    </row>
  </sheetData>
  <mergeCells count="39">
    <mergeCell ref="Q19:R19"/>
    <mergeCell ref="M13:N13"/>
    <mergeCell ref="K7:L7"/>
    <mergeCell ref="K13:L13"/>
    <mergeCell ref="M19:N19"/>
    <mergeCell ref="O19:P19"/>
    <mergeCell ref="M7:N7"/>
    <mergeCell ref="E19:F19"/>
    <mergeCell ref="G19:H19"/>
    <mergeCell ref="I19:J19"/>
    <mergeCell ref="G7:H7"/>
    <mergeCell ref="I7:J7"/>
    <mergeCell ref="G13:H13"/>
    <mergeCell ref="I13:J13"/>
    <mergeCell ref="C19:D19"/>
    <mergeCell ref="O7:P7"/>
    <mergeCell ref="O13:P13"/>
    <mergeCell ref="Q7:R7"/>
    <mergeCell ref="Q13:R13"/>
    <mergeCell ref="C13:D13"/>
    <mergeCell ref="E13:F13"/>
    <mergeCell ref="C7:D7"/>
    <mergeCell ref="E7:F7"/>
    <mergeCell ref="K19:L19"/>
    <mergeCell ref="S7:T7"/>
    <mergeCell ref="S13:T13"/>
    <mergeCell ref="S19:T19"/>
    <mergeCell ref="U7:V7"/>
    <mergeCell ref="U13:V13"/>
    <mergeCell ref="U19:V19"/>
    <mergeCell ref="AA7:AB7"/>
    <mergeCell ref="AA13:AB13"/>
    <mergeCell ref="AA19:AB19"/>
    <mergeCell ref="W7:X7"/>
    <mergeCell ref="W13:X13"/>
    <mergeCell ref="W19:X19"/>
    <mergeCell ref="Y7:Z7"/>
    <mergeCell ref="Y13:Z13"/>
    <mergeCell ref="Y19:Z19"/>
  </mergeCells>
  <phoneticPr fontId="0" type="noConversion"/>
  <pageMargins left="0.75" right="0.75" top="0.49" bottom="1" header="0.5" footer="0.5"/>
  <pageSetup paperSize="9" scale="53" orientation="landscape" horizontalDpi="4294967295" verticalDpi="1200" r:id="rId1"/>
  <headerFooter alignWithMargins="0">
    <oddFooter>&amp;CStrona &amp;P z &amp;N&amp;RORLEN w liczbach ;  strona &amp;A</oddFooter>
  </headerFooter>
  <ignoredErrors>
    <ignoredError sqref="S11" formula="1"/>
  </ignoredError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indexed="11"/>
    <pageSetUpPr fitToPage="1"/>
  </sheetPr>
  <dimension ref="A1:M38"/>
  <sheetViews>
    <sheetView showGridLines="0" view="pageBreakPreview" zoomScale="85" zoomScaleNormal="85" zoomScaleSheetLayoutView="85" workbookViewId="0"/>
  </sheetViews>
  <sheetFormatPr defaultRowHeight="12.75" zeroHeight="1" x14ac:dyDescent="0.2"/>
  <cols>
    <col min="1" max="1" width="0.42578125" style="7" customWidth="1"/>
    <col min="2" max="2" width="30.85546875" style="75" bestFit="1" customWidth="1"/>
    <col min="3" max="3" width="12.28515625" style="7" customWidth="1"/>
    <col min="4" max="13" width="13.28515625" style="7" customWidth="1"/>
    <col min="14" max="16384" width="9.140625" style="7"/>
  </cols>
  <sheetData>
    <row r="1" spans="1:13" x14ac:dyDescent="0.2">
      <c r="A1" s="7" t="s">
        <v>296</v>
      </c>
      <c r="B1" s="592"/>
    </row>
    <row r="2" spans="1:13" ht="12.75" customHeight="1" x14ac:dyDescent="0.2"/>
    <row r="3" spans="1:13" ht="12.75" customHeight="1" x14ac:dyDescent="0.2"/>
    <row r="4" spans="1:13" ht="12.75" customHeight="1" x14ac:dyDescent="0.2"/>
    <row r="5" spans="1:13" ht="12.75" customHeight="1" x14ac:dyDescent="0.2">
      <c r="B5" s="104" t="s">
        <v>546</v>
      </c>
    </row>
    <row r="6" spans="1:13" ht="12.75" customHeight="1" thickBot="1" x14ac:dyDescent="0.25"/>
    <row r="7" spans="1:13" ht="12.75" customHeight="1" x14ac:dyDescent="0.2">
      <c r="B7" s="170" t="s">
        <v>270</v>
      </c>
      <c r="D7" s="9" t="s">
        <v>265</v>
      </c>
      <c r="E7" s="105">
        <v>2004</v>
      </c>
      <c r="F7" s="9">
        <v>2005</v>
      </c>
      <c r="G7" s="9">
        <v>2006</v>
      </c>
      <c r="H7" s="9">
        <v>2007</v>
      </c>
      <c r="I7" s="9">
        <v>2008</v>
      </c>
      <c r="J7" s="9">
        <v>2009</v>
      </c>
      <c r="K7" s="9">
        <v>2010</v>
      </c>
      <c r="L7" s="9">
        <v>2011</v>
      </c>
      <c r="M7" s="308">
        <v>2012</v>
      </c>
    </row>
    <row r="8" spans="1:13" ht="12.75" customHeight="1" x14ac:dyDescent="0.2">
      <c r="B8" s="7"/>
      <c r="D8" s="499" t="s">
        <v>18</v>
      </c>
      <c r="E8" s="500" t="s">
        <v>18</v>
      </c>
      <c r="F8" s="499" t="s">
        <v>18</v>
      </c>
      <c r="G8" s="499" t="s">
        <v>18</v>
      </c>
      <c r="H8" s="499" t="s">
        <v>18</v>
      </c>
      <c r="I8" s="499" t="s">
        <v>18</v>
      </c>
      <c r="J8" s="499" t="s">
        <v>18</v>
      </c>
      <c r="K8" s="499" t="s">
        <v>18</v>
      </c>
      <c r="L8" s="499" t="s">
        <v>18</v>
      </c>
      <c r="M8" s="501" t="s">
        <v>18</v>
      </c>
    </row>
    <row r="9" spans="1:13" x14ac:dyDescent="0.2">
      <c r="B9" s="204" t="s">
        <v>68</v>
      </c>
      <c r="C9" s="204"/>
      <c r="D9" s="317">
        <v>6270</v>
      </c>
      <c r="E9" s="319">
        <v>8634</v>
      </c>
      <c r="F9" s="317">
        <v>8601</v>
      </c>
      <c r="G9" s="317">
        <v>8838</v>
      </c>
      <c r="H9" s="317">
        <v>8684</v>
      </c>
      <c r="I9" s="317">
        <v>10218.365299999999</v>
      </c>
      <c r="J9" s="317">
        <f>2495.583*4.3273</f>
        <v>10799.136315900001</v>
      </c>
      <c r="K9" s="317">
        <f>2891.909*3.9939</f>
        <v>11549.9953551</v>
      </c>
      <c r="L9" s="317">
        <f>3523.971*4.1198</f>
        <v>14518.055725799999</v>
      </c>
      <c r="M9" s="321">
        <f>3950.22814226*4.1852</f>
        <v>16532.494820986551</v>
      </c>
    </row>
    <row r="10" spans="1:13" x14ac:dyDescent="0.2">
      <c r="B10" s="207" t="s">
        <v>24</v>
      </c>
      <c r="C10" s="207"/>
      <c r="D10" s="318">
        <v>3</v>
      </c>
      <c r="E10" s="320">
        <v>-107</v>
      </c>
      <c r="F10" s="318">
        <v>-171</v>
      </c>
      <c r="G10" s="318">
        <v>28</v>
      </c>
      <c r="H10" s="318">
        <v>30</v>
      </c>
      <c r="I10" s="318">
        <v>46.2634458</v>
      </c>
      <c r="J10" s="318">
        <f>24.380545*4.3273</f>
        <v>105.50193237850002</v>
      </c>
      <c r="K10" s="318">
        <f>21.091*3.9939</f>
        <v>84.235344900000001</v>
      </c>
      <c r="L10" s="318">
        <f>26.256*4.1198</f>
        <v>108.16946879999999</v>
      </c>
      <c r="M10" s="322">
        <f>27.286*4.1852</f>
        <v>114.1973672</v>
      </c>
    </row>
    <row r="11" spans="1:13" ht="13.5" thickBot="1" x14ac:dyDescent="0.25">
      <c r="B11" s="931" t="s">
        <v>255</v>
      </c>
      <c r="C11" s="931"/>
      <c r="D11" s="405">
        <v>5</v>
      </c>
      <c r="E11" s="406">
        <v>-83</v>
      </c>
      <c r="F11" s="405">
        <v>-107</v>
      </c>
      <c r="G11" s="405">
        <v>27</v>
      </c>
      <c r="H11" s="405">
        <v>32</v>
      </c>
      <c r="I11" s="405">
        <v>46.542481699999996</v>
      </c>
      <c r="J11" s="405">
        <f>21.271*4.3273</f>
        <v>92.045998300000008</v>
      </c>
      <c r="K11" s="405">
        <f>15.173*3.9939</f>
        <v>60.599444699999999</v>
      </c>
      <c r="L11" s="405">
        <f>22.127*4.1198</f>
        <v>91.158814599999985</v>
      </c>
      <c r="M11" s="407">
        <f>16.94471779*4.1852</f>
        <v>70.917032894708001</v>
      </c>
    </row>
    <row r="12" spans="1:13" ht="13.5" thickBot="1" x14ac:dyDescent="0.25">
      <c r="B12" s="112"/>
    </row>
    <row r="13" spans="1:13" x14ac:dyDescent="0.2">
      <c r="B13" s="283" t="s">
        <v>276</v>
      </c>
      <c r="C13" s="279"/>
      <c r="D13" s="9">
        <v>2003</v>
      </c>
      <c r="E13" s="105">
        <v>2004</v>
      </c>
      <c r="F13" s="9">
        <v>2005</v>
      </c>
      <c r="G13" s="9">
        <v>2006</v>
      </c>
      <c r="H13" s="9">
        <v>2007</v>
      </c>
      <c r="I13" s="9">
        <v>2008</v>
      </c>
      <c r="J13" s="9">
        <v>2009</v>
      </c>
      <c r="K13" s="9">
        <v>2010</v>
      </c>
      <c r="L13" s="9">
        <v>2011</v>
      </c>
      <c r="M13" s="308">
        <v>2012</v>
      </c>
    </row>
    <row r="14" spans="1:13" x14ac:dyDescent="0.2">
      <c r="B14" s="279"/>
      <c r="C14" s="279"/>
      <c r="D14" s="499" t="s">
        <v>390</v>
      </c>
      <c r="E14" s="500" t="s">
        <v>390</v>
      </c>
      <c r="F14" s="499" t="s">
        <v>390</v>
      </c>
      <c r="G14" s="499" t="s">
        <v>390</v>
      </c>
      <c r="H14" s="499" t="s">
        <v>390</v>
      </c>
      <c r="I14" s="499" t="s">
        <v>390</v>
      </c>
      <c r="J14" s="499" t="s">
        <v>390</v>
      </c>
      <c r="K14" s="499" t="s">
        <v>390</v>
      </c>
      <c r="L14" s="499" t="s">
        <v>390</v>
      </c>
      <c r="M14" s="501" t="s">
        <v>390</v>
      </c>
    </row>
    <row r="15" spans="1:13" x14ac:dyDescent="0.2">
      <c r="B15" s="204" t="s">
        <v>166</v>
      </c>
      <c r="C15" s="204"/>
      <c r="D15" s="278">
        <v>843</v>
      </c>
      <c r="E15" s="323">
        <v>1042</v>
      </c>
      <c r="F15" s="317">
        <v>1041</v>
      </c>
      <c r="G15" s="317">
        <v>1034</v>
      </c>
      <c r="H15" s="317">
        <v>1065</v>
      </c>
      <c r="I15" s="317">
        <v>1237</v>
      </c>
      <c r="J15" s="317">
        <v>1237.274009</v>
      </c>
      <c r="K15" s="317">
        <v>1273</v>
      </c>
      <c r="L15" s="317">
        <v>1350.5260000000001</v>
      </c>
      <c r="M15" s="321">
        <v>1398.3958764900001</v>
      </c>
    </row>
    <row r="16" spans="1:13" x14ac:dyDescent="0.2">
      <c r="B16" s="207" t="s">
        <v>277</v>
      </c>
      <c r="C16" s="207"/>
      <c r="D16" s="208">
        <v>336</v>
      </c>
      <c r="E16" s="324">
        <v>416</v>
      </c>
      <c r="F16" s="318">
        <v>450</v>
      </c>
      <c r="G16" s="318">
        <v>485</v>
      </c>
      <c r="H16" s="318">
        <v>543</v>
      </c>
      <c r="I16" s="318">
        <v>657</v>
      </c>
      <c r="J16" s="318">
        <v>689.60176899999999</v>
      </c>
      <c r="K16" s="318">
        <v>755</v>
      </c>
      <c r="L16" s="318">
        <v>838.67100000000005</v>
      </c>
      <c r="M16" s="322">
        <v>962.12458532000005</v>
      </c>
    </row>
    <row r="17" spans="2:13" ht="13.5" thickBot="1" x14ac:dyDescent="0.25">
      <c r="B17" s="931" t="s">
        <v>10</v>
      </c>
      <c r="C17" s="931"/>
      <c r="D17" s="408">
        <v>1179</v>
      </c>
      <c r="E17" s="409">
        <v>1458</v>
      </c>
      <c r="F17" s="405">
        <v>1491</v>
      </c>
      <c r="G17" s="405">
        <v>1519</v>
      </c>
      <c r="H17" s="405">
        <v>1608</v>
      </c>
      <c r="I17" s="405">
        <f>SUM(I15:I16)</f>
        <v>1894</v>
      </c>
      <c r="J17" s="405">
        <f>SUM(J15:J16)</f>
        <v>1926.8757780000001</v>
      </c>
      <c r="K17" s="405">
        <f>SUM(K15:K16)</f>
        <v>2028</v>
      </c>
      <c r="L17" s="405">
        <f>SUM(L15:L16)</f>
        <v>2189.1970000000001</v>
      </c>
      <c r="M17" s="407">
        <f>+M15+M16</f>
        <v>2360.5204618100001</v>
      </c>
    </row>
    <row r="18" spans="2:13" ht="13.5" thickBot="1" x14ac:dyDescent="0.25"/>
    <row r="19" spans="2:13" x14ac:dyDescent="0.2">
      <c r="B19" s="283" t="s">
        <v>16</v>
      </c>
      <c r="C19" s="279"/>
      <c r="D19" s="9">
        <v>2003</v>
      </c>
      <c r="E19" s="105">
        <v>2004</v>
      </c>
      <c r="F19" s="9">
        <v>2005</v>
      </c>
      <c r="G19" s="9">
        <v>2006</v>
      </c>
      <c r="H19" s="9">
        <v>2007</v>
      </c>
      <c r="I19" s="9">
        <v>2008</v>
      </c>
      <c r="J19" s="9">
        <v>2009</v>
      </c>
      <c r="K19" s="9">
        <v>2010</v>
      </c>
      <c r="L19" s="9">
        <v>2011</v>
      </c>
      <c r="M19" s="308">
        <v>2012</v>
      </c>
    </row>
    <row r="20" spans="2:13" x14ac:dyDescent="0.2">
      <c r="B20" s="279"/>
      <c r="C20" s="279"/>
      <c r="D20" s="499" t="s">
        <v>301</v>
      </c>
      <c r="E20" s="500" t="s">
        <v>301</v>
      </c>
      <c r="F20" s="499" t="s">
        <v>301</v>
      </c>
      <c r="G20" s="499" t="s">
        <v>301</v>
      </c>
      <c r="H20" s="499" t="s">
        <v>301</v>
      </c>
      <c r="I20" s="499" t="s">
        <v>301</v>
      </c>
      <c r="J20" s="499" t="s">
        <v>301</v>
      </c>
      <c r="K20" s="499" t="s">
        <v>301</v>
      </c>
      <c r="L20" s="499" t="s">
        <v>301</v>
      </c>
      <c r="M20" s="501" t="s">
        <v>301</v>
      </c>
    </row>
    <row r="21" spans="2:13" x14ac:dyDescent="0.2">
      <c r="B21" s="204" t="s">
        <v>13</v>
      </c>
      <c r="C21" s="204"/>
      <c r="D21" s="278">
        <v>392</v>
      </c>
      <c r="E21" s="323">
        <v>387</v>
      </c>
      <c r="F21" s="317">
        <v>381</v>
      </c>
      <c r="G21" s="317">
        <v>376</v>
      </c>
      <c r="H21" s="317">
        <v>401</v>
      </c>
      <c r="I21" s="317">
        <v>400</v>
      </c>
      <c r="J21" s="317">
        <v>410</v>
      </c>
      <c r="K21" s="317">
        <v>408</v>
      </c>
      <c r="L21" s="317">
        <v>459</v>
      </c>
      <c r="M21" s="321">
        <v>452</v>
      </c>
    </row>
    <row r="22" spans="2:13" x14ac:dyDescent="0.2">
      <c r="B22" s="207" t="s">
        <v>14</v>
      </c>
      <c r="C22" s="207"/>
      <c r="D22" s="208">
        <v>98</v>
      </c>
      <c r="E22" s="324">
        <v>98</v>
      </c>
      <c r="F22" s="318">
        <v>95</v>
      </c>
      <c r="G22" s="318">
        <v>93</v>
      </c>
      <c r="H22" s="318">
        <v>117</v>
      </c>
      <c r="I22" s="318">
        <v>109</v>
      </c>
      <c r="J22" s="318">
        <v>111</v>
      </c>
      <c r="K22" s="318">
        <v>106</v>
      </c>
      <c r="L22" s="318">
        <v>107</v>
      </c>
      <c r="M22" s="322">
        <v>107</v>
      </c>
    </row>
    <row r="23" spans="2:13" x14ac:dyDescent="0.2">
      <c r="B23" s="204" t="s">
        <v>558</v>
      </c>
      <c r="C23" s="204"/>
      <c r="D23" s="278">
        <v>0</v>
      </c>
      <c r="E23" s="323">
        <v>0</v>
      </c>
      <c r="F23" s="317">
        <v>0</v>
      </c>
      <c r="G23" s="317">
        <v>0</v>
      </c>
      <c r="H23" s="317">
        <v>0</v>
      </c>
      <c r="I23" s="317">
        <v>0</v>
      </c>
      <c r="J23" s="317">
        <v>0</v>
      </c>
      <c r="K23" s="317">
        <v>1</v>
      </c>
      <c r="L23" s="317">
        <v>1</v>
      </c>
      <c r="M23" s="321">
        <v>0</v>
      </c>
    </row>
    <row r="24" spans="2:13" ht="13.5" thickBot="1" x14ac:dyDescent="0.25">
      <c r="B24" s="931" t="s">
        <v>10</v>
      </c>
      <c r="C24" s="931"/>
      <c r="D24" s="408">
        <f t="shared" ref="D24:I24" si="0">SUM(D21:D23)</f>
        <v>490</v>
      </c>
      <c r="E24" s="409">
        <f t="shared" si="0"/>
        <v>485</v>
      </c>
      <c r="F24" s="405">
        <f t="shared" si="0"/>
        <v>476</v>
      </c>
      <c r="G24" s="405">
        <f t="shared" si="0"/>
        <v>469</v>
      </c>
      <c r="H24" s="405">
        <f t="shared" si="0"/>
        <v>518</v>
      </c>
      <c r="I24" s="405">
        <f t="shared" si="0"/>
        <v>509</v>
      </c>
      <c r="J24" s="405">
        <f>SUM(J21:J23)</f>
        <v>521</v>
      </c>
      <c r="K24" s="405">
        <f>SUM(K21:K23)</f>
        <v>515</v>
      </c>
      <c r="L24" s="405">
        <f>SUM(L21:L23)</f>
        <v>567</v>
      </c>
      <c r="M24" s="407">
        <f>SUM(M21:M23)</f>
        <v>559</v>
      </c>
    </row>
    <row r="25" spans="2:13" ht="13.5" thickBot="1" x14ac:dyDescent="0.25">
      <c r="B25" s="7"/>
    </row>
    <row r="26" spans="2:13" x14ac:dyDescent="0.2">
      <c r="B26" s="282" t="s">
        <v>17</v>
      </c>
      <c r="C26" s="279"/>
      <c r="D26" s="9">
        <v>2003</v>
      </c>
      <c r="E26" s="105">
        <v>2004</v>
      </c>
      <c r="F26" s="9">
        <v>2005</v>
      </c>
      <c r="G26" s="105">
        <v>2006</v>
      </c>
      <c r="H26" s="9">
        <v>2007</v>
      </c>
      <c r="I26" s="105">
        <v>2008</v>
      </c>
      <c r="J26" s="105">
        <v>2009</v>
      </c>
      <c r="K26" s="105">
        <v>2010</v>
      </c>
      <c r="L26" s="105">
        <v>2011</v>
      </c>
      <c r="M26" s="308">
        <v>2012</v>
      </c>
    </row>
    <row r="27" spans="2:13" x14ac:dyDescent="0.2">
      <c r="B27" s="279"/>
      <c r="C27" s="279"/>
      <c r="D27" s="499" t="s">
        <v>301</v>
      </c>
      <c r="E27" s="500" t="s">
        <v>301</v>
      </c>
      <c r="F27" s="499" t="s">
        <v>301</v>
      </c>
      <c r="G27" s="500" t="s">
        <v>301</v>
      </c>
      <c r="H27" s="499" t="s">
        <v>301</v>
      </c>
      <c r="I27" s="500" t="s">
        <v>301</v>
      </c>
      <c r="J27" s="500" t="s">
        <v>301</v>
      </c>
      <c r="K27" s="500" t="s">
        <v>301</v>
      </c>
      <c r="L27" s="500" t="s">
        <v>301</v>
      </c>
      <c r="M27" s="501" t="s">
        <v>301</v>
      </c>
    </row>
    <row r="28" spans="2:13" x14ac:dyDescent="0.2">
      <c r="B28" s="207" t="s">
        <v>371</v>
      </c>
      <c r="C28" s="207"/>
      <c r="D28" s="208">
        <v>126</v>
      </c>
      <c r="E28" s="324">
        <v>119</v>
      </c>
      <c r="F28" s="208">
        <v>116</v>
      </c>
      <c r="G28" s="324">
        <v>90</v>
      </c>
      <c r="H28" s="208">
        <v>58</v>
      </c>
      <c r="I28" s="324">
        <v>13</v>
      </c>
      <c r="J28" s="324">
        <v>4</v>
      </c>
      <c r="K28" s="324">
        <v>1</v>
      </c>
      <c r="L28" s="324">
        <v>1</v>
      </c>
      <c r="M28" s="322">
        <v>1</v>
      </c>
    </row>
    <row r="29" spans="2:13" x14ac:dyDescent="0.2">
      <c r="B29" s="204" t="s">
        <v>372</v>
      </c>
      <c r="C29" s="204"/>
      <c r="D29" s="278">
        <v>320</v>
      </c>
      <c r="E29" s="323">
        <v>340</v>
      </c>
      <c r="F29" s="278">
        <v>336</v>
      </c>
      <c r="G29" s="323">
        <v>351</v>
      </c>
      <c r="H29" s="278">
        <v>431</v>
      </c>
      <c r="I29" s="323">
        <v>466</v>
      </c>
      <c r="J29" s="323">
        <v>489</v>
      </c>
      <c r="K29" s="323">
        <v>485</v>
      </c>
      <c r="L29" s="323">
        <v>541</v>
      </c>
      <c r="M29" s="321">
        <v>538</v>
      </c>
    </row>
    <row r="30" spans="2:13" x14ac:dyDescent="0.2">
      <c r="B30" s="207" t="s">
        <v>15</v>
      </c>
      <c r="C30" s="207"/>
      <c r="D30" s="208">
        <v>44</v>
      </c>
      <c r="E30" s="324">
        <v>26</v>
      </c>
      <c r="F30" s="208">
        <v>26</v>
      </c>
      <c r="G30" s="324">
        <v>28</v>
      </c>
      <c r="H30" s="208">
        <v>29</v>
      </c>
      <c r="I30" s="324">
        <v>30</v>
      </c>
      <c r="J30" s="324">
        <v>28</v>
      </c>
      <c r="K30" s="324">
        <v>29</v>
      </c>
      <c r="L30" s="324">
        <v>25</v>
      </c>
      <c r="M30" s="322">
        <v>20</v>
      </c>
    </row>
    <row r="31" spans="2:13" ht="13.5" thickBot="1" x14ac:dyDescent="0.25">
      <c r="B31" s="931" t="s">
        <v>10</v>
      </c>
      <c r="C31" s="931"/>
      <c r="D31" s="408">
        <v>490</v>
      </c>
      <c r="E31" s="409">
        <v>485</v>
      </c>
      <c r="F31" s="408">
        <v>478</v>
      </c>
      <c r="G31" s="409">
        <f t="shared" ref="G31:L31" si="1">SUM(G28:G30)</f>
        <v>469</v>
      </c>
      <c r="H31" s="408">
        <f t="shared" si="1"/>
        <v>518</v>
      </c>
      <c r="I31" s="409">
        <f t="shared" si="1"/>
        <v>509</v>
      </c>
      <c r="J31" s="409">
        <f t="shared" si="1"/>
        <v>521</v>
      </c>
      <c r="K31" s="409">
        <f t="shared" si="1"/>
        <v>515</v>
      </c>
      <c r="L31" s="409">
        <f t="shared" si="1"/>
        <v>567</v>
      </c>
      <c r="M31" s="407">
        <f>SUM(M28:M30)</f>
        <v>559</v>
      </c>
    </row>
    <row r="32" spans="2:13" x14ac:dyDescent="0.2"/>
    <row r="33" spans="2:13" x14ac:dyDescent="0.2">
      <c r="B33" s="268" t="s">
        <v>370</v>
      </c>
    </row>
    <row r="34" spans="2:13" x14ac:dyDescent="0.2"/>
    <row r="35" spans="2:13" x14ac:dyDescent="0.2"/>
    <row r="36" spans="2:13" x14ac:dyDescent="0.2"/>
    <row r="37" spans="2:13" x14ac:dyDescent="0.2">
      <c r="B37" s="263"/>
      <c r="C37" s="263"/>
      <c r="D37" s="263"/>
      <c r="E37" s="263"/>
      <c r="F37" s="263"/>
      <c r="G37" s="263"/>
      <c r="H37" s="263"/>
      <c r="I37" s="263"/>
      <c r="J37" s="263"/>
      <c r="K37" s="263"/>
      <c r="L37" s="263"/>
      <c r="M37" s="263"/>
    </row>
    <row r="38" spans="2:13" x14ac:dyDescent="0.2"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</row>
  </sheetData>
  <mergeCells count="4">
    <mergeCell ref="B31:C31"/>
    <mergeCell ref="B11:C11"/>
    <mergeCell ref="B17:C17"/>
    <mergeCell ref="B24:C24"/>
  </mergeCells>
  <phoneticPr fontId="7" type="noConversion"/>
  <pageMargins left="0.75" right="0.75" top="0.49" bottom="1" header="0.5" footer="0.5"/>
  <pageSetup paperSize="9" scale="74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3">
    <tabColor indexed="11"/>
    <pageSetUpPr autoPageBreaks="0" fitToPage="1"/>
  </sheetPr>
  <dimension ref="A1:M21"/>
  <sheetViews>
    <sheetView view="pageBreakPreview" zoomScale="85" zoomScaleNormal="115" zoomScaleSheetLayoutView="100" workbookViewId="0"/>
  </sheetViews>
  <sheetFormatPr defaultRowHeight="12.75" zeroHeight="1" x14ac:dyDescent="0.2"/>
  <cols>
    <col min="1" max="1" width="0.42578125" style="226" customWidth="1"/>
    <col min="2" max="16384" width="9.140625" style="226"/>
  </cols>
  <sheetData>
    <row r="1" spans="1:3" s="227" customFormat="1" x14ac:dyDescent="0.2">
      <c r="A1" s="227" t="s">
        <v>296</v>
      </c>
      <c r="B1" s="592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/>
    <row r="6" spans="1:3" x14ac:dyDescent="0.2">
      <c r="C6" s="160" t="s">
        <v>513</v>
      </c>
    </row>
    <row r="7" spans="1:3" x14ac:dyDescent="0.2"/>
    <row r="8" spans="1:3" x14ac:dyDescent="0.2"/>
    <row r="9" spans="1:3" x14ac:dyDescent="0.2"/>
    <row r="10" spans="1:3" x14ac:dyDescent="0.2">
      <c r="C10" s="226" t="s">
        <v>621</v>
      </c>
    </row>
    <row r="11" spans="1:3" x14ac:dyDescent="0.2"/>
    <row r="12" spans="1:3" x14ac:dyDescent="0.2"/>
    <row r="13" spans="1:3" x14ac:dyDescent="0.2"/>
    <row r="14" spans="1:3" x14ac:dyDescent="0.2"/>
    <row r="15" spans="1:3" x14ac:dyDescent="0.2"/>
    <row r="16" spans="1:3" x14ac:dyDescent="0.2"/>
    <row r="17" spans="2:13" x14ac:dyDescent="0.2"/>
    <row r="18" spans="2:13" x14ac:dyDescent="0.2"/>
    <row r="19" spans="2:13" x14ac:dyDescent="0.2"/>
    <row r="20" spans="2:13" x14ac:dyDescent="0.2"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  <c r="M20" s="263"/>
    </row>
    <row r="21" spans="2:13" x14ac:dyDescent="0.2"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  <c r="M21" s="265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indexed="11"/>
    <pageSetUpPr fitToPage="1"/>
  </sheetPr>
  <dimension ref="A1:U35"/>
  <sheetViews>
    <sheetView showGridLines="0" view="pageBreakPreview" topLeftCell="A2" zoomScale="85" zoomScaleNormal="85" zoomScaleSheetLayoutView="100" workbookViewId="0">
      <pane xSplit="2" ySplit="8" topLeftCell="C10" activePane="bottomRight" state="frozen"/>
      <selection activeCell="J3" sqref="J3"/>
      <selection pane="topRight" activeCell="J3" sqref="J3"/>
      <selection pane="bottomLeft" activeCell="J3" sqref="J3"/>
      <selection pane="bottomRight"/>
    </sheetView>
  </sheetViews>
  <sheetFormatPr defaultRowHeight="12.75" zeroHeight="1" x14ac:dyDescent="0.2"/>
  <cols>
    <col min="1" max="1" width="0.42578125" style="7" customWidth="1"/>
    <col min="2" max="2" width="42.7109375" style="7" customWidth="1"/>
    <col min="3" max="11" width="9.5703125" style="7" customWidth="1"/>
    <col min="12" max="12" width="5" style="7" customWidth="1"/>
    <col min="13" max="13" width="9.5703125" style="7" customWidth="1"/>
    <col min="14" max="16384" width="9.140625" style="7"/>
  </cols>
  <sheetData>
    <row r="1" spans="2:21" ht="12.75" customHeight="1" x14ac:dyDescent="0.2">
      <c r="B1" s="618"/>
    </row>
    <row r="2" spans="2:21" ht="12.75" customHeight="1" x14ac:dyDescent="0.2"/>
    <row r="3" spans="2:21" ht="12.75" customHeight="1" x14ac:dyDescent="0.2"/>
    <row r="4" spans="2:21" ht="12.75" customHeight="1" x14ac:dyDescent="0.2"/>
    <row r="5" spans="2:21" ht="12.75" customHeight="1" x14ac:dyDescent="0.2">
      <c r="B5" s="8" t="s">
        <v>615</v>
      </c>
    </row>
    <row r="6" spans="2:21" ht="12.75" customHeight="1" thickBot="1" x14ac:dyDescent="0.25">
      <c r="B6" s="8"/>
    </row>
    <row r="7" spans="2:21" x14ac:dyDescent="0.2">
      <c r="C7" s="9">
        <v>2004</v>
      </c>
      <c r="D7" s="105">
        <v>2005</v>
      </c>
      <c r="E7" s="9">
        <v>2006</v>
      </c>
      <c r="F7" s="105">
        <v>2007</v>
      </c>
      <c r="G7" s="9">
        <v>2008</v>
      </c>
      <c r="H7" s="9">
        <v>2009</v>
      </c>
      <c r="I7" s="9">
        <v>2010</v>
      </c>
      <c r="J7" s="9">
        <v>2011</v>
      </c>
      <c r="K7" s="308">
        <v>2012</v>
      </c>
      <c r="M7" s="9">
        <v>2004</v>
      </c>
      <c r="N7" s="105">
        <v>2005</v>
      </c>
      <c r="O7" s="9">
        <v>2006</v>
      </c>
      <c r="P7" s="105">
        <v>2007</v>
      </c>
      <c r="Q7" s="9">
        <v>2008</v>
      </c>
      <c r="R7" s="9">
        <v>2009</v>
      </c>
      <c r="S7" s="9">
        <v>2010</v>
      </c>
      <c r="T7" s="9">
        <v>2011</v>
      </c>
      <c r="U7" s="308">
        <v>2012</v>
      </c>
    </row>
    <row r="8" spans="2:21" x14ac:dyDescent="0.2">
      <c r="B8" s="10"/>
      <c r="C8" s="11" t="s">
        <v>331</v>
      </c>
      <c r="D8" s="79" t="s">
        <v>331</v>
      </c>
      <c r="E8" s="11" t="s">
        <v>331</v>
      </c>
      <c r="F8" s="79" t="s">
        <v>331</v>
      </c>
      <c r="G8" s="11" t="s">
        <v>331</v>
      </c>
      <c r="H8" s="11" t="s">
        <v>331</v>
      </c>
      <c r="I8" s="11" t="s">
        <v>331</v>
      </c>
      <c r="J8" s="11" t="s">
        <v>331</v>
      </c>
      <c r="K8" s="302" t="s">
        <v>331</v>
      </c>
      <c r="M8" s="11" t="s">
        <v>332</v>
      </c>
      <c r="N8" s="79" t="s">
        <v>332</v>
      </c>
      <c r="O8" s="11" t="s">
        <v>332</v>
      </c>
      <c r="P8" s="79" t="s">
        <v>332</v>
      </c>
      <c r="Q8" s="11" t="s">
        <v>332</v>
      </c>
      <c r="R8" s="11" t="s">
        <v>332</v>
      </c>
      <c r="S8" s="11" t="s">
        <v>332</v>
      </c>
      <c r="T8" s="11" t="s">
        <v>332</v>
      </c>
      <c r="U8" s="302" t="s">
        <v>332</v>
      </c>
    </row>
    <row r="9" spans="2:21" x14ac:dyDescent="0.2">
      <c r="C9" s="12"/>
      <c r="D9" s="81"/>
      <c r="E9" s="12"/>
      <c r="F9" s="81"/>
      <c r="G9" s="12"/>
      <c r="H9" s="12"/>
      <c r="I9" s="12"/>
      <c r="J9" s="12"/>
      <c r="K9" s="417"/>
      <c r="M9" s="12"/>
      <c r="N9" s="81"/>
      <c r="O9" s="12"/>
      <c r="P9" s="81"/>
      <c r="Q9" s="12"/>
      <c r="R9" s="12"/>
      <c r="S9" s="12"/>
      <c r="T9" s="12"/>
      <c r="U9" s="417"/>
    </row>
    <row r="10" spans="2:21" x14ac:dyDescent="0.2">
      <c r="B10" s="718" t="s">
        <v>19</v>
      </c>
      <c r="C10" s="728">
        <v>3180.6890000000003</v>
      </c>
      <c r="D10" s="729">
        <v>4672.5209999999997</v>
      </c>
      <c r="E10" s="728">
        <v>4168.6659999999993</v>
      </c>
      <c r="F10" s="729">
        <v>4702</v>
      </c>
      <c r="G10" s="728">
        <v>4525</v>
      </c>
      <c r="H10" s="728">
        <v>4557.6940000000004</v>
      </c>
      <c r="I10" s="728">
        <v>4825.4340000000002</v>
      </c>
      <c r="J10" s="728">
        <v>4984.4840000000004</v>
      </c>
      <c r="K10" s="730">
        <v>5257.2389999999996</v>
      </c>
      <c r="M10" s="728">
        <v>1255.069</v>
      </c>
      <c r="N10" s="729">
        <v>1605.6569999999999</v>
      </c>
      <c r="O10" s="728">
        <v>1584.7760000000001</v>
      </c>
      <c r="P10" s="729">
        <v>1995</v>
      </c>
      <c r="Q10" s="728">
        <v>1847</v>
      </c>
      <c r="R10" s="728">
        <v>1894.934</v>
      </c>
      <c r="S10" s="728">
        <v>1848.895</v>
      </c>
      <c r="T10" s="728">
        <v>1867.268</v>
      </c>
      <c r="U10" s="730">
        <v>2017.36</v>
      </c>
    </row>
    <row r="11" spans="2:21" x14ac:dyDescent="0.2">
      <c r="B11" s="7" t="s">
        <v>20</v>
      </c>
      <c r="C11" s="13">
        <v>1138.819</v>
      </c>
      <c r="D11" s="107">
        <v>1959.31</v>
      </c>
      <c r="E11" s="13">
        <v>1968.239</v>
      </c>
      <c r="F11" s="107">
        <v>1891.1859999999999</v>
      </c>
      <c r="G11" s="13">
        <v>2020.2190000000001</v>
      </c>
      <c r="H11" s="13">
        <v>1901.097</v>
      </c>
      <c r="I11" s="13">
        <v>1972.374</v>
      </c>
      <c r="J11" s="13">
        <v>1998.1690000000001</v>
      </c>
      <c r="K11" s="438">
        <v>2162.8110000000001</v>
      </c>
      <c r="M11" s="13">
        <v>449.327</v>
      </c>
      <c r="N11" s="107">
        <v>673.24699999999996</v>
      </c>
      <c r="O11" s="13">
        <v>748.26599999999996</v>
      </c>
      <c r="P11" s="107">
        <v>802.30499999999995</v>
      </c>
      <c r="Q11" s="13">
        <v>824.35199999999998</v>
      </c>
      <c r="R11" s="13">
        <v>790.41099999999994</v>
      </c>
      <c r="S11" s="13">
        <v>755.72699999999998</v>
      </c>
      <c r="T11" s="13">
        <v>748.54700000000003</v>
      </c>
      <c r="U11" s="438">
        <v>829.93600000000004</v>
      </c>
    </row>
    <row r="12" spans="2:21" ht="14.25" x14ac:dyDescent="0.2">
      <c r="B12" s="14" t="s">
        <v>381</v>
      </c>
      <c r="C12" s="15">
        <v>211.55900000000008</v>
      </c>
      <c r="D12" s="110">
        <v>-506.97500000000002</v>
      </c>
      <c r="E12" s="15">
        <v>54.407000000000153</v>
      </c>
      <c r="F12" s="110">
        <v>1195.2560000000001</v>
      </c>
      <c r="G12" s="15">
        <v>1455.078</v>
      </c>
      <c r="H12" s="15">
        <v>1115.5999999999999</v>
      </c>
      <c r="I12" s="15">
        <v>695.928</v>
      </c>
      <c r="J12" s="15">
        <v>902.61400000000003</v>
      </c>
      <c r="K12" s="450">
        <f>911.439+142.976-46.629</f>
        <v>1007.7859999999999</v>
      </c>
      <c r="M12" s="15">
        <v>83.472000000000037</v>
      </c>
      <c r="N12" s="110">
        <v>-174.20600000000002</v>
      </c>
      <c r="O12" s="15">
        <v>20.684000000000026</v>
      </c>
      <c r="P12" s="110">
        <v>507.06600000000003</v>
      </c>
      <c r="Q12" s="15">
        <v>593.74400000000003</v>
      </c>
      <c r="R12" s="15">
        <v>463.82799999999997</v>
      </c>
      <c r="S12" s="15">
        <v>266.64999999999998</v>
      </c>
      <c r="T12" s="15">
        <v>338.13400000000001</v>
      </c>
      <c r="U12" s="450">
        <f>349.746+54.864-17.893</f>
        <v>386.71699999999998</v>
      </c>
    </row>
    <row r="13" spans="2:21" x14ac:dyDescent="0.2">
      <c r="C13" s="16"/>
      <c r="D13" s="127"/>
      <c r="E13" s="16"/>
      <c r="F13" s="127"/>
      <c r="G13" s="16"/>
      <c r="H13" s="16"/>
      <c r="I13" s="16"/>
      <c r="J13" s="16"/>
      <c r="K13" s="441"/>
      <c r="M13" s="16"/>
      <c r="N13" s="127"/>
      <c r="O13" s="16"/>
      <c r="P13" s="127"/>
      <c r="Q13" s="16"/>
      <c r="R13" s="16"/>
      <c r="S13" s="16"/>
      <c r="T13" s="16"/>
      <c r="U13" s="441"/>
    </row>
    <row r="14" spans="2:21" x14ac:dyDescent="0.2">
      <c r="B14" s="718" t="s">
        <v>21</v>
      </c>
      <c r="C14" s="728">
        <v>7663</v>
      </c>
      <c r="D14" s="729">
        <v>11156</v>
      </c>
      <c r="E14" s="728">
        <v>11865</v>
      </c>
      <c r="F14" s="729">
        <v>8834.5120000000006</v>
      </c>
      <c r="G14" s="728">
        <v>17589</v>
      </c>
      <c r="H14" s="728">
        <v>10671.353999999999</v>
      </c>
      <c r="I14" s="728">
        <v>15081.641</v>
      </c>
      <c r="J14" s="728">
        <v>20274.499</v>
      </c>
      <c r="K14" s="730">
        <v>21630.663</v>
      </c>
      <c r="M14" s="728">
        <v>2761</v>
      </c>
      <c r="N14" s="729">
        <v>4006</v>
      </c>
      <c r="O14" s="728">
        <v>4300</v>
      </c>
      <c r="P14" s="729">
        <v>3502</v>
      </c>
      <c r="Q14" s="728">
        <v>7463</v>
      </c>
      <c r="R14" s="728">
        <v>4298.1130000000003</v>
      </c>
      <c r="S14" s="728">
        <v>5785.7219999999998</v>
      </c>
      <c r="T14" s="728">
        <v>8169.6009999999997</v>
      </c>
      <c r="U14" s="730">
        <v>8051.0159999999996</v>
      </c>
    </row>
    <row r="15" spans="2:21" x14ac:dyDescent="0.2">
      <c r="B15" s="7" t="s">
        <v>22</v>
      </c>
      <c r="C15" s="13">
        <v>997.6930000000001</v>
      </c>
      <c r="D15" s="107">
        <v>1159.1790000000012</v>
      </c>
      <c r="E15" s="13">
        <v>314.01999999999902</v>
      </c>
      <c r="F15" s="107">
        <f>+F17+96.881</f>
        <v>163.06700000000001</v>
      </c>
      <c r="G15" s="13">
        <f>+G17+143.053</f>
        <v>236.96899999999999</v>
      </c>
      <c r="H15" s="13">
        <v>203.05600000000001</v>
      </c>
      <c r="I15" s="13">
        <v>270.62700000000001</v>
      </c>
      <c r="J15" s="13">
        <v>259.89499999999998</v>
      </c>
      <c r="K15" s="438">
        <f>+K17+169.329</f>
        <v>476.01300000000003</v>
      </c>
      <c r="M15" s="13">
        <v>359.73</v>
      </c>
      <c r="N15" s="107">
        <v>419.40600000000012</v>
      </c>
      <c r="O15" s="13">
        <v>108.96899999999999</v>
      </c>
      <c r="P15" s="107">
        <f>+P17+38.399</f>
        <v>64.632000000000005</v>
      </c>
      <c r="Q15" s="13">
        <f>+Q17+60.696</f>
        <v>100.36</v>
      </c>
      <c r="R15" s="13">
        <v>81.784999999999997</v>
      </c>
      <c r="S15" s="13">
        <v>103.821</v>
      </c>
      <c r="T15" s="13">
        <v>104.724</v>
      </c>
      <c r="U15" s="438">
        <f>+U17+63.025</f>
        <v>177.173</v>
      </c>
    </row>
    <row r="16" spans="2:21" x14ac:dyDescent="0.2">
      <c r="B16" s="14" t="s">
        <v>23</v>
      </c>
      <c r="C16" s="17">
        <v>0.13019613728304844</v>
      </c>
      <c r="D16" s="491">
        <v>0.10390632843313026</v>
      </c>
      <c r="E16" s="17">
        <v>2.646607669616511E-2</v>
      </c>
      <c r="F16" s="491">
        <f t="shared" ref="F16:K16" si="0">+F15/F14</f>
        <v>1.845795217664541E-2</v>
      </c>
      <c r="G16" s="17">
        <f t="shared" si="0"/>
        <v>1.3472568082324179E-2</v>
      </c>
      <c r="H16" s="17">
        <f t="shared" si="0"/>
        <v>1.9028138322465922E-2</v>
      </c>
      <c r="I16" s="17">
        <f t="shared" si="0"/>
        <v>1.794413485906474E-2</v>
      </c>
      <c r="J16" s="17">
        <f t="shared" si="0"/>
        <v>1.2818812440198892E-2</v>
      </c>
      <c r="K16" s="493">
        <f t="shared" si="0"/>
        <v>2.2006398971682006E-2</v>
      </c>
      <c r="M16" s="17">
        <v>0.13028975009054689</v>
      </c>
      <c r="N16" s="491">
        <v>0.10469445831253123</v>
      </c>
      <c r="O16" s="17">
        <v>2.5341627906976742E-2</v>
      </c>
      <c r="P16" s="491">
        <f t="shared" ref="P16:U16" si="1">+P15/P14</f>
        <v>1.8455739577384354E-2</v>
      </c>
      <c r="Q16" s="17">
        <f t="shared" si="1"/>
        <v>1.3447675197641699E-2</v>
      </c>
      <c r="R16" s="17">
        <f t="shared" si="1"/>
        <v>1.9028117687924909E-2</v>
      </c>
      <c r="S16" s="17">
        <f t="shared" si="1"/>
        <v>1.7944346444575113E-2</v>
      </c>
      <c r="T16" s="17">
        <f t="shared" si="1"/>
        <v>1.2818741086621E-2</v>
      </c>
      <c r="U16" s="493">
        <f t="shared" si="1"/>
        <v>2.2006290883038862E-2</v>
      </c>
    </row>
    <row r="17" spans="1:21" x14ac:dyDescent="0.2">
      <c r="B17" s="7" t="s">
        <v>24</v>
      </c>
      <c r="C17" s="13">
        <v>891.2170000000001</v>
      </c>
      <c r="D17" s="107">
        <v>1050.75</v>
      </c>
      <c r="E17" s="13">
        <v>182.24199999999902</v>
      </c>
      <c r="F17" s="107">
        <v>66.186000000000007</v>
      </c>
      <c r="G17" s="13">
        <v>93.915999999999997</v>
      </c>
      <c r="H17" s="13">
        <v>3.0409999999999999</v>
      </c>
      <c r="I17" s="13">
        <v>29.408999999999999</v>
      </c>
      <c r="J17" s="13">
        <v>62.576000000000001</v>
      </c>
      <c r="K17" s="438">
        <v>306.68400000000003</v>
      </c>
      <c r="M17" s="13">
        <v>321.41500000000002</v>
      </c>
      <c r="N17" s="107">
        <v>380.30800000000011</v>
      </c>
      <c r="O17" s="13">
        <v>61.305</v>
      </c>
      <c r="P17" s="107">
        <v>26.233000000000001</v>
      </c>
      <c r="Q17" s="13">
        <v>39.664000000000001</v>
      </c>
      <c r="R17" s="13">
        <v>1.2250000000000001</v>
      </c>
      <c r="S17" s="13">
        <v>11</v>
      </c>
      <c r="T17" s="13">
        <v>25.213999999999999</v>
      </c>
      <c r="U17" s="438">
        <v>114.148</v>
      </c>
    </row>
    <row r="18" spans="1:21" x14ac:dyDescent="0.2">
      <c r="B18" s="14" t="s">
        <v>25</v>
      </c>
      <c r="C18" s="17">
        <v>0.11630131802166255</v>
      </c>
      <c r="D18" s="491">
        <v>9.4186984582287664E-2</v>
      </c>
      <c r="E18" s="17">
        <v>1.5359629161398991E-2</v>
      </c>
      <c r="F18" s="491">
        <f t="shared" ref="F18:K18" si="2">+F17/F14</f>
        <v>7.491755062418841E-3</v>
      </c>
      <c r="G18" s="17">
        <f t="shared" si="2"/>
        <v>5.3394735345954859E-3</v>
      </c>
      <c r="H18" s="17">
        <f t="shared" si="2"/>
        <v>2.849685241441714E-4</v>
      </c>
      <c r="I18" s="17">
        <f t="shared" si="2"/>
        <v>1.9499867421588937E-3</v>
      </c>
      <c r="J18" s="17">
        <f t="shared" si="2"/>
        <v>3.0864387820384613E-3</v>
      </c>
      <c r="K18" s="493">
        <f t="shared" si="2"/>
        <v>1.4178206188132099E-2</v>
      </c>
      <c r="M18" s="17">
        <v>0.11641253169141615</v>
      </c>
      <c r="N18" s="491">
        <v>9.4934598102845755E-2</v>
      </c>
      <c r="O18" s="17">
        <v>1.4256976744186044E-2</v>
      </c>
      <c r="P18" s="491">
        <f t="shared" ref="P18:U18" si="3">+P17/P14</f>
        <v>7.4908623643632211E-3</v>
      </c>
      <c r="Q18" s="17">
        <f t="shared" si="3"/>
        <v>5.314752780383224E-3</v>
      </c>
      <c r="R18" s="17">
        <f t="shared" si="3"/>
        <v>2.8500879339375212E-4</v>
      </c>
      <c r="S18" s="17">
        <f t="shared" si="3"/>
        <v>1.9012320329251907E-3</v>
      </c>
      <c r="T18" s="17">
        <f t="shared" si="3"/>
        <v>3.0863196378868442E-3</v>
      </c>
      <c r="U18" s="493">
        <f t="shared" si="3"/>
        <v>1.4178086343388213E-2</v>
      </c>
    </row>
    <row r="19" spans="1:21" x14ac:dyDescent="0.2">
      <c r="B19" s="7" t="s">
        <v>26</v>
      </c>
      <c r="C19" s="13">
        <v>-128.18700000000001</v>
      </c>
      <c r="D19" s="107">
        <v>-118.69799999999999</v>
      </c>
      <c r="E19" s="13">
        <v>-6.2290000000000001</v>
      </c>
      <c r="F19" s="107">
        <v>69.658000000000001</v>
      </c>
      <c r="G19" s="13">
        <v>65.262</v>
      </c>
      <c r="H19" s="13">
        <v>-36.670999999999999</v>
      </c>
      <c r="I19" s="13">
        <v>-37.063000000000002</v>
      </c>
      <c r="J19" s="13">
        <v>-6.3810000000000002</v>
      </c>
      <c r="K19" s="438">
        <v>-19.895</v>
      </c>
      <c r="M19" s="13">
        <v>-45.780999999999999</v>
      </c>
      <c r="N19" s="107">
        <v>-44.701999999999998</v>
      </c>
      <c r="O19" s="13">
        <v>-1.2929999999999999</v>
      </c>
      <c r="P19" s="107">
        <v>26.609000000000002</v>
      </c>
      <c r="Q19" s="13">
        <v>27.69</v>
      </c>
      <c r="R19" s="13">
        <v>-14.77</v>
      </c>
      <c r="S19" s="13">
        <v>-14.218</v>
      </c>
      <c r="T19" s="13">
        <v>-2.5710000000000002</v>
      </c>
      <c r="U19" s="438">
        <v>-7.4050000000000002</v>
      </c>
    </row>
    <row r="20" spans="1:21" x14ac:dyDescent="0.2">
      <c r="B20" s="14" t="s">
        <v>80</v>
      </c>
      <c r="C20" s="15">
        <v>721.16</v>
      </c>
      <c r="D20" s="110">
        <v>885.71400000000108</v>
      </c>
      <c r="E20" s="15">
        <v>197.07499999999902</v>
      </c>
      <c r="F20" s="110">
        <v>89.641999999999996</v>
      </c>
      <c r="G20" s="15">
        <v>55.088999999999999</v>
      </c>
      <c r="H20" s="15">
        <v>-85.304000000000002</v>
      </c>
      <c r="I20" s="15">
        <v>-81.906999999999996</v>
      </c>
      <c r="J20" s="15">
        <v>-13.858000000000001</v>
      </c>
      <c r="K20" s="450">
        <v>216.084</v>
      </c>
      <c r="M20" s="15">
        <v>260.84299999999996</v>
      </c>
      <c r="N20" s="110">
        <v>318.72300000000013</v>
      </c>
      <c r="O20" s="15">
        <v>67.860999999999962</v>
      </c>
      <c r="P20" s="110">
        <v>35.53</v>
      </c>
      <c r="Q20" s="15">
        <v>23.373999999999999</v>
      </c>
      <c r="R20" s="15">
        <v>-34.357999999999997</v>
      </c>
      <c r="S20" s="15">
        <v>-31.419</v>
      </c>
      <c r="T20" s="15">
        <v>-5.5839999999999996</v>
      </c>
      <c r="U20" s="450">
        <v>80.427000000000007</v>
      </c>
    </row>
    <row r="21" spans="1:21" x14ac:dyDescent="0.2">
      <c r="C21" s="16"/>
      <c r="D21" s="127"/>
      <c r="E21" s="16"/>
      <c r="F21" s="127"/>
      <c r="G21" s="16"/>
      <c r="H21" s="16"/>
      <c r="I21" s="16"/>
      <c r="J21" s="16"/>
      <c r="K21" s="441"/>
      <c r="M21" s="16"/>
      <c r="N21" s="127"/>
      <c r="O21" s="16"/>
      <c r="P21" s="127"/>
      <c r="Q21" s="16"/>
      <c r="R21" s="16"/>
      <c r="S21" s="16"/>
      <c r="T21" s="16"/>
      <c r="U21" s="441"/>
    </row>
    <row r="22" spans="1:21" x14ac:dyDescent="0.2">
      <c r="B22" s="718" t="s">
        <v>27</v>
      </c>
      <c r="C22" s="728">
        <v>806.23</v>
      </c>
      <c r="D22" s="729">
        <v>1290.0940000000001</v>
      </c>
      <c r="E22" s="728">
        <v>-363.71899999999999</v>
      </c>
      <c r="F22" s="729">
        <v>-388.06</v>
      </c>
      <c r="G22" s="728">
        <v>590.27300000000002</v>
      </c>
      <c r="H22" s="728">
        <v>331.98399999999998</v>
      </c>
      <c r="I22" s="728">
        <v>622.72500000000002</v>
      </c>
      <c r="J22" s="728">
        <v>26.611000000000001</v>
      </c>
      <c r="K22" s="730">
        <v>-114.82899999999999</v>
      </c>
      <c r="M22" s="728">
        <v>291.39600000000002</v>
      </c>
      <c r="N22" s="729">
        <v>408.411</v>
      </c>
      <c r="O22" s="728">
        <v>-94.787999999999997</v>
      </c>
      <c r="P22" s="729">
        <v>-133.19900000000001</v>
      </c>
      <c r="Q22" s="728">
        <v>231.12700000000001</v>
      </c>
      <c r="R22" s="728">
        <v>137.18600000000001</v>
      </c>
      <c r="S22" s="728">
        <v>227.81200000000001</v>
      </c>
      <c r="T22" s="728">
        <v>5.9390000000000001</v>
      </c>
      <c r="U22" s="730">
        <v>-46.735999999999997</v>
      </c>
    </row>
    <row r="23" spans="1:21" ht="15" thickBot="1" x14ac:dyDescent="0.25">
      <c r="B23" s="7" t="s">
        <v>373</v>
      </c>
      <c r="C23" s="634">
        <v>80.531000000000006</v>
      </c>
      <c r="D23" s="633">
        <v>166.77599999999998</v>
      </c>
      <c r="E23" s="634">
        <v>341.77499999999998</v>
      </c>
      <c r="F23" s="633">
        <v>903.15600000000006</v>
      </c>
      <c r="G23" s="634">
        <f>675.956+7.924</f>
        <v>683.88</v>
      </c>
      <c r="H23" s="634">
        <v>139.84399999999999</v>
      </c>
      <c r="I23" s="634">
        <v>157.69900000000001</v>
      </c>
      <c r="J23" s="634">
        <v>169.76599999999999</v>
      </c>
      <c r="K23" s="648">
        <v>244.95</v>
      </c>
      <c r="M23" s="634">
        <v>28.100999999999999</v>
      </c>
      <c r="N23" s="633">
        <v>59.948999999999998</v>
      </c>
      <c r="O23" s="634">
        <v>127.36799999999999</v>
      </c>
      <c r="P23" s="633">
        <v>363.07400000000001</v>
      </c>
      <c r="Q23" s="634">
        <f>285.959+3.362</f>
        <v>289.32100000000003</v>
      </c>
      <c r="R23" s="634">
        <v>56.141999999999996</v>
      </c>
      <c r="S23" s="634">
        <v>60.786999999999999</v>
      </c>
      <c r="T23" s="634">
        <v>68.406999999999996</v>
      </c>
      <c r="U23" s="648">
        <v>91.075000000000003</v>
      </c>
    </row>
    <row r="24" spans="1:21" x14ac:dyDescent="0.2"/>
    <row r="25" spans="1:21" x14ac:dyDescent="0.2">
      <c r="B25" s="10" t="s">
        <v>565</v>
      </c>
      <c r="E25" s="792"/>
      <c r="F25" s="792"/>
      <c r="G25" s="792"/>
      <c r="H25" s="792"/>
      <c r="I25" s="792"/>
      <c r="J25" s="792"/>
      <c r="K25" s="792"/>
    </row>
    <row r="26" spans="1:21" x14ac:dyDescent="0.2">
      <c r="B26" s="10" t="s">
        <v>464</v>
      </c>
      <c r="C26" s="619"/>
      <c r="D26" s="619"/>
      <c r="E26" s="619"/>
      <c r="F26" s="619"/>
      <c r="G26" s="619"/>
      <c r="H26" s="619"/>
      <c r="I26" s="619"/>
      <c r="J26" s="619"/>
      <c r="K26" s="619"/>
    </row>
    <row r="27" spans="1:21" x14ac:dyDescent="0.2">
      <c r="B27" s="620"/>
      <c r="C27" s="621"/>
      <c r="D27" s="621"/>
      <c r="E27" s="621"/>
      <c r="F27" s="621"/>
      <c r="G27" s="621"/>
      <c r="H27" s="621"/>
      <c r="I27" s="621"/>
      <c r="J27" s="621"/>
      <c r="K27" s="621"/>
      <c r="L27" s="621"/>
      <c r="M27" s="621"/>
      <c r="N27" s="621"/>
      <c r="O27" s="621"/>
      <c r="P27" s="621"/>
      <c r="Q27" s="621"/>
      <c r="R27" s="621"/>
      <c r="S27" s="621"/>
      <c r="T27" s="621"/>
      <c r="U27" s="621"/>
    </row>
    <row r="28" spans="1:21" x14ac:dyDescent="0.2">
      <c r="B28" s="620"/>
      <c r="C28" s="621"/>
      <c r="D28" s="621"/>
      <c r="E28" s="621"/>
      <c r="F28" s="621"/>
      <c r="G28" s="621"/>
      <c r="H28" s="621"/>
      <c r="I28" s="621"/>
      <c r="J28" s="621"/>
      <c r="K28" s="621"/>
      <c r="L28" s="621"/>
      <c r="M28" s="621"/>
      <c r="N28" s="621"/>
      <c r="O28" s="621"/>
      <c r="P28" s="621"/>
      <c r="Q28" s="621"/>
      <c r="R28" s="621"/>
      <c r="S28" s="621"/>
      <c r="T28" s="621"/>
      <c r="U28" s="621"/>
    </row>
    <row r="29" spans="1:21" x14ac:dyDescent="0.2"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  <c r="P29" s="263"/>
      <c r="Q29" s="263"/>
      <c r="R29" s="263"/>
      <c r="S29" s="263"/>
      <c r="T29" s="263"/>
      <c r="U29" s="263"/>
    </row>
    <row r="30" spans="1:21" x14ac:dyDescent="0.2">
      <c r="A30" s="622"/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  <c r="P30" s="265"/>
      <c r="Q30" s="265"/>
      <c r="R30" s="265"/>
      <c r="S30" s="265"/>
      <c r="T30" s="265"/>
      <c r="U30" s="265"/>
    </row>
    <row r="31" spans="1:21" hidden="1" x14ac:dyDescent="0.2">
      <c r="B31" s="19"/>
      <c r="C31" s="21"/>
      <c r="D31" s="21"/>
      <c r="E31" s="21"/>
      <c r="F31" s="21"/>
      <c r="G31" s="21"/>
      <c r="H31" s="21"/>
      <c r="I31" s="21"/>
      <c r="J31" s="21"/>
      <c r="K31" s="21"/>
      <c r="L31" s="21"/>
    </row>
    <row r="32" spans="1:21" hidden="1" x14ac:dyDescent="0.2">
      <c r="B32" s="22"/>
    </row>
    <row r="33" x14ac:dyDescent="0.2"/>
    <row r="34" x14ac:dyDescent="0.2"/>
    <row r="35" x14ac:dyDescent="0.2"/>
  </sheetData>
  <phoneticPr fontId="7" type="noConversion"/>
  <pageMargins left="0.75" right="0.75" top="0.49" bottom="1" header="0.5" footer="0.5"/>
  <pageSetup paperSize="9" scale="60" orientation="landscape" horizontalDpi="1200" verticalDpi="1200" r:id="rId1"/>
  <headerFooter alignWithMargins="0">
    <oddFooter>&amp;CStrona &amp;P z &amp;N&amp;RMazeikiu Nafta factbook 2006 ;  strona &amp;A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indexed="11"/>
    <pageSetUpPr autoPageBreaks="0" fitToPage="1"/>
  </sheetPr>
  <dimension ref="B1:K36"/>
  <sheetViews>
    <sheetView view="pageBreakPreview" zoomScale="85" zoomScaleNormal="70" zoomScaleSheetLayoutView="100" workbookViewId="0">
      <selection activeCell="K32" sqref="K32"/>
    </sheetView>
  </sheetViews>
  <sheetFormatPr defaultRowHeight="12.75" zeroHeight="1" x14ac:dyDescent="0.2"/>
  <cols>
    <col min="1" max="1" width="0.42578125" style="4" customWidth="1"/>
    <col min="2" max="2" width="45" style="4" customWidth="1"/>
    <col min="3" max="11" width="10.7109375" style="4" customWidth="1"/>
    <col min="12" max="16384" width="9.140625" style="4"/>
  </cols>
  <sheetData>
    <row r="1" spans="2:11" x14ac:dyDescent="0.2">
      <c r="B1" s="618"/>
    </row>
    <row r="2" spans="2:11" ht="12.75" customHeight="1" x14ac:dyDescent="0.35">
      <c r="B2" s="32"/>
    </row>
    <row r="3" spans="2:11" ht="12.75" customHeight="1" x14ac:dyDescent="0.35">
      <c r="B3" s="32"/>
    </row>
    <row r="4" spans="2:11" ht="12.75" customHeight="1" x14ac:dyDescent="0.35">
      <c r="B4" s="32"/>
    </row>
    <row r="5" spans="2:11" ht="12.75" customHeight="1" x14ac:dyDescent="0.2">
      <c r="B5" s="8" t="s">
        <v>668</v>
      </c>
    </row>
    <row r="6" spans="2:11" ht="12.75" customHeight="1" thickBot="1" x14ac:dyDescent="0.4">
      <c r="B6" s="32"/>
    </row>
    <row r="7" spans="2:11" x14ac:dyDescent="0.2">
      <c r="B7" s="38" t="s">
        <v>54</v>
      </c>
      <c r="C7" s="34">
        <v>2004</v>
      </c>
      <c r="D7" s="288">
        <v>2005</v>
      </c>
      <c r="E7" s="34">
        <v>2006</v>
      </c>
      <c r="F7" s="288">
        <v>2007</v>
      </c>
      <c r="G7" s="34">
        <v>2008</v>
      </c>
      <c r="H7" s="34">
        <v>2009</v>
      </c>
      <c r="I7" s="34">
        <v>2010</v>
      </c>
      <c r="J7" s="34">
        <v>2011</v>
      </c>
      <c r="K7" s="293">
        <v>2012</v>
      </c>
    </row>
    <row r="8" spans="2:11" x14ac:dyDescent="0.2">
      <c r="B8" s="38"/>
      <c r="C8" s="35" t="s">
        <v>37</v>
      </c>
      <c r="D8" s="369" t="s">
        <v>37</v>
      </c>
      <c r="E8" s="35" t="s">
        <v>37</v>
      </c>
      <c r="F8" s="369" t="s">
        <v>457</v>
      </c>
      <c r="G8" s="35" t="s">
        <v>457</v>
      </c>
      <c r="H8" s="35" t="s">
        <v>457</v>
      </c>
      <c r="I8" s="35" t="s">
        <v>457</v>
      </c>
      <c r="J8" s="35" t="s">
        <v>457</v>
      </c>
      <c r="K8" s="483" t="s">
        <v>457</v>
      </c>
    </row>
    <row r="9" spans="2:11" ht="14.25" x14ac:dyDescent="0.2">
      <c r="B9" s="718" t="s">
        <v>39</v>
      </c>
      <c r="C9" s="728">
        <v>9125</v>
      </c>
      <c r="D9" s="729">
        <v>10250</v>
      </c>
      <c r="E9" s="728">
        <v>10250</v>
      </c>
      <c r="F9" s="729" t="s">
        <v>407</v>
      </c>
      <c r="G9" s="728">
        <v>10250</v>
      </c>
      <c r="H9" s="728">
        <v>10250</v>
      </c>
      <c r="I9" s="728">
        <v>10250</v>
      </c>
      <c r="J9" s="728">
        <v>10250</v>
      </c>
      <c r="K9" s="730">
        <v>10250</v>
      </c>
    </row>
    <row r="10" spans="2:11" x14ac:dyDescent="0.2">
      <c r="B10" s="4" t="s">
        <v>40</v>
      </c>
      <c r="C10" s="44">
        <v>8661.1</v>
      </c>
      <c r="D10" s="343">
        <v>9195.6</v>
      </c>
      <c r="E10" s="44">
        <v>8027.8</v>
      </c>
      <c r="F10" s="343">
        <v>4741.3473800000002</v>
      </c>
      <c r="G10" s="44">
        <v>9241.105356</v>
      </c>
      <c r="H10" s="44">
        <v>8407</v>
      </c>
      <c r="I10" s="44">
        <v>8985</v>
      </c>
      <c r="J10" s="44">
        <v>9007</v>
      </c>
      <c r="K10" s="344">
        <v>8532</v>
      </c>
    </row>
    <row r="11" spans="2:11" x14ac:dyDescent="0.2">
      <c r="B11" s="39" t="s">
        <v>41</v>
      </c>
      <c r="C11" s="154">
        <v>24.100000000000364</v>
      </c>
      <c r="D11" s="139">
        <v>79.100000000000364</v>
      </c>
      <c r="E11" s="154">
        <v>309.3</v>
      </c>
      <c r="F11" s="139">
        <v>1075</v>
      </c>
      <c r="G11" s="154">
        <v>338</v>
      </c>
      <c r="H11" s="154">
        <v>325</v>
      </c>
      <c r="I11" s="154">
        <v>296</v>
      </c>
      <c r="J11" s="154">
        <v>458</v>
      </c>
      <c r="K11" s="342">
        <v>544</v>
      </c>
    </row>
    <row r="12" spans="2:11" x14ac:dyDescent="0.2">
      <c r="B12" s="4" t="s">
        <v>45</v>
      </c>
      <c r="C12" s="737">
        <f>(C11+C10)/C9</f>
        <v>0.95180273972602747</v>
      </c>
      <c r="D12" s="738">
        <f>(D11+D10)/D9</f>
        <v>0.90484878048780493</v>
      </c>
      <c r="E12" s="737">
        <f>(E11+E10)/E9</f>
        <v>0.81337560975609757</v>
      </c>
      <c r="F12" s="738">
        <v>0.56699999999999995</v>
      </c>
      <c r="G12" s="737">
        <f>(G11+G10)/G9</f>
        <v>0.93454686399999998</v>
      </c>
      <c r="H12" s="737">
        <f>(H11+H10)/H9</f>
        <v>0.85190243902439022</v>
      </c>
      <c r="I12" s="737">
        <f>(I11+I10)/I9</f>
        <v>0.90546341463414637</v>
      </c>
      <c r="J12" s="737">
        <f>(J11+J10)/J9</f>
        <v>0.92341463414634151</v>
      </c>
      <c r="K12" s="739">
        <f>(K11+K10)/K9</f>
        <v>0.88546341463414635</v>
      </c>
    </row>
    <row r="13" spans="2:11" ht="13.5" thickBot="1" x14ac:dyDescent="0.25">
      <c r="C13" s="49"/>
      <c r="D13" s="289"/>
      <c r="E13" s="49"/>
      <c r="F13" s="289"/>
      <c r="G13" s="49"/>
      <c r="H13" s="49"/>
      <c r="I13" s="49"/>
      <c r="J13" s="49"/>
      <c r="K13" s="294"/>
    </row>
    <row r="14" spans="2:11" x14ac:dyDescent="0.2">
      <c r="C14" s="34">
        <v>2004</v>
      </c>
      <c r="D14" s="288">
        <v>2005</v>
      </c>
      <c r="E14" s="34">
        <v>2006</v>
      </c>
      <c r="F14" s="288">
        <v>2007</v>
      </c>
      <c r="G14" s="34">
        <v>2008</v>
      </c>
      <c r="H14" s="34">
        <v>2009</v>
      </c>
      <c r="I14" s="34">
        <v>2010</v>
      </c>
      <c r="J14" s="34">
        <v>2011</v>
      </c>
      <c r="K14" s="293">
        <v>2012</v>
      </c>
    </row>
    <row r="15" spans="2:11" x14ac:dyDescent="0.2">
      <c r="B15" s="38"/>
      <c r="C15" s="35" t="s">
        <v>37</v>
      </c>
      <c r="D15" s="369" t="s">
        <v>37</v>
      </c>
      <c r="E15" s="35" t="s">
        <v>37</v>
      </c>
      <c r="F15" s="369" t="s">
        <v>457</v>
      </c>
      <c r="G15" s="35" t="s">
        <v>457</v>
      </c>
      <c r="H15" s="35" t="s">
        <v>457</v>
      </c>
      <c r="I15" s="35" t="s">
        <v>457</v>
      </c>
      <c r="J15" s="35" t="s">
        <v>457</v>
      </c>
      <c r="K15" s="483" t="s">
        <v>457</v>
      </c>
    </row>
    <row r="16" spans="2:11" x14ac:dyDescent="0.2">
      <c r="B16" s="718" t="s">
        <v>345</v>
      </c>
      <c r="C16" s="728">
        <v>2449.9991260000002</v>
      </c>
      <c r="D16" s="729">
        <v>2644.3477250000001</v>
      </c>
      <c r="E16" s="728">
        <v>2380.8041509999998</v>
      </c>
      <c r="F16" s="729">
        <v>1717.88810868617</v>
      </c>
      <c r="G16" s="728">
        <f>+G18+G19</f>
        <v>2811.6150000000002</v>
      </c>
      <c r="H16" s="728">
        <f>H18+H19</f>
        <v>2840.4140000000002</v>
      </c>
      <c r="I16" s="728">
        <f>I18+I19</f>
        <v>2797.1706058499999</v>
      </c>
      <c r="J16" s="728">
        <f>J18+J19</f>
        <v>2781.078</v>
      </c>
      <c r="K16" s="730">
        <f>K18+K19</f>
        <v>2563.3441889999999</v>
      </c>
    </row>
    <row r="17" spans="2:11" x14ac:dyDescent="0.2">
      <c r="C17" s="44"/>
      <c r="D17" s="343"/>
      <c r="E17" s="44"/>
      <c r="F17" s="343"/>
      <c r="G17" s="44"/>
      <c r="H17" s="44"/>
      <c r="I17" s="44"/>
      <c r="J17" s="44"/>
      <c r="K17" s="344"/>
    </row>
    <row r="18" spans="2:11" x14ac:dyDescent="0.2">
      <c r="B18" s="5" t="s">
        <v>55</v>
      </c>
      <c r="C18" s="44">
        <v>10.945</v>
      </c>
      <c r="D18" s="343">
        <v>12.269</v>
      </c>
      <c r="E18" s="44">
        <v>13.223000000000001</v>
      </c>
      <c r="F18" s="343">
        <v>18.929108686170004</v>
      </c>
      <c r="G18" s="44">
        <v>18.734999999999999</v>
      </c>
      <c r="H18" s="44">
        <v>17.466919999999998</v>
      </c>
      <c r="I18" s="44">
        <v>14.633608849999998</v>
      </c>
      <c r="J18" s="44">
        <v>11</v>
      </c>
      <c r="K18" s="344">
        <v>11.107124000000001</v>
      </c>
    </row>
    <row r="19" spans="2:11" x14ac:dyDescent="0.2">
      <c r="B19" s="39" t="s">
        <v>326</v>
      </c>
      <c r="C19" s="43">
        <v>2439.054126</v>
      </c>
      <c r="D19" s="341">
        <v>2632.0787250000003</v>
      </c>
      <c r="E19" s="43">
        <v>2367.5811509999999</v>
      </c>
      <c r="F19" s="341">
        <v>1698.9590000000001</v>
      </c>
      <c r="G19" s="43">
        <v>2792.88</v>
      </c>
      <c r="H19" s="43">
        <v>2822.9470800000004</v>
      </c>
      <c r="I19" s="43">
        <v>2782.5369969999997</v>
      </c>
      <c r="J19" s="43">
        <f>2781.078-J18</f>
        <v>2770.078</v>
      </c>
      <c r="K19" s="342">
        <v>2552.2370649999998</v>
      </c>
    </row>
    <row r="20" spans="2:11" x14ac:dyDescent="0.2">
      <c r="C20" s="44"/>
      <c r="D20" s="343"/>
      <c r="E20" s="44"/>
      <c r="F20" s="343"/>
      <c r="G20" s="44"/>
      <c r="H20" s="44"/>
      <c r="I20" s="44"/>
      <c r="J20" s="44"/>
      <c r="K20" s="344"/>
    </row>
    <row r="21" spans="2:11" x14ac:dyDescent="0.2">
      <c r="B21" s="718" t="s">
        <v>374</v>
      </c>
      <c r="C21" s="728">
        <v>2801.7983530000001</v>
      </c>
      <c r="D21" s="729">
        <v>3031.640856</v>
      </c>
      <c r="E21" s="728">
        <v>2514.2232100000001</v>
      </c>
      <c r="F21" s="729">
        <v>1884.59937182625</v>
      </c>
      <c r="G21" s="728">
        <f>+G23+G24</f>
        <v>3199.6080000000002</v>
      </c>
      <c r="H21" s="728">
        <f>H23+H24</f>
        <v>3222.912953</v>
      </c>
      <c r="I21" s="728">
        <f>I23+I24</f>
        <v>3584.0458357999996</v>
      </c>
      <c r="J21" s="728">
        <f>J23+J24</f>
        <v>3857.0151489999998</v>
      </c>
      <c r="K21" s="730">
        <f>K23+K24</f>
        <v>3715.4228560000006</v>
      </c>
    </row>
    <row r="22" spans="2:11" x14ac:dyDescent="0.2">
      <c r="C22" s="44"/>
      <c r="D22" s="343"/>
      <c r="E22" s="44"/>
      <c r="F22" s="343"/>
      <c r="G22" s="44"/>
      <c r="H22" s="44"/>
      <c r="I22" s="44"/>
      <c r="J22" s="44"/>
      <c r="K22" s="344"/>
    </row>
    <row r="23" spans="2:11" x14ac:dyDescent="0.2">
      <c r="B23" s="5" t="s">
        <v>55</v>
      </c>
      <c r="C23" s="44">
        <v>13.948</v>
      </c>
      <c r="D23" s="343">
        <v>18.140999999999998</v>
      </c>
      <c r="E23" s="44">
        <v>26.222999999999999</v>
      </c>
      <c r="F23" s="343">
        <v>40.160371826250007</v>
      </c>
      <c r="G23" s="44">
        <v>35.804000000000002</v>
      </c>
      <c r="H23" s="44">
        <v>27.132746000000001</v>
      </c>
      <c r="I23" s="44">
        <v>30.964697000000001</v>
      </c>
      <c r="J23" s="44">
        <v>27</v>
      </c>
      <c r="K23" s="344">
        <v>28.720779999999998</v>
      </c>
    </row>
    <row r="24" spans="2:11" ht="13.5" thickBot="1" x14ac:dyDescent="0.25">
      <c r="B24" s="39" t="s">
        <v>326</v>
      </c>
      <c r="C24" s="678">
        <v>2787.8503530000003</v>
      </c>
      <c r="D24" s="679">
        <v>3013.4998559999999</v>
      </c>
      <c r="E24" s="678">
        <v>2488.0002100000002</v>
      </c>
      <c r="F24" s="679">
        <v>1844.4390000000001</v>
      </c>
      <c r="G24" s="678">
        <v>3163.8040000000001</v>
      </c>
      <c r="H24" s="678">
        <v>3195.7802069999998</v>
      </c>
      <c r="I24" s="678">
        <v>3553.0811387999997</v>
      </c>
      <c r="J24" s="678">
        <f>3857.015149-J23</f>
        <v>3830.0151489999998</v>
      </c>
      <c r="K24" s="386">
        <v>3686.7020760000005</v>
      </c>
    </row>
    <row r="25" spans="2:11" x14ac:dyDescent="0.2"/>
    <row r="26" spans="2:11" ht="14.25" x14ac:dyDescent="0.2">
      <c r="B26" s="55" t="s">
        <v>495</v>
      </c>
    </row>
    <row r="27" spans="2:11" ht="13.5" thickBot="1" x14ac:dyDescent="0.25">
      <c r="B27" s="623"/>
    </row>
    <row r="28" spans="2:11" x14ac:dyDescent="0.2">
      <c r="B28" s="38"/>
      <c r="C28" s="34">
        <v>2004</v>
      </c>
      <c r="D28" s="288">
        <v>2005</v>
      </c>
      <c r="E28" s="34">
        <v>2006</v>
      </c>
      <c r="F28" s="288">
        <v>2007</v>
      </c>
      <c r="G28" s="34">
        <v>2008</v>
      </c>
      <c r="H28" s="34">
        <v>2009</v>
      </c>
      <c r="I28" s="34">
        <v>2010</v>
      </c>
      <c r="J28" s="34">
        <v>2011</v>
      </c>
      <c r="K28" s="293">
        <v>2012</v>
      </c>
    </row>
    <row r="29" spans="2:11" x14ac:dyDescent="0.2">
      <c r="B29" s="4" t="s">
        <v>515</v>
      </c>
      <c r="C29" s="52">
        <v>3451</v>
      </c>
      <c r="D29" s="371">
        <v>3358</v>
      </c>
      <c r="E29" s="52">
        <v>3367</v>
      </c>
      <c r="F29" s="371">
        <v>3320</v>
      </c>
      <c r="G29" s="52">
        <v>2981</v>
      </c>
      <c r="H29" s="52">
        <v>2275</v>
      </c>
      <c r="I29" s="52">
        <v>1989</v>
      </c>
      <c r="J29" s="52">
        <v>1884</v>
      </c>
      <c r="K29" s="376">
        <v>1631</v>
      </c>
    </row>
    <row r="30" spans="2:11" ht="13.5" thickBot="1" x14ac:dyDescent="0.25">
      <c r="B30" s="39" t="s">
        <v>516</v>
      </c>
      <c r="C30" s="346">
        <v>3862</v>
      </c>
      <c r="D30" s="372">
        <v>4057</v>
      </c>
      <c r="E30" s="346">
        <v>3740</v>
      </c>
      <c r="F30" s="372">
        <v>3708</v>
      </c>
      <c r="G30" s="346">
        <v>3462</v>
      </c>
      <c r="H30" s="346">
        <v>2959</v>
      </c>
      <c r="I30" s="346">
        <v>2640</v>
      </c>
      <c r="J30" s="346">
        <v>2508</v>
      </c>
      <c r="K30" s="377">
        <v>2245</v>
      </c>
    </row>
    <row r="31" spans="2:11" x14ac:dyDescent="0.2"/>
    <row r="32" spans="2:11" x14ac:dyDescent="0.2">
      <c r="B32" s="10" t="s">
        <v>572</v>
      </c>
    </row>
    <row r="33" spans="2:11" x14ac:dyDescent="0.2">
      <c r="B33" s="10" t="s">
        <v>493</v>
      </c>
      <c r="C33" s="226"/>
      <c r="D33" s="226"/>
      <c r="E33" s="226"/>
      <c r="F33" s="226"/>
      <c r="G33" s="226"/>
      <c r="H33" s="226"/>
      <c r="I33" s="226"/>
      <c r="J33" s="226"/>
      <c r="K33" s="226"/>
    </row>
    <row r="34" spans="2:11" x14ac:dyDescent="0.2">
      <c r="B34" s="10" t="s">
        <v>662</v>
      </c>
      <c r="C34" s="226"/>
      <c r="D34" s="226"/>
      <c r="E34" s="226"/>
      <c r="F34" s="226"/>
      <c r="G34" s="226"/>
      <c r="H34" s="226"/>
      <c r="I34" s="226"/>
      <c r="J34" s="226"/>
      <c r="K34" s="226"/>
    </row>
    <row r="35" spans="2:11" x14ac:dyDescent="0.2">
      <c r="B35" s="263"/>
      <c r="C35" s="263"/>
      <c r="D35" s="263"/>
      <c r="E35" s="263"/>
      <c r="F35" s="263"/>
      <c r="G35" s="263"/>
      <c r="H35" s="263"/>
      <c r="I35" s="263"/>
      <c r="J35" s="263"/>
      <c r="K35" s="263"/>
    </row>
    <row r="36" spans="2:11" x14ac:dyDescent="0.2">
      <c r="B36" s="265"/>
      <c r="C36" s="265"/>
      <c r="D36" s="265"/>
      <c r="E36" s="265"/>
      <c r="F36" s="265"/>
      <c r="G36" s="265"/>
      <c r="H36" s="265"/>
      <c r="I36" s="265"/>
      <c r="J36" s="265"/>
      <c r="K36" s="265"/>
    </row>
  </sheetData>
  <phoneticPr fontId="4" type="noConversion"/>
  <conditionalFormatting sqref="C30:K30 C24:K24">
    <cfRule type="cellIs" dxfId="0" priority="1" stopIfTrue="1" operator="lessThan">
      <formula>0</formula>
    </cfRule>
  </conditionalFormatting>
  <pageMargins left="0.75" right="0.75" top="0.49" bottom="1" header="0.5" footer="0.5"/>
  <pageSetup paperSize="9" scale="92" orientation="landscape" horizontalDpi="1200" verticalDpi="1200" r:id="rId1"/>
  <headerFooter alignWithMargins="0">
    <oddFooter>&amp;CStrona &amp;P z &amp;N&amp;RMazeikiu Nafta factbook 2006 ;  strona &amp;A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indexed="11"/>
    <pageSetUpPr autoPageBreaks="0" fitToPage="1"/>
  </sheetPr>
  <dimension ref="A1:U26"/>
  <sheetViews>
    <sheetView view="pageBreakPreview" zoomScale="85" zoomScaleNormal="100" zoomScaleSheetLayoutView="100" workbookViewId="0">
      <pane xSplit="2" ySplit="8" topLeftCell="C9" activePane="bottomRight" state="frozen"/>
      <selection activeCell="J3" sqref="J3"/>
      <selection pane="topRight" activeCell="J3" sqref="J3"/>
      <selection pane="bottomLeft" activeCell="J3" sqref="J3"/>
      <selection pane="bottomRight"/>
    </sheetView>
  </sheetViews>
  <sheetFormatPr defaultRowHeight="12.75" zeroHeight="1" x14ac:dyDescent="0.2"/>
  <cols>
    <col min="1" max="1" width="0.42578125" style="4" customWidth="1"/>
    <col min="2" max="2" width="33.28515625" style="4" customWidth="1"/>
    <col min="3" max="11" width="11.5703125" style="4" customWidth="1"/>
    <col min="12" max="12" width="3.28515625" style="4" customWidth="1"/>
    <col min="13" max="21" width="11.5703125" style="4" customWidth="1"/>
    <col min="22" max="16384" width="9.140625" style="4"/>
  </cols>
  <sheetData>
    <row r="1" spans="1:21" x14ac:dyDescent="0.2">
      <c r="B1" s="618"/>
    </row>
    <row r="2" spans="1:21" ht="12.75" customHeight="1" x14ac:dyDescent="0.35">
      <c r="B2" s="32"/>
    </row>
    <row r="3" spans="1:21" ht="12.75" customHeight="1" x14ac:dyDescent="0.35">
      <c r="B3" s="32"/>
    </row>
    <row r="4" spans="1:21" ht="12.75" customHeight="1" x14ac:dyDescent="0.35">
      <c r="B4" s="32"/>
    </row>
    <row r="5" spans="1:21" ht="12.75" customHeight="1" x14ac:dyDescent="0.2">
      <c r="B5" s="134" t="s">
        <v>509</v>
      </c>
    </row>
    <row r="6" spans="1:21" ht="12.75" customHeight="1" thickBot="1" x14ac:dyDescent="0.25">
      <c r="B6" s="134"/>
    </row>
    <row r="7" spans="1:21" ht="13.5" customHeight="1" x14ac:dyDescent="0.2">
      <c r="B7" s="135" t="s">
        <v>333</v>
      </c>
      <c r="C7" s="617">
        <v>2004</v>
      </c>
      <c r="D7" s="617">
        <v>2005</v>
      </c>
      <c r="E7" s="617">
        <v>2006</v>
      </c>
      <c r="F7" s="617">
        <v>2007</v>
      </c>
      <c r="G7" s="617">
        <v>2008</v>
      </c>
      <c r="H7" s="617">
        <v>2009</v>
      </c>
      <c r="I7" s="617">
        <v>2010</v>
      </c>
      <c r="J7" s="617">
        <v>2011</v>
      </c>
      <c r="K7" s="727">
        <v>2012</v>
      </c>
      <c r="M7" s="617">
        <v>2004</v>
      </c>
      <c r="N7" s="617">
        <v>2005</v>
      </c>
      <c r="O7" s="617">
        <v>2006</v>
      </c>
      <c r="P7" s="617">
        <v>2007</v>
      </c>
      <c r="Q7" s="617">
        <v>2008</v>
      </c>
      <c r="R7" s="617">
        <v>2009</v>
      </c>
      <c r="S7" s="617">
        <v>2010</v>
      </c>
      <c r="T7" s="617">
        <v>2011</v>
      </c>
      <c r="U7" s="727">
        <v>2012</v>
      </c>
    </row>
    <row r="8" spans="1:21" x14ac:dyDescent="0.2">
      <c r="C8" s="624" t="s">
        <v>331</v>
      </c>
      <c r="D8" s="624" t="s">
        <v>331</v>
      </c>
      <c r="E8" s="624" t="s">
        <v>331</v>
      </c>
      <c r="F8" s="624" t="s">
        <v>331</v>
      </c>
      <c r="G8" s="624" t="s">
        <v>331</v>
      </c>
      <c r="H8" s="624" t="s">
        <v>331</v>
      </c>
      <c r="I8" s="624" t="s">
        <v>331</v>
      </c>
      <c r="J8" s="624" t="s">
        <v>331</v>
      </c>
      <c r="K8" s="649" t="s">
        <v>331</v>
      </c>
      <c r="M8" s="624" t="s">
        <v>332</v>
      </c>
      <c r="N8" s="624" t="s">
        <v>332</v>
      </c>
      <c r="O8" s="624" t="s">
        <v>332</v>
      </c>
      <c r="P8" s="624" t="s">
        <v>332</v>
      </c>
      <c r="Q8" s="624" t="s">
        <v>332</v>
      </c>
      <c r="R8" s="624" t="s">
        <v>332</v>
      </c>
      <c r="S8" s="624" t="s">
        <v>332</v>
      </c>
      <c r="T8" s="624" t="s">
        <v>332</v>
      </c>
      <c r="U8" s="649" t="s">
        <v>332</v>
      </c>
    </row>
    <row r="9" spans="1:21" s="145" customFormat="1" x14ac:dyDescent="0.2">
      <c r="A9" s="4"/>
      <c r="B9" s="136" t="s">
        <v>91</v>
      </c>
      <c r="C9" s="43">
        <v>2722.5101384989457</v>
      </c>
      <c r="D9" s="341">
        <v>3949.4593200116001</v>
      </c>
      <c r="E9" s="341">
        <v>4284.6005161213116</v>
      </c>
      <c r="F9" s="341">
        <v>3132.2212410000002</v>
      </c>
      <c r="G9" s="341">
        <v>5794.191299004</v>
      </c>
      <c r="H9" s="341">
        <v>4216.9116600000007</v>
      </c>
      <c r="I9" s="341">
        <v>5513.9563250304145</v>
      </c>
      <c r="J9" s="341">
        <v>6925.0101310000009</v>
      </c>
      <c r="K9" s="342">
        <f>7291.752+35.389</f>
        <v>7327.1410000000005</v>
      </c>
      <c r="M9" s="43">
        <v>980.80198086999997</v>
      </c>
      <c r="N9" s="341">
        <v>1418.11824776</v>
      </c>
      <c r="O9" s="43">
        <v>1552.8415903600001</v>
      </c>
      <c r="P9" s="341">
        <v>1241.4670000000001</v>
      </c>
      <c r="Q9" s="43">
        <v>2458.4180000000001</v>
      </c>
      <c r="R9" s="43">
        <v>1698.45</v>
      </c>
      <c r="S9" s="43">
        <v>2115.3015389218999</v>
      </c>
      <c r="T9" s="43">
        <f>2777.099+13.331</f>
        <v>2790.4300000000003</v>
      </c>
      <c r="U9" s="342">
        <f>2714.018+13.172</f>
        <v>2727.19</v>
      </c>
    </row>
    <row r="10" spans="1:21" s="145" customFormat="1" x14ac:dyDescent="0.2">
      <c r="A10" s="4"/>
      <c r="B10" s="137" t="s">
        <v>92</v>
      </c>
      <c r="C10" s="44">
        <v>2954.5823687284615</v>
      </c>
      <c r="D10" s="343">
        <v>4481.9344595380499</v>
      </c>
      <c r="E10" s="343">
        <v>4214.3807726298392</v>
      </c>
      <c r="F10" s="343">
        <v>3210.0507450000005</v>
      </c>
      <c r="G10" s="343">
        <v>7089.1331354220001</v>
      </c>
      <c r="H10" s="343">
        <v>4518.3806844000001</v>
      </c>
      <c r="I10" s="343">
        <v>6692.6467100800255</v>
      </c>
      <c r="J10" s="343">
        <v>9368.1693300000006</v>
      </c>
      <c r="K10" s="344">
        <f>9962.696+88.583</f>
        <v>10051.279</v>
      </c>
      <c r="M10" s="44">
        <v>1064.4075108899999</v>
      </c>
      <c r="N10" s="343">
        <v>1609.31219373</v>
      </c>
      <c r="O10" s="44">
        <v>1527.3922776999998</v>
      </c>
      <c r="P10" s="343">
        <v>1272.3150000000001</v>
      </c>
      <c r="Q10" s="44">
        <v>3007.8490000000002</v>
      </c>
      <c r="R10" s="44">
        <v>1819.873</v>
      </c>
      <c r="S10" s="44">
        <v>2567.4787848840606</v>
      </c>
      <c r="T10" s="44">
        <f>3743.98+30.92</f>
        <v>3774.9</v>
      </c>
      <c r="U10" s="344">
        <f>3708.154+32.971</f>
        <v>3741.125</v>
      </c>
    </row>
    <row r="11" spans="1:21" s="145" customFormat="1" x14ac:dyDescent="0.2">
      <c r="A11" s="4"/>
      <c r="B11" s="136" t="s">
        <v>93</v>
      </c>
      <c r="C11" s="43">
        <v>7.8143574354640002</v>
      </c>
      <c r="D11" s="341">
        <v>58.635446201299999</v>
      </c>
      <c r="E11" s="341">
        <v>55.862939981944002</v>
      </c>
      <c r="F11" s="341">
        <v>0</v>
      </c>
      <c r="G11" s="341">
        <v>4.1622465479999997</v>
      </c>
      <c r="H11" s="341">
        <v>9.5786424000000014</v>
      </c>
      <c r="I11" s="341">
        <v>16.965469161841064</v>
      </c>
      <c r="J11" s="341">
        <v>24.427373100000001</v>
      </c>
      <c r="K11" s="342">
        <v>30.478000000000002</v>
      </c>
      <c r="M11" s="43">
        <v>2.8151730800000001</v>
      </c>
      <c r="N11" s="341">
        <v>21.054020179999998</v>
      </c>
      <c r="O11" s="43">
        <v>20.246064070000003</v>
      </c>
      <c r="P11" s="341">
        <v>0</v>
      </c>
      <c r="Q11" s="43">
        <v>1.766</v>
      </c>
      <c r="R11" s="43">
        <v>3.8580000000000001</v>
      </c>
      <c r="S11" s="43">
        <v>6.5084090099999994</v>
      </c>
      <c r="T11" s="43">
        <v>9.843</v>
      </c>
      <c r="U11" s="342">
        <v>11.343999999999999</v>
      </c>
    </row>
    <row r="12" spans="1:21" s="145" customFormat="1" x14ac:dyDescent="0.2">
      <c r="A12" s="4"/>
      <c r="B12" s="137" t="s">
        <v>94</v>
      </c>
      <c r="C12" s="44">
        <v>644.6885153898719</v>
      </c>
      <c r="D12" s="343">
        <v>873.96215780814998</v>
      </c>
      <c r="E12" s="343">
        <v>1063.505475217672</v>
      </c>
      <c r="F12" s="343">
        <v>269.51190600000001</v>
      </c>
      <c r="G12" s="343">
        <v>1338.5252243940001</v>
      </c>
      <c r="H12" s="343">
        <v>334.6839228</v>
      </c>
      <c r="I12" s="343">
        <v>460.29056216794311</v>
      </c>
      <c r="J12" s="343">
        <v>798.90390060000004</v>
      </c>
      <c r="K12" s="344">
        <v>795.30899999999997</v>
      </c>
      <c r="M12" s="44">
        <v>232.25322983999999</v>
      </c>
      <c r="N12" s="343">
        <v>313.81046958999997</v>
      </c>
      <c r="O12" s="44">
        <v>385.43979241</v>
      </c>
      <c r="P12" s="343">
        <v>106.822</v>
      </c>
      <c r="Q12" s="44">
        <v>567.923</v>
      </c>
      <c r="R12" s="44">
        <v>134.80099999999999</v>
      </c>
      <c r="S12" s="44">
        <v>176.57980533599999</v>
      </c>
      <c r="T12" s="44">
        <v>321.91800000000001</v>
      </c>
      <c r="U12" s="344">
        <v>296.017</v>
      </c>
    </row>
    <row r="13" spans="1:21" x14ac:dyDescent="0.2">
      <c r="B13" s="726" t="s">
        <v>95</v>
      </c>
      <c r="C13" s="735">
        <f t="shared" ref="C13:J13" si="0">SUM(C9:C12)</f>
        <v>6329.5953800527441</v>
      </c>
      <c r="D13" s="733">
        <f t="shared" si="0"/>
        <v>9363.9913835590996</v>
      </c>
      <c r="E13" s="733">
        <f t="shared" si="0"/>
        <v>9618.3497039507674</v>
      </c>
      <c r="F13" s="733">
        <f t="shared" si="0"/>
        <v>6611.7838920000004</v>
      </c>
      <c r="G13" s="733">
        <f t="shared" si="0"/>
        <v>14226.011905367999</v>
      </c>
      <c r="H13" s="733">
        <f t="shared" si="0"/>
        <v>9079.5549096000013</v>
      </c>
      <c r="I13" s="733">
        <f t="shared" si="0"/>
        <v>12683.859066440225</v>
      </c>
      <c r="J13" s="733">
        <f t="shared" si="0"/>
        <v>17116.510734700001</v>
      </c>
      <c r="K13" s="736">
        <f>SUM(K9:K12)</f>
        <v>18204.207000000002</v>
      </c>
      <c r="M13" s="735">
        <f>SUM(M9:M12)</f>
        <v>2280.2778946799999</v>
      </c>
      <c r="N13" s="733">
        <f>SUM(N9:N12)</f>
        <v>3362.2949312599999</v>
      </c>
      <c r="O13" s="735">
        <f>SUM(O9:O12)</f>
        <v>3485.9197245399996</v>
      </c>
      <c r="P13" s="733">
        <v>2620.6040000000003</v>
      </c>
      <c r="Q13" s="735">
        <f>SUM(Q9:Q12)</f>
        <v>6035.9559999999992</v>
      </c>
      <c r="R13" s="735">
        <f>SUM(R9:R12)</f>
        <v>3656.9820000000004</v>
      </c>
      <c r="S13" s="735">
        <f>SUM(S9:S12)</f>
        <v>4865.8685381519608</v>
      </c>
      <c r="T13" s="735">
        <f>SUM(T9:T12)</f>
        <v>6897.0909999999994</v>
      </c>
      <c r="U13" s="736">
        <f>SUM(U9:U12)</f>
        <v>6775.6760000000004</v>
      </c>
    </row>
    <row r="14" spans="1:21" ht="13.5" thickBot="1" x14ac:dyDescent="0.25">
      <c r="B14" s="137"/>
      <c r="K14" s="484"/>
      <c r="U14" s="484"/>
    </row>
    <row r="15" spans="1:21" x14ac:dyDescent="0.2">
      <c r="B15" s="138" t="s">
        <v>149</v>
      </c>
      <c r="C15" s="617">
        <v>2004</v>
      </c>
      <c r="D15" s="617">
        <v>2005</v>
      </c>
      <c r="E15" s="617">
        <v>2006</v>
      </c>
      <c r="F15" s="617">
        <v>2007</v>
      </c>
      <c r="G15" s="617">
        <v>2008</v>
      </c>
      <c r="H15" s="617">
        <v>2009</v>
      </c>
      <c r="I15" s="617">
        <v>2010</v>
      </c>
      <c r="J15" s="617">
        <v>2011</v>
      </c>
      <c r="K15" s="727">
        <v>2012</v>
      </c>
      <c r="M15" s="617">
        <v>2004</v>
      </c>
      <c r="N15" s="617">
        <v>2005</v>
      </c>
      <c r="O15" s="617">
        <v>2006</v>
      </c>
      <c r="P15" s="617">
        <v>2007</v>
      </c>
      <c r="Q15" s="617">
        <v>2008</v>
      </c>
      <c r="R15" s="617">
        <v>2009</v>
      </c>
      <c r="S15" s="617">
        <v>2010</v>
      </c>
      <c r="T15" s="617">
        <v>2011</v>
      </c>
      <c r="U15" s="727">
        <v>2012</v>
      </c>
    </row>
    <row r="16" spans="1:21" x14ac:dyDescent="0.2">
      <c r="B16" s="138"/>
      <c r="C16" s="624" t="s">
        <v>331</v>
      </c>
      <c r="D16" s="624" t="s">
        <v>331</v>
      </c>
      <c r="E16" s="624" t="s">
        <v>331</v>
      </c>
      <c r="F16" s="624" t="s">
        <v>331</v>
      </c>
      <c r="G16" s="624" t="s">
        <v>331</v>
      </c>
      <c r="H16" s="624" t="s">
        <v>331</v>
      </c>
      <c r="I16" s="624" t="s">
        <v>331</v>
      </c>
      <c r="J16" s="624" t="s">
        <v>331</v>
      </c>
      <c r="K16" s="649" t="s">
        <v>331</v>
      </c>
      <c r="M16" s="624" t="s">
        <v>332</v>
      </c>
      <c r="N16" s="624" t="s">
        <v>332</v>
      </c>
      <c r="O16" s="624" t="s">
        <v>332</v>
      </c>
      <c r="P16" s="624" t="s">
        <v>332</v>
      </c>
      <c r="Q16" s="624" t="s">
        <v>332</v>
      </c>
      <c r="R16" s="624" t="s">
        <v>332</v>
      </c>
      <c r="S16" s="624" t="s">
        <v>332</v>
      </c>
      <c r="T16" s="624" t="s">
        <v>332</v>
      </c>
      <c r="U16" s="649" t="s">
        <v>332</v>
      </c>
    </row>
    <row r="17" spans="2:21" x14ac:dyDescent="0.2">
      <c r="B17" s="136" t="s">
        <v>96</v>
      </c>
      <c r="C17" s="139">
        <v>445.17731277364993</v>
      </c>
      <c r="D17" s="139">
        <v>553.39599705889998</v>
      </c>
      <c r="E17" s="139">
        <v>581.77734372911993</v>
      </c>
      <c r="F17" s="139">
        <v>444.333099</v>
      </c>
      <c r="G17" s="139">
        <v>723.15144922800005</v>
      </c>
      <c r="H17" s="139">
        <v>296.11610760000002</v>
      </c>
      <c r="I17" s="139">
        <v>446.69637739103109</v>
      </c>
      <c r="J17" s="139">
        <v>508.83784120000001</v>
      </c>
      <c r="K17" s="731">
        <f>450.49+23.603</f>
        <v>474.09300000000002</v>
      </c>
      <c r="M17" s="139">
        <v>160.37802174999999</v>
      </c>
      <c r="N17" s="139">
        <v>198.70592353999999</v>
      </c>
      <c r="O17" s="139">
        <v>210.85000859999997</v>
      </c>
      <c r="P17" s="139">
        <v>176.113</v>
      </c>
      <c r="Q17" s="139">
        <v>306.82600000000002</v>
      </c>
      <c r="R17" s="139">
        <v>119.267</v>
      </c>
      <c r="S17" s="139">
        <v>171.36471143899999</v>
      </c>
      <c r="T17" s="139">
        <f>196.429+8.607</f>
        <v>205.036</v>
      </c>
      <c r="U17" s="731">
        <f>167.674+8.785</f>
        <v>176.459</v>
      </c>
    </row>
    <row r="18" spans="2:21" x14ac:dyDescent="0.2">
      <c r="B18" s="650" t="s">
        <v>97</v>
      </c>
      <c r="C18" s="140">
        <v>557.06114525345197</v>
      </c>
      <c r="D18" s="140">
        <v>875.05728336184995</v>
      </c>
      <c r="E18" s="140">
        <v>1340.9425506469679</v>
      </c>
      <c r="F18" s="140">
        <v>849.19386300000008</v>
      </c>
      <c r="G18" s="140">
        <v>1824.4333341420001</v>
      </c>
      <c r="H18" s="140">
        <v>1125.0212328</v>
      </c>
      <c r="I18" s="140">
        <v>1747.8770961554651</v>
      </c>
      <c r="J18" s="140">
        <v>2330.2865196000002</v>
      </c>
      <c r="K18" s="344">
        <v>2601.0509999999999</v>
      </c>
      <c r="M18" s="140">
        <v>200.68489994000001</v>
      </c>
      <c r="N18" s="140">
        <v>314.20369240999997</v>
      </c>
      <c r="O18" s="140">
        <v>485.98961678999996</v>
      </c>
      <c r="P18" s="140">
        <v>336.58100000000002</v>
      </c>
      <c r="Q18" s="140">
        <v>774.08900000000006</v>
      </c>
      <c r="R18" s="140">
        <v>453.12599999999998</v>
      </c>
      <c r="S18" s="140">
        <v>670.53253479</v>
      </c>
      <c r="T18" s="140">
        <v>938.98800000000006</v>
      </c>
      <c r="U18" s="732">
        <v>968.12099999999998</v>
      </c>
    </row>
    <row r="19" spans="2:21" x14ac:dyDescent="0.2">
      <c r="B19" s="651" t="s">
        <v>98</v>
      </c>
      <c r="C19" s="139">
        <v>63.125133658903998</v>
      </c>
      <c r="D19" s="139">
        <v>107.39733870735</v>
      </c>
      <c r="E19" s="139">
        <v>126.985845180312</v>
      </c>
      <c r="F19" s="139">
        <v>84.326229000000012</v>
      </c>
      <c r="G19" s="139">
        <v>190.126991382</v>
      </c>
      <c r="H19" s="139">
        <v>114.0747288</v>
      </c>
      <c r="I19" s="139">
        <v>150.14857570470517</v>
      </c>
      <c r="J19" s="139">
        <v>206.6834211</v>
      </c>
      <c r="K19" s="731">
        <v>217.95</v>
      </c>
      <c r="M19" s="139">
        <v>22.741239880000002</v>
      </c>
      <c r="N19" s="139">
        <v>38.562778709999996</v>
      </c>
      <c r="O19" s="139">
        <v>46.022704109999999</v>
      </c>
      <c r="P19" s="139">
        <v>33.423000000000002</v>
      </c>
      <c r="Q19" s="139">
        <v>80.668999999999997</v>
      </c>
      <c r="R19" s="139">
        <v>45.945999999999998</v>
      </c>
      <c r="S19" s="139">
        <v>57.601020852000005</v>
      </c>
      <c r="T19" s="139">
        <v>83.283000000000001</v>
      </c>
      <c r="U19" s="731">
        <v>81.122</v>
      </c>
    </row>
    <row r="20" spans="2:21" x14ac:dyDescent="0.2">
      <c r="B20" s="4" t="s">
        <v>8</v>
      </c>
      <c r="C20" s="140">
        <v>4.7061979662359992</v>
      </c>
      <c r="D20" s="140">
        <v>5.1722921689500003</v>
      </c>
      <c r="E20" s="140">
        <v>3.2810229391200001</v>
      </c>
      <c r="F20" s="140">
        <v>8.6690280000000008</v>
      </c>
      <c r="G20" s="140">
        <v>10.337266908</v>
      </c>
      <c r="H20" s="140">
        <v>70.370000400000009</v>
      </c>
      <c r="I20" s="140">
        <v>5.0333330250336177</v>
      </c>
      <c r="J20" s="140">
        <v>8.1201224000000014</v>
      </c>
      <c r="K20" s="732">
        <f>7.74+1.179</f>
        <v>8.9190000000000005</v>
      </c>
      <c r="M20" s="140">
        <v>1.6954384199999999</v>
      </c>
      <c r="N20" s="140">
        <v>1.8571964699999999</v>
      </c>
      <c r="O20" s="140">
        <v>1.1891211000000002</v>
      </c>
      <c r="P20" s="140">
        <v>3.4359999999999999</v>
      </c>
      <c r="Q20" s="140">
        <v>4.3860000000000001</v>
      </c>
      <c r="R20" s="140">
        <v>28.343</v>
      </c>
      <c r="S20" s="140">
        <v>1.9309215500000001</v>
      </c>
      <c r="T20" s="140">
        <f>0.802+2.47</f>
        <v>3.2720000000000002</v>
      </c>
      <c r="U20" s="732">
        <f>2.881+0.439</f>
        <v>3.32</v>
      </c>
    </row>
    <row r="21" spans="2:21" ht="13.5" thickBot="1" x14ac:dyDescent="0.25">
      <c r="B21" s="726" t="s">
        <v>100</v>
      </c>
      <c r="C21" s="733">
        <f t="shared" ref="C21:J21" si="1">SUM(C17:C20)</f>
        <v>1070.0697896522418</v>
      </c>
      <c r="D21" s="733">
        <f t="shared" si="1"/>
        <v>1541.0229112970499</v>
      </c>
      <c r="E21" s="733">
        <f t="shared" si="1"/>
        <v>2052.9867624955195</v>
      </c>
      <c r="F21" s="733">
        <f t="shared" si="1"/>
        <v>1386.5222190000002</v>
      </c>
      <c r="G21" s="733">
        <f t="shared" si="1"/>
        <v>2748.0490416600001</v>
      </c>
      <c r="H21" s="733">
        <f t="shared" si="1"/>
        <v>1605.5820696000001</v>
      </c>
      <c r="I21" s="733">
        <f t="shared" si="1"/>
        <v>2349.7553822762352</v>
      </c>
      <c r="J21" s="733">
        <f t="shared" si="1"/>
        <v>3053.9279043000006</v>
      </c>
      <c r="K21" s="734">
        <f>SUM(K17:K20)</f>
        <v>3302.0129999999995</v>
      </c>
      <c r="M21" s="733">
        <f>SUM(M17:M20)</f>
        <v>385.49959999000004</v>
      </c>
      <c r="N21" s="733">
        <f>SUM(N17:N20)</f>
        <v>553.32959112999993</v>
      </c>
      <c r="O21" s="733">
        <f>SUM(O17:O20)</f>
        <v>744.05145059999984</v>
      </c>
      <c r="P21" s="733">
        <v>549.553</v>
      </c>
      <c r="Q21" s="733">
        <f>SUM(Q17:Q20)</f>
        <v>1165.97</v>
      </c>
      <c r="R21" s="733">
        <f>SUM(R17:R20)</f>
        <v>646.68200000000002</v>
      </c>
      <c r="S21" s="733">
        <f>SUM(S17:S20)</f>
        <v>901.42918863099999</v>
      </c>
      <c r="T21" s="733">
        <f>SUM(T17:T20)</f>
        <v>1230.579</v>
      </c>
      <c r="U21" s="734">
        <f>SUM(U17:U20)</f>
        <v>1229.0219999999999</v>
      </c>
    </row>
    <row r="22" spans="2:21" x14ac:dyDescent="0.2"/>
    <row r="23" spans="2:21" x14ac:dyDescent="0.2"/>
    <row r="24" spans="2:21" x14ac:dyDescent="0.2"/>
    <row r="25" spans="2:21" x14ac:dyDescent="0.2">
      <c r="B25" s="263"/>
      <c r="C25" s="263"/>
      <c r="D25" s="263"/>
      <c r="E25" s="263"/>
      <c r="F25" s="263"/>
      <c r="G25" s="263"/>
      <c r="H25" s="263"/>
      <c r="I25" s="263"/>
      <c r="J25" s="263"/>
      <c r="K25" s="263"/>
      <c r="L25" s="263"/>
      <c r="M25" s="263"/>
      <c r="N25" s="263"/>
      <c r="O25" s="263"/>
      <c r="P25" s="263"/>
      <c r="Q25" s="263"/>
      <c r="R25" s="263"/>
      <c r="S25" s="263"/>
      <c r="T25" s="263"/>
      <c r="U25" s="263"/>
    </row>
    <row r="26" spans="2:21" x14ac:dyDescent="0.2">
      <c r="B26" s="265"/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265"/>
      <c r="Q26" s="265"/>
      <c r="R26" s="265"/>
      <c r="S26" s="265"/>
      <c r="T26" s="265"/>
      <c r="U26" s="265"/>
    </row>
  </sheetData>
  <phoneticPr fontId="4" type="noConversion"/>
  <pageMargins left="0.75" right="0.75" top="0.49" bottom="1" header="0.5" footer="0.5"/>
  <pageSetup paperSize="9" scale="53" orientation="landscape" horizontalDpi="1200" verticalDpi="1200" r:id="rId1"/>
  <headerFooter alignWithMargins="0">
    <oddFooter>&amp;CStrona &amp;P z &amp;N&amp;RMazeikiu Nafta factbook 2006 ;  strona &amp;A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indexed="11"/>
    <pageSetUpPr autoPageBreaks="0" fitToPage="1"/>
  </sheetPr>
  <dimension ref="B1:T31"/>
  <sheetViews>
    <sheetView showGridLines="0" view="pageBreakPreview" zoomScale="85" zoomScaleNormal="100" zoomScaleSheetLayoutView="100" workbookViewId="0">
      <pane xSplit="2" ySplit="8" topLeftCell="C9" activePane="bottomRight" state="frozen"/>
      <selection activeCell="J3" sqref="J3"/>
      <selection pane="topRight" activeCell="J3" sqref="J3"/>
      <selection pane="bottomLeft" activeCell="J3" sqref="J3"/>
      <selection pane="bottomRight"/>
    </sheetView>
  </sheetViews>
  <sheetFormatPr defaultRowHeight="12.75" zeroHeight="1" x14ac:dyDescent="0.2"/>
  <cols>
    <col min="1" max="1" width="0.42578125" style="4" customWidth="1"/>
    <col min="2" max="2" width="33.42578125" style="4" customWidth="1"/>
    <col min="3" max="3" width="13.28515625" style="4" customWidth="1"/>
    <col min="4" max="4" width="8.7109375" style="4" bestFit="1" customWidth="1"/>
    <col min="5" max="5" width="12.7109375" style="4" customWidth="1"/>
    <col min="6" max="6" width="8.7109375" style="4" bestFit="1" customWidth="1"/>
    <col min="7" max="7" width="11.5703125" style="4" customWidth="1"/>
    <col min="8" max="8" width="9.5703125" style="4" customWidth="1"/>
    <col min="9" max="9" width="11.5703125" style="4" customWidth="1"/>
    <col min="10" max="10" width="9.5703125" style="4" customWidth="1"/>
    <col min="11" max="11" width="11.5703125" style="4" customWidth="1"/>
    <col min="12" max="12" width="9.5703125" style="4" customWidth="1"/>
    <col min="13" max="13" width="11.5703125" style="4" customWidth="1"/>
    <col min="14" max="14" width="9.5703125" style="4" customWidth="1"/>
    <col min="15" max="15" width="11.5703125" style="4" customWidth="1"/>
    <col min="16" max="16" width="9.5703125" style="4" customWidth="1"/>
    <col min="17" max="17" width="11.5703125" style="4" customWidth="1"/>
    <col min="18" max="18" width="9.5703125" style="4" customWidth="1"/>
    <col min="19" max="19" width="11.5703125" style="4" customWidth="1"/>
    <col min="20" max="20" width="9.5703125" style="4" customWidth="1"/>
    <col min="21" max="16384" width="9.140625" style="4"/>
  </cols>
  <sheetData>
    <row r="1" spans="2:20" x14ac:dyDescent="0.2">
      <c r="B1" s="618"/>
    </row>
    <row r="2" spans="2:20" ht="12.75" customHeight="1" x14ac:dyDescent="0.35">
      <c r="B2" s="32"/>
    </row>
    <row r="3" spans="2:20" ht="12.75" customHeight="1" x14ac:dyDescent="0.35">
      <c r="B3" s="32"/>
    </row>
    <row r="4" spans="2:20" ht="12.75" customHeight="1" x14ac:dyDescent="0.35">
      <c r="B4" s="32"/>
    </row>
    <row r="5" spans="2:20" ht="12.75" customHeight="1" x14ac:dyDescent="0.2">
      <c r="B5" s="932" t="s">
        <v>510</v>
      </c>
      <c r="C5" s="932"/>
      <c r="D5" s="932"/>
      <c r="E5" s="932"/>
    </row>
    <row r="6" spans="2:20" ht="12.75" customHeight="1" thickBot="1" x14ac:dyDescent="0.25">
      <c r="B6" s="146"/>
      <c r="C6" s="145"/>
    </row>
    <row r="7" spans="2:20" ht="13.5" customHeight="1" x14ac:dyDescent="0.2">
      <c r="B7" s="135" t="s">
        <v>333</v>
      </c>
      <c r="C7" s="916">
        <v>2004</v>
      </c>
      <c r="D7" s="918"/>
      <c r="E7" s="916">
        <v>2005</v>
      </c>
      <c r="F7" s="917"/>
      <c r="G7" s="916">
        <v>2006</v>
      </c>
      <c r="H7" s="918"/>
      <c r="I7" s="916">
        <v>2007</v>
      </c>
      <c r="J7" s="917"/>
      <c r="K7" s="916">
        <v>2008</v>
      </c>
      <c r="L7" s="918"/>
      <c r="M7" s="916">
        <v>2009</v>
      </c>
      <c r="N7" s="918"/>
      <c r="O7" s="916">
        <v>2010</v>
      </c>
      <c r="P7" s="918"/>
      <c r="Q7" s="916">
        <v>2011</v>
      </c>
      <c r="R7" s="918"/>
      <c r="S7" s="922">
        <v>2012</v>
      </c>
      <c r="T7" s="923"/>
    </row>
    <row r="8" spans="2:20" x14ac:dyDescent="0.2">
      <c r="C8" s="147" t="s">
        <v>37</v>
      </c>
      <c r="D8" s="147" t="s">
        <v>134</v>
      </c>
      <c r="E8" s="652" t="s">
        <v>37</v>
      </c>
      <c r="F8" s="652" t="s">
        <v>134</v>
      </c>
      <c r="G8" s="147" t="s">
        <v>37</v>
      </c>
      <c r="H8" s="147" t="s">
        <v>134</v>
      </c>
      <c r="I8" s="652" t="s">
        <v>37</v>
      </c>
      <c r="J8" s="652" t="s">
        <v>134</v>
      </c>
      <c r="K8" s="147" t="s">
        <v>37</v>
      </c>
      <c r="L8" s="147" t="s">
        <v>134</v>
      </c>
      <c r="M8" s="147" t="s">
        <v>37</v>
      </c>
      <c r="N8" s="147" t="s">
        <v>134</v>
      </c>
      <c r="O8" s="147" t="s">
        <v>37</v>
      </c>
      <c r="P8" s="147" t="s">
        <v>134</v>
      </c>
      <c r="Q8" s="147" t="s">
        <v>37</v>
      </c>
      <c r="R8" s="147" t="s">
        <v>134</v>
      </c>
      <c r="S8" s="389" t="s">
        <v>37</v>
      </c>
      <c r="T8" s="742" t="s">
        <v>134</v>
      </c>
    </row>
    <row r="9" spans="2:20" x14ac:dyDescent="0.2">
      <c r="B9" s="136" t="s">
        <v>91</v>
      </c>
      <c r="C9" s="341">
        <v>2449.9991260000002</v>
      </c>
      <c r="D9" s="750">
        <f>C9/$C$23</f>
        <v>0.30410003623349502</v>
      </c>
      <c r="E9" s="341">
        <v>2644.3477250000001</v>
      </c>
      <c r="F9" s="750">
        <f>E9/$E$23</f>
        <v>0.31082153234489512</v>
      </c>
      <c r="G9" s="341">
        <v>2380.8041509999998</v>
      </c>
      <c r="H9" s="750">
        <f>G9/$G$23</f>
        <v>0.29851720895320127</v>
      </c>
      <c r="I9" s="341">
        <v>1717.88810868617</v>
      </c>
      <c r="J9" s="750">
        <f>I9/$I$23</f>
        <v>0.32252224219587516</v>
      </c>
      <c r="K9" s="341">
        <v>2855.6149999999998</v>
      </c>
      <c r="L9" s="750">
        <f>K9/$K$23</f>
        <v>0.31420367896730128</v>
      </c>
      <c r="M9" s="341">
        <v>2840.4140000000002</v>
      </c>
      <c r="N9" s="750">
        <f>M9/M$23</f>
        <v>0.34511909308145583</v>
      </c>
      <c r="O9" s="341">
        <v>2797.1706058499999</v>
      </c>
      <c r="P9" s="750">
        <f>O9/O$23</f>
        <v>0.32183616012564592</v>
      </c>
      <c r="Q9" s="341">
        <v>2781.078266</v>
      </c>
      <c r="R9" s="750">
        <f>Q9/Q$23</f>
        <v>0.30770105338029702</v>
      </c>
      <c r="S9" s="395">
        <f>'39'!K16</f>
        <v>2563.3441889999999</v>
      </c>
      <c r="T9" s="745">
        <f>S9/S$23</f>
        <v>0.29656779533575728</v>
      </c>
    </row>
    <row r="10" spans="2:20" x14ac:dyDescent="0.2">
      <c r="B10" s="137" t="s">
        <v>92</v>
      </c>
      <c r="C10" s="343">
        <v>2801.7983530000001</v>
      </c>
      <c r="D10" s="751">
        <f>C10/$C$23</f>
        <v>0.34776623861793438</v>
      </c>
      <c r="E10" s="343">
        <v>3031.640856</v>
      </c>
      <c r="F10" s="751">
        <f t="shared" ref="F10:F23" si="0">E10/$E$23</f>
        <v>0.35634468472988345</v>
      </c>
      <c r="G10" s="343">
        <v>2514.2232100000001</v>
      </c>
      <c r="H10" s="751">
        <f>G10/$G$23</f>
        <v>0.3152459621759785</v>
      </c>
      <c r="I10" s="343">
        <v>1875.13737182625</v>
      </c>
      <c r="J10" s="751">
        <f>I10/$I$23</f>
        <v>0.35204476154690284</v>
      </c>
      <c r="K10" s="343">
        <v>3320.971</v>
      </c>
      <c r="L10" s="751">
        <f>K10/$K$23</f>
        <v>0.36540685839782938</v>
      </c>
      <c r="M10" s="343">
        <v>3222.913</v>
      </c>
      <c r="N10" s="751">
        <f>M10/M$23</f>
        <v>0.39159390555054086</v>
      </c>
      <c r="O10" s="343">
        <v>3584.0458357999996</v>
      </c>
      <c r="P10" s="751">
        <f>O10/O$23</f>
        <v>0.41237225469758815</v>
      </c>
      <c r="Q10" s="343">
        <v>3857.0151489999998</v>
      </c>
      <c r="R10" s="751">
        <f>Q10/Q$23</f>
        <v>0.42674369821243402</v>
      </c>
      <c r="S10" s="392">
        <f>'39'!K21</f>
        <v>3715.4228560000006</v>
      </c>
      <c r="T10" s="746">
        <f>S10/S$23</f>
        <v>0.42985829599959469</v>
      </c>
    </row>
    <row r="11" spans="2:20" x14ac:dyDescent="0.2">
      <c r="B11" s="136" t="s">
        <v>93</v>
      </c>
      <c r="C11" s="341">
        <v>7.0488300000000006</v>
      </c>
      <c r="D11" s="750">
        <f>C11/$C$23</f>
        <v>8.7491845840101206E-4</v>
      </c>
      <c r="E11" s="341">
        <v>36.952638999999998</v>
      </c>
      <c r="F11" s="750">
        <f t="shared" si="0"/>
        <v>4.3434816720889962E-3</v>
      </c>
      <c r="G11" s="341">
        <v>32.262762000000002</v>
      </c>
      <c r="H11" s="750">
        <f>G11/$G$23</f>
        <v>4.0452675039717723E-3</v>
      </c>
      <c r="I11" s="341">
        <v>9.4619999999999997</v>
      </c>
      <c r="J11" s="750">
        <f>I11/$I$23</f>
        <v>1.7764285346798842E-3</v>
      </c>
      <c r="K11" s="341">
        <v>7.8840000000000003</v>
      </c>
      <c r="L11" s="750">
        <f>K11/$K$23</f>
        <v>8.6747751534370127E-4</v>
      </c>
      <c r="M11" s="341">
        <v>6.4870000000000001</v>
      </c>
      <c r="N11" s="750">
        <f>M11/M$23</f>
        <v>7.8819057954910925E-4</v>
      </c>
      <c r="O11" s="341">
        <v>8.6194179999999996</v>
      </c>
      <c r="P11" s="750">
        <f>O11/O$23</f>
        <v>9.9173085325444531E-4</v>
      </c>
      <c r="Q11" s="341">
        <v>8.9366719999999997</v>
      </c>
      <c r="R11" s="750">
        <f>Q11/Q$23</f>
        <v>9.8876159715895087E-4</v>
      </c>
      <c r="S11" s="395">
        <v>10.799183999999999</v>
      </c>
      <c r="T11" s="745">
        <f>S11/S$23</f>
        <v>1.2494187101555812E-3</v>
      </c>
    </row>
    <row r="12" spans="2:20" x14ac:dyDescent="0.2">
      <c r="B12" s="137" t="s">
        <v>94</v>
      </c>
      <c r="C12" s="343">
        <v>565.75276199999996</v>
      </c>
      <c r="D12" s="751">
        <f>C12/$C$23</f>
        <v>7.0222651754284701E-2</v>
      </c>
      <c r="E12" s="343">
        <v>544.85506099999998</v>
      </c>
      <c r="F12" s="751">
        <f t="shared" si="0"/>
        <v>6.4043273645447402E-2</v>
      </c>
      <c r="G12" s="343">
        <v>583.86325600000009</v>
      </c>
      <c r="H12" s="751">
        <f>G12/$G$23</f>
        <v>7.3207714090317247E-2</v>
      </c>
      <c r="I12" s="343">
        <v>150.83000000000001</v>
      </c>
      <c r="J12" s="751">
        <f>I12/$I$23</f>
        <v>2.8317344735337875E-2</v>
      </c>
      <c r="K12" s="343">
        <v>479.98200000000003</v>
      </c>
      <c r="L12" s="751">
        <f>K12/$K$23</f>
        <v>5.2812480057039632E-2</v>
      </c>
      <c r="M12" s="343">
        <v>226.8</v>
      </c>
      <c r="N12" s="751">
        <f>M12/M$23</f>
        <v>2.755690202585756E-2</v>
      </c>
      <c r="O12" s="343">
        <v>246.56545699999995</v>
      </c>
      <c r="P12" s="751">
        <f>O12/O$23</f>
        <v>2.836926704954815E-2</v>
      </c>
      <c r="Q12" s="343">
        <v>311.05869100000001</v>
      </c>
      <c r="R12" s="751">
        <f>Q12/Q$23</f>
        <v>3.4415819235989929E-2</v>
      </c>
      <c r="S12" s="392">
        <v>280.591455</v>
      </c>
      <c r="T12" s="746">
        <f>S12/S$23</f>
        <v>3.246321331192966E-2</v>
      </c>
    </row>
    <row r="13" spans="2:20" x14ac:dyDescent="0.2">
      <c r="B13" s="726" t="s">
        <v>95</v>
      </c>
      <c r="C13" s="733">
        <f>SUM(C9:C12)</f>
        <v>5824.5990710000005</v>
      </c>
      <c r="D13" s="752">
        <f>C13/$C$23</f>
        <v>0.72296384506411515</v>
      </c>
      <c r="E13" s="733">
        <f>SUM(E9:E12)</f>
        <v>6257.7962809999999</v>
      </c>
      <c r="F13" s="752">
        <f t="shared" si="0"/>
        <v>0.73555297239231499</v>
      </c>
      <c r="G13" s="733">
        <f>SUM(G9:G12)</f>
        <v>5511.1533790000012</v>
      </c>
      <c r="H13" s="752">
        <f>G13/$G$23</f>
        <v>0.69101615272346895</v>
      </c>
      <c r="I13" s="733">
        <f>SUM(I9:I12)</f>
        <v>3753.3174805124199</v>
      </c>
      <c r="J13" s="752">
        <f>I13/$I$23</f>
        <v>0.70466077701279572</v>
      </c>
      <c r="K13" s="733">
        <f>SUM(K9:K12)</f>
        <v>6664.4519999999993</v>
      </c>
      <c r="L13" s="752">
        <f>K13/$K$23</f>
        <v>0.73329049493751397</v>
      </c>
      <c r="M13" s="733">
        <f>SUM(M9:M12)</f>
        <v>6296.6140000000005</v>
      </c>
      <c r="N13" s="752">
        <f>M13/M$23</f>
        <v>0.76505809123740331</v>
      </c>
      <c r="O13" s="733">
        <f>SUM(O9:O12)</f>
        <v>6636.4013166499999</v>
      </c>
      <c r="P13" s="752">
        <f>O13/O$23</f>
        <v>0.76356941272603673</v>
      </c>
      <c r="Q13" s="733">
        <f>SUM(Q9:Q12)</f>
        <v>6958.0887779999994</v>
      </c>
      <c r="R13" s="752">
        <f>Q13/Q$23</f>
        <v>0.76984933242587983</v>
      </c>
      <c r="S13" s="743">
        <f>SUM(S9:S12)</f>
        <v>6570.1576840000007</v>
      </c>
      <c r="T13" s="747">
        <f>S13/S$23</f>
        <v>0.76013872335743726</v>
      </c>
    </row>
    <row r="14" spans="2:20" ht="13.5" thickBot="1" x14ac:dyDescent="0.25">
      <c r="B14" s="137"/>
      <c r="D14" s="740"/>
      <c r="F14" s="740"/>
      <c r="H14" s="740"/>
      <c r="J14" s="740"/>
      <c r="L14" s="740"/>
      <c r="N14" s="740"/>
      <c r="P14" s="740"/>
      <c r="R14" s="740"/>
      <c r="S14" s="367"/>
      <c r="T14" s="741"/>
    </row>
    <row r="15" spans="2:20" x14ac:dyDescent="0.2">
      <c r="B15" s="138" t="s">
        <v>149</v>
      </c>
      <c r="C15" s="916">
        <v>2004</v>
      </c>
      <c r="D15" s="918"/>
      <c r="E15" s="916">
        <v>2005</v>
      </c>
      <c r="F15" s="917"/>
      <c r="G15" s="916">
        <v>2006</v>
      </c>
      <c r="H15" s="918"/>
      <c r="I15" s="916">
        <v>2007</v>
      </c>
      <c r="J15" s="917"/>
      <c r="K15" s="916">
        <v>2008</v>
      </c>
      <c r="L15" s="918"/>
      <c r="M15" s="916">
        <v>2009</v>
      </c>
      <c r="N15" s="918"/>
      <c r="O15" s="916">
        <v>2010</v>
      </c>
      <c r="P15" s="918"/>
      <c r="Q15" s="916">
        <v>2011</v>
      </c>
      <c r="R15" s="918"/>
      <c r="S15" s="922">
        <v>2012</v>
      </c>
      <c r="T15" s="923"/>
    </row>
    <row r="16" spans="2:20" x14ac:dyDescent="0.2">
      <c r="B16" s="138"/>
      <c r="C16" s="147" t="s">
        <v>37</v>
      </c>
      <c r="D16" s="818" t="s">
        <v>134</v>
      </c>
      <c r="E16" s="652" t="s">
        <v>37</v>
      </c>
      <c r="F16" s="818" t="s">
        <v>134</v>
      </c>
      <c r="G16" s="147" t="s">
        <v>37</v>
      </c>
      <c r="H16" s="818" t="s">
        <v>134</v>
      </c>
      <c r="I16" s="652" t="s">
        <v>37</v>
      </c>
      <c r="J16" s="652" t="s">
        <v>134</v>
      </c>
      <c r="K16" s="147" t="s">
        <v>37</v>
      </c>
      <c r="L16" s="147" t="s">
        <v>134</v>
      </c>
      <c r="M16" s="147" t="s">
        <v>37</v>
      </c>
      <c r="N16" s="147" t="s">
        <v>134</v>
      </c>
      <c r="O16" s="147" t="s">
        <v>37</v>
      </c>
      <c r="P16" s="147" t="s">
        <v>134</v>
      </c>
      <c r="Q16" s="147" t="s">
        <v>37</v>
      </c>
      <c r="R16" s="147" t="s">
        <v>134</v>
      </c>
      <c r="S16" s="389" t="s">
        <v>37</v>
      </c>
      <c r="T16" s="819" t="s">
        <v>134</v>
      </c>
    </row>
    <row r="17" spans="2:20" x14ac:dyDescent="0.2">
      <c r="B17" s="136" t="s">
        <v>96</v>
      </c>
      <c r="C17" s="43">
        <v>456.13587999999993</v>
      </c>
      <c r="D17" s="750">
        <f>C17/$C$23</f>
        <v>5.6616729436089239E-2</v>
      </c>
      <c r="E17" s="341">
        <v>453.22400399999998</v>
      </c>
      <c r="F17" s="750">
        <f t="shared" si="0"/>
        <v>5.3272789386565593E-2</v>
      </c>
      <c r="G17" s="43">
        <v>403.62657900000005</v>
      </c>
      <c r="H17" s="750">
        <f>G17/$G$23</f>
        <v>5.0608732251999855E-2</v>
      </c>
      <c r="I17" s="341">
        <v>285.23</v>
      </c>
      <c r="J17" s="750">
        <f>I17/$I$23</f>
        <v>5.3550064568457352E-2</v>
      </c>
      <c r="K17" s="43">
        <v>402.846</v>
      </c>
      <c r="L17" s="750">
        <f>K17/$K$23</f>
        <v>4.4325196238730172E-2</v>
      </c>
      <c r="M17" s="43">
        <v>282.13400000000001</v>
      </c>
      <c r="N17" s="750">
        <f>M17/M$23</f>
        <v>3.4280154304070977E-2</v>
      </c>
      <c r="O17" s="43">
        <v>280.89151735999997</v>
      </c>
      <c r="P17" s="750">
        <f>O17/O$23</f>
        <v>3.2318746368185026E-2</v>
      </c>
      <c r="Q17" s="43">
        <v>257.60987999999998</v>
      </c>
      <c r="R17" s="750">
        <f>Q17/Q$23</f>
        <v>2.8502193701718678E-2</v>
      </c>
      <c r="S17" s="395">
        <v>230.41267900000003</v>
      </c>
      <c r="T17" s="745">
        <f>S17/S$23</f>
        <v>2.6657746751946446E-2</v>
      </c>
    </row>
    <row r="18" spans="2:20" x14ac:dyDescent="0.2">
      <c r="B18" s="650" t="s">
        <v>97</v>
      </c>
      <c r="C18" s="44">
        <v>1575.3643489999997</v>
      </c>
      <c r="D18" s="751">
        <f>C18/$C$23</f>
        <v>0.19553817408662055</v>
      </c>
      <c r="E18" s="343">
        <v>1561.4780679999999</v>
      </c>
      <c r="F18" s="751">
        <f t="shared" si="0"/>
        <v>0.18353902598747915</v>
      </c>
      <c r="G18" s="44">
        <v>1844.00335</v>
      </c>
      <c r="H18" s="751">
        <f>G18/$G$23</f>
        <v>0.23121042237394571</v>
      </c>
      <c r="I18" s="343">
        <v>1150.6300000000001</v>
      </c>
      <c r="J18" s="751">
        <f>I18/$I$23</f>
        <v>0.21602324718439184</v>
      </c>
      <c r="K18" s="44">
        <v>1797.7919999999999</v>
      </c>
      <c r="L18" s="751">
        <f>K18/$K$23</f>
        <v>0.19781128072866352</v>
      </c>
      <c r="M18" s="44">
        <v>1464.2</v>
      </c>
      <c r="N18" s="751">
        <f>M18/M$23</f>
        <v>0.17790483221455308</v>
      </c>
      <c r="O18" s="44">
        <v>1573.586429</v>
      </c>
      <c r="P18" s="751">
        <f>O18/O$23</f>
        <v>0.18105331611737427</v>
      </c>
      <c r="Q18" s="44">
        <v>1613.043208</v>
      </c>
      <c r="R18" s="751">
        <f>Q18/Q$23</f>
        <v>0.17846858188691248</v>
      </c>
      <c r="S18" s="392">
        <v>1602.6365259999998</v>
      </c>
      <c r="T18" s="746">
        <f>S18/S$23</f>
        <v>0.18541808910406021</v>
      </c>
    </row>
    <row r="19" spans="2:20" x14ac:dyDescent="0.2">
      <c r="B19" s="651" t="s">
        <v>98</v>
      </c>
      <c r="C19" s="43">
        <v>133.37338</v>
      </c>
      <c r="D19" s="750">
        <f>C19/$C$23</f>
        <v>1.655463843238273E-2</v>
      </c>
      <c r="E19" s="341">
        <v>162.70046000000002</v>
      </c>
      <c r="F19" s="750">
        <f t="shared" si="0"/>
        <v>1.9124113599855452E-2</v>
      </c>
      <c r="G19" s="43">
        <v>153.55905000000001</v>
      </c>
      <c r="H19" s="750">
        <f>G19/$G$23</f>
        <v>1.9254006675119031E-2</v>
      </c>
      <c r="I19" s="341">
        <v>94.62</v>
      </c>
      <c r="J19" s="750">
        <f>I19/$I$23</f>
        <v>1.7764285346798844E-2</v>
      </c>
      <c r="K19" s="43">
        <v>149.46</v>
      </c>
      <c r="L19" s="750">
        <f>K19/$K$23</f>
        <v>1.6445102669110808E-2</v>
      </c>
      <c r="M19" s="43">
        <v>117.3</v>
      </c>
      <c r="N19" s="750">
        <f>M19/M$23</f>
        <v>1.4252313084801991E-2</v>
      </c>
      <c r="O19" s="43">
        <v>126.66034999999999</v>
      </c>
      <c r="P19" s="750">
        <f>O19/O$23</f>
        <v>1.4573255059565124E-2</v>
      </c>
      <c r="Q19" s="43">
        <v>132.59168</v>
      </c>
      <c r="R19" s="750">
        <f>Q19/Q$23</f>
        <v>1.4670065242048553E-2</v>
      </c>
      <c r="S19" s="395">
        <v>124.73630700000001</v>
      </c>
      <c r="T19" s="745">
        <f>S19/S$23</f>
        <v>1.4431449246675547E-2</v>
      </c>
    </row>
    <row r="20" spans="2:20" x14ac:dyDescent="0.2">
      <c r="B20" s="4" t="s">
        <v>8</v>
      </c>
      <c r="C20" s="44">
        <v>67.083828000000011</v>
      </c>
      <c r="D20" s="751">
        <f>C20/$C$23</f>
        <v>8.3266129807923663E-3</v>
      </c>
      <c r="E20" s="343">
        <v>72.409089999999992</v>
      </c>
      <c r="F20" s="751">
        <f t="shared" si="0"/>
        <v>8.5110986337847902E-3</v>
      </c>
      <c r="G20" s="44">
        <v>63.091149999999999</v>
      </c>
      <c r="H20" s="751">
        <f>G20/$G$23</f>
        <v>7.910685975466349E-3</v>
      </c>
      <c r="I20" s="343">
        <v>42.62</v>
      </c>
      <c r="J20" s="751">
        <f>I20/$I$23</f>
        <v>8.0016258875561901E-3</v>
      </c>
      <c r="K20" s="44">
        <v>73.87</v>
      </c>
      <c r="L20" s="751">
        <f>K20/$K$23</f>
        <v>8.1279254259816365E-3</v>
      </c>
      <c r="M20" s="44">
        <v>69.995000000000005</v>
      </c>
      <c r="N20" s="751">
        <f>M20/M$23</f>
        <v>8.5046091591706348E-3</v>
      </c>
      <c r="O20" s="44">
        <v>73.747918999999996</v>
      </c>
      <c r="P20" s="751">
        <f>O20/O$23</f>
        <v>8.4852697288389685E-3</v>
      </c>
      <c r="Q20" s="44">
        <f>76.76408+0.14984</f>
        <v>76.913920000000005</v>
      </c>
      <c r="R20" s="751">
        <f>Q20/Q$23</f>
        <v>8.5098267434404878E-3</v>
      </c>
      <c r="S20" s="392">
        <v>115.42344499999999</v>
      </c>
      <c r="T20" s="746">
        <f>S20/S$23</f>
        <v>1.3353991539880575E-2</v>
      </c>
    </row>
    <row r="21" spans="2:20" x14ac:dyDescent="0.2">
      <c r="B21" s="726" t="s">
        <v>100</v>
      </c>
      <c r="C21" s="735">
        <f>SUM(C17:C20)</f>
        <v>2231.9574369999996</v>
      </c>
      <c r="D21" s="752">
        <f>C21/$C$23</f>
        <v>0.2770361549358849</v>
      </c>
      <c r="E21" s="733">
        <f>SUM(E17:E20)</f>
        <v>2249.8116220000002</v>
      </c>
      <c r="F21" s="752">
        <f t="shared" si="0"/>
        <v>0.26444702760768501</v>
      </c>
      <c r="G21" s="735">
        <f>SUM(G17:G20)</f>
        <v>2464.2801290000002</v>
      </c>
      <c r="H21" s="752">
        <f>G21/$G$23</f>
        <v>0.30898384727653094</v>
      </c>
      <c r="I21" s="733">
        <f>SUM(I17:I20)</f>
        <v>1573.1</v>
      </c>
      <c r="J21" s="752">
        <f>I21/$I$23</f>
        <v>0.29533922298720416</v>
      </c>
      <c r="K21" s="735">
        <f>SUM(K17:K20)</f>
        <v>2423.9679999999998</v>
      </c>
      <c r="L21" s="752">
        <f>K21/$K$23</f>
        <v>0.26670950506248614</v>
      </c>
      <c r="M21" s="735">
        <f>SUM(M17:M20)</f>
        <v>1933.6289999999999</v>
      </c>
      <c r="N21" s="752">
        <f>M21/M$23</f>
        <v>0.23494190876259666</v>
      </c>
      <c r="O21" s="735">
        <f>SUM(O17:O20)</f>
        <v>2054.8862153599998</v>
      </c>
      <c r="P21" s="752">
        <f>O21/O$23</f>
        <v>0.23643058727396338</v>
      </c>
      <c r="Q21" s="735">
        <f>SUM(Q17:Q20)</f>
        <v>2080.158688</v>
      </c>
      <c r="R21" s="752">
        <f>Q21/Q$23</f>
        <v>0.2301506675741202</v>
      </c>
      <c r="S21" s="743">
        <f>SUM(S17:S20)</f>
        <v>2073.2089569999998</v>
      </c>
      <c r="T21" s="747">
        <f>S21/S$23</f>
        <v>0.23986127664256279</v>
      </c>
    </row>
    <row r="22" spans="2:20" x14ac:dyDescent="0.2">
      <c r="B22" s="150"/>
      <c r="C22" s="164"/>
      <c r="D22" s="753"/>
      <c r="E22" s="164"/>
      <c r="F22" s="753"/>
      <c r="G22" s="164"/>
      <c r="H22" s="753"/>
      <c r="I22" s="164"/>
      <c r="J22" s="753"/>
      <c r="K22" s="164"/>
      <c r="L22" s="753"/>
      <c r="M22" s="164"/>
      <c r="N22" s="753"/>
      <c r="O22" s="164"/>
      <c r="P22" s="753"/>
      <c r="Q22" s="164"/>
      <c r="R22" s="753"/>
      <c r="S22" s="358"/>
      <c r="T22" s="748"/>
    </row>
    <row r="23" spans="2:20" ht="13.5" thickBot="1" x14ac:dyDescent="0.25">
      <c r="B23" s="726" t="s">
        <v>334</v>
      </c>
      <c r="C23" s="735">
        <f>C13+C21</f>
        <v>8056.5565079999997</v>
      </c>
      <c r="D23" s="752">
        <f>C23/$C$23</f>
        <v>1</v>
      </c>
      <c r="E23" s="733">
        <f>E13+E21</f>
        <v>8507.6079030000001</v>
      </c>
      <c r="F23" s="752">
        <f t="shared" si="0"/>
        <v>1</v>
      </c>
      <c r="G23" s="735">
        <f>G13+G21</f>
        <v>7975.4335080000019</v>
      </c>
      <c r="H23" s="752">
        <f>G23/$G$23</f>
        <v>1</v>
      </c>
      <c r="I23" s="733">
        <f>I13+I21</f>
        <v>5326.4174805124203</v>
      </c>
      <c r="J23" s="752">
        <f>I23/$I$23</f>
        <v>1</v>
      </c>
      <c r="K23" s="735">
        <f>+K21+K13</f>
        <v>9088.4199999999983</v>
      </c>
      <c r="L23" s="752">
        <f>K23/$K$23</f>
        <v>1</v>
      </c>
      <c r="M23" s="735">
        <f>+M21+M13</f>
        <v>8230.2430000000004</v>
      </c>
      <c r="N23" s="752">
        <f>M23/M$23</f>
        <v>1</v>
      </c>
      <c r="O23" s="735">
        <f>+O21+O13</f>
        <v>8691.2875320099993</v>
      </c>
      <c r="P23" s="752">
        <f>O23/O$23</f>
        <v>1</v>
      </c>
      <c r="Q23" s="735">
        <f>+Q21+Q13</f>
        <v>9038.2474659999989</v>
      </c>
      <c r="R23" s="752">
        <f>Q23/Q$23</f>
        <v>1</v>
      </c>
      <c r="S23" s="744">
        <f>+S21+S13</f>
        <v>8643.3666410000005</v>
      </c>
      <c r="T23" s="749">
        <f>S23/S$23</f>
        <v>1</v>
      </c>
    </row>
    <row r="24" spans="2:20" x14ac:dyDescent="0.2">
      <c r="C24" s="145"/>
      <c r="D24" s="145"/>
      <c r="E24" s="145"/>
    </row>
    <row r="25" spans="2:20" x14ac:dyDescent="0.2"/>
    <row r="26" spans="2:20" x14ac:dyDescent="0.2"/>
    <row r="27" spans="2:20" x14ac:dyDescent="0.2">
      <c r="B27" s="263"/>
      <c r="C27" s="263"/>
      <c r="D27" s="263"/>
      <c r="E27" s="263"/>
      <c r="F27" s="263"/>
      <c r="G27" s="263"/>
      <c r="H27" s="263"/>
      <c r="I27" s="263"/>
      <c r="J27" s="263"/>
      <c r="K27" s="263"/>
      <c r="L27" s="263"/>
      <c r="M27" s="263"/>
      <c r="N27" s="263"/>
      <c r="O27" s="263"/>
      <c r="P27" s="263"/>
      <c r="Q27" s="263"/>
      <c r="R27" s="263"/>
      <c r="S27" s="263"/>
      <c r="T27" s="263"/>
    </row>
    <row r="28" spans="2:20" x14ac:dyDescent="0.2">
      <c r="B28" s="265"/>
      <c r="C28" s="265"/>
      <c r="D28" s="265"/>
      <c r="E28" s="265"/>
      <c r="F28" s="265"/>
      <c r="G28" s="265"/>
      <c r="H28" s="265"/>
      <c r="I28" s="265"/>
      <c r="J28" s="265"/>
      <c r="K28" s="265"/>
      <c r="L28" s="265"/>
      <c r="M28" s="265"/>
      <c r="N28" s="265"/>
      <c r="O28" s="265"/>
      <c r="P28" s="265"/>
      <c r="Q28" s="265"/>
      <c r="R28" s="265"/>
      <c r="S28" s="265"/>
      <c r="T28" s="265"/>
    </row>
    <row r="29" spans="2:20" ht="12.75" hidden="1" customHeight="1" x14ac:dyDescent="0.2"/>
    <row r="30" spans="2:20" ht="12.75" hidden="1" customHeight="1" x14ac:dyDescent="0.2"/>
    <row r="31" spans="2:20" ht="12.75" hidden="1" customHeight="1" x14ac:dyDescent="0.2"/>
  </sheetData>
  <mergeCells count="19">
    <mergeCell ref="K7:L7"/>
    <mergeCell ref="K15:L15"/>
    <mergeCell ref="I7:J7"/>
    <mergeCell ref="I15:J15"/>
    <mergeCell ref="G15:H15"/>
    <mergeCell ref="B5:E5"/>
    <mergeCell ref="G7:H7"/>
    <mergeCell ref="E7:F7"/>
    <mergeCell ref="C7:D7"/>
    <mergeCell ref="C15:D15"/>
    <mergeCell ref="E15:F15"/>
    <mergeCell ref="S7:T7"/>
    <mergeCell ref="S15:T15"/>
    <mergeCell ref="M7:N7"/>
    <mergeCell ref="M15:N15"/>
    <mergeCell ref="Q7:R7"/>
    <mergeCell ref="Q15:R15"/>
    <mergeCell ref="O7:P7"/>
    <mergeCell ref="O15:P15"/>
  </mergeCells>
  <phoneticPr fontId="4" type="noConversion"/>
  <pageMargins left="0.75" right="0.75" top="0.49" bottom="1" header="0.5" footer="0.5"/>
  <pageSetup paperSize="9" scale="58" orientation="landscape" horizontalDpi="1200" verticalDpi="1200" r:id="rId1"/>
  <headerFooter alignWithMargins="0">
    <oddFooter>&amp;CStrona &amp;P z &amp;N&amp;RMazeikiu Nafta factbook 2006 ;  strona &amp;A</oddFooter>
  </headerFooter>
  <ignoredErrors>
    <ignoredError sqref="C21:F23 P23 H21:H23 Q20 P21 L21:L23 J21 C14:F20 J13 L13 H13 C13:F13 M13:R13 K13 I13 G13 Q21:Q23 S21 S23 S9:S10" formula="1"/>
  </ignoredError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>
    <tabColor indexed="11"/>
    <pageSetUpPr fitToPage="1"/>
  </sheetPr>
  <dimension ref="B1:K31"/>
  <sheetViews>
    <sheetView showGridLines="0" view="pageBreakPreview" zoomScale="85" zoomScaleNormal="100" zoomScaleSheetLayoutView="100" workbookViewId="0"/>
  </sheetViews>
  <sheetFormatPr defaultRowHeight="12.75" zeroHeight="1" x14ac:dyDescent="0.2"/>
  <cols>
    <col min="1" max="1" width="0.42578125" style="4" customWidth="1"/>
    <col min="2" max="2" width="39.42578125" style="4" bestFit="1" customWidth="1"/>
    <col min="3" max="16384" width="9.140625" style="4"/>
  </cols>
  <sheetData>
    <row r="1" spans="2:11" x14ac:dyDescent="0.2">
      <c r="B1" s="618"/>
    </row>
    <row r="2" spans="2:11" ht="12.75" customHeight="1" x14ac:dyDescent="0.35">
      <c r="B2" s="158"/>
    </row>
    <row r="3" spans="2:11" ht="12.75" customHeight="1" x14ac:dyDescent="0.35">
      <c r="B3" s="158"/>
    </row>
    <row r="4" spans="2:11" ht="12.75" customHeight="1" x14ac:dyDescent="0.35">
      <c r="B4" s="158"/>
    </row>
    <row r="5" spans="2:11" ht="12.75" customHeight="1" x14ac:dyDescent="0.2">
      <c r="B5" s="159" t="s">
        <v>511</v>
      </c>
    </row>
    <row r="6" spans="2:11" ht="13.5" thickBot="1" x14ac:dyDescent="0.25">
      <c r="B6" s="159"/>
    </row>
    <row r="7" spans="2:11" ht="13.5" customHeight="1" x14ac:dyDescent="0.35">
      <c r="B7" s="158"/>
      <c r="C7" s="681">
        <v>2004</v>
      </c>
      <c r="D7" s="682">
        <v>2005</v>
      </c>
      <c r="E7" s="681">
        <v>2006</v>
      </c>
      <c r="F7" s="682">
        <v>2007</v>
      </c>
      <c r="G7" s="681">
        <v>2008</v>
      </c>
      <c r="H7" s="681">
        <v>2009</v>
      </c>
      <c r="I7" s="681">
        <v>2010</v>
      </c>
      <c r="J7" s="681">
        <v>2011</v>
      </c>
      <c r="K7" s="384">
        <v>2012</v>
      </c>
    </row>
    <row r="8" spans="2:11" x14ac:dyDescent="0.2">
      <c r="B8" s="38"/>
      <c r="C8" s="502" t="s">
        <v>37</v>
      </c>
      <c r="D8" s="503" t="s">
        <v>37</v>
      </c>
      <c r="E8" s="502" t="s">
        <v>37</v>
      </c>
      <c r="F8" s="503" t="s">
        <v>37</v>
      </c>
      <c r="G8" s="502" t="s">
        <v>37</v>
      </c>
      <c r="H8" s="502" t="s">
        <v>37</v>
      </c>
      <c r="I8" s="502" t="s">
        <v>37</v>
      </c>
      <c r="J8" s="502" t="s">
        <v>37</v>
      </c>
      <c r="K8" s="695" t="s">
        <v>37</v>
      </c>
    </row>
    <row r="9" spans="2:11" x14ac:dyDescent="0.2">
      <c r="B9" s="722" t="s">
        <v>448</v>
      </c>
      <c r="C9" s="723">
        <v>8775.4060000000009</v>
      </c>
      <c r="D9" s="724">
        <v>9323.6329999999998</v>
      </c>
      <c r="E9" s="723">
        <v>8153.1469999999999</v>
      </c>
      <c r="F9" s="724">
        <v>5147.7089999999998</v>
      </c>
      <c r="G9" s="723">
        <v>9490.7839999999997</v>
      </c>
      <c r="H9" s="723">
        <v>8801.3947819999994</v>
      </c>
      <c r="I9" s="723">
        <v>9377.3044680000003</v>
      </c>
      <c r="J9" s="723">
        <v>9500</v>
      </c>
      <c r="K9" s="725">
        <v>8783</v>
      </c>
    </row>
    <row r="10" spans="2:11" x14ac:dyDescent="0.2">
      <c r="B10" s="4" t="s">
        <v>346</v>
      </c>
      <c r="C10" s="44">
        <v>1526.864</v>
      </c>
      <c r="D10" s="343">
        <v>1759.2860000000001</v>
      </c>
      <c r="E10" s="44">
        <v>1515.6479999999999</v>
      </c>
      <c r="F10" s="343">
        <v>914.90300000000002</v>
      </c>
      <c r="G10" s="44">
        <v>1735.6980000000001</v>
      </c>
      <c r="H10" s="44">
        <v>1534.9970000000001</v>
      </c>
      <c r="I10" s="44">
        <v>1600.816</v>
      </c>
      <c r="J10" s="44">
        <v>1581</v>
      </c>
      <c r="K10" s="344">
        <v>1538</v>
      </c>
    </row>
    <row r="11" spans="2:11" x14ac:dyDescent="0.2">
      <c r="B11" s="39" t="s">
        <v>347</v>
      </c>
      <c r="C11" s="43">
        <v>1469.9960000000001</v>
      </c>
      <c r="D11" s="341">
        <v>1650.491</v>
      </c>
      <c r="E11" s="43">
        <v>1387.123</v>
      </c>
      <c r="F11" s="341">
        <v>720.48500000000001</v>
      </c>
      <c r="G11" s="43">
        <v>1634.348</v>
      </c>
      <c r="H11" s="43">
        <v>1431.903</v>
      </c>
      <c r="I11" s="43">
        <v>1444.6579999999999</v>
      </c>
      <c r="J11" s="43">
        <v>1420</v>
      </c>
      <c r="K11" s="342">
        <v>1333</v>
      </c>
    </row>
    <row r="12" spans="2:11" x14ac:dyDescent="0.2">
      <c r="B12" s="4" t="s">
        <v>348</v>
      </c>
      <c r="C12" s="44">
        <v>1027.6880000000001</v>
      </c>
      <c r="D12" s="343">
        <v>1069.1320000000001</v>
      </c>
      <c r="E12" s="44">
        <v>997.99699999999996</v>
      </c>
      <c r="F12" s="343">
        <v>672.81500000000005</v>
      </c>
      <c r="G12" s="44">
        <v>1151.8879999999999</v>
      </c>
      <c r="H12" s="44">
        <v>1007.505</v>
      </c>
      <c r="I12" s="44">
        <v>977.57399999999996</v>
      </c>
      <c r="J12" s="44">
        <v>914</v>
      </c>
      <c r="K12" s="344">
        <v>866</v>
      </c>
    </row>
    <row r="13" spans="2:11" x14ac:dyDescent="0.2">
      <c r="B13" s="39" t="s">
        <v>120</v>
      </c>
      <c r="C13" s="43">
        <v>896.42499999999995</v>
      </c>
      <c r="D13" s="341">
        <v>878.76400000000001</v>
      </c>
      <c r="E13" s="43">
        <v>796.899</v>
      </c>
      <c r="F13" s="341">
        <v>528.346</v>
      </c>
      <c r="G13" s="43">
        <v>984.26599999999996</v>
      </c>
      <c r="H13" s="43">
        <v>804.86599999999999</v>
      </c>
      <c r="I13" s="43">
        <v>897.66499999999996</v>
      </c>
      <c r="J13" s="43">
        <v>891</v>
      </c>
      <c r="K13" s="342">
        <v>890</v>
      </c>
    </row>
    <row r="14" spans="2:11" x14ac:dyDescent="0.2">
      <c r="B14" s="4" t="s">
        <v>349</v>
      </c>
      <c r="C14" s="44">
        <v>2675.038</v>
      </c>
      <c r="D14" s="343">
        <v>2955.8690000000001</v>
      </c>
      <c r="E14" s="44">
        <v>2387.9479999999999</v>
      </c>
      <c r="F14" s="343">
        <v>1599.44</v>
      </c>
      <c r="G14" s="44">
        <v>2920.3009999999999</v>
      </c>
      <c r="H14" s="44">
        <v>2822.2020000000002</v>
      </c>
      <c r="I14" s="44">
        <v>3160.6511600000003</v>
      </c>
      <c r="J14" s="44">
        <v>3350</v>
      </c>
      <c r="K14" s="344">
        <v>3286</v>
      </c>
    </row>
    <row r="15" spans="2:11" x14ac:dyDescent="0.2">
      <c r="B15" s="39" t="s">
        <v>350</v>
      </c>
      <c r="C15" s="43">
        <v>2227.7220000000002</v>
      </c>
      <c r="D15" s="341">
        <v>2406.5839999999998</v>
      </c>
      <c r="E15" s="43">
        <v>2016.394</v>
      </c>
      <c r="F15" s="341">
        <v>1624.3510000000001</v>
      </c>
      <c r="G15" s="43">
        <v>2662.6219999999998</v>
      </c>
      <c r="H15" s="43">
        <v>2416.018</v>
      </c>
      <c r="I15" s="43">
        <v>2520.1884660000001</v>
      </c>
      <c r="J15" s="43">
        <v>2645</v>
      </c>
      <c r="K15" s="342">
        <v>2456</v>
      </c>
    </row>
    <row r="16" spans="2:11" x14ac:dyDescent="0.2">
      <c r="B16" s="4" t="s">
        <v>351</v>
      </c>
      <c r="C16" s="44">
        <v>357.971</v>
      </c>
      <c r="D16" s="343">
        <v>372.63200000000001</v>
      </c>
      <c r="E16" s="44">
        <v>289.339</v>
      </c>
      <c r="F16" s="343">
        <v>215.57599999999999</v>
      </c>
      <c r="G16" s="44">
        <v>294.09399999999999</v>
      </c>
      <c r="H16" s="44">
        <v>257.33205900000002</v>
      </c>
      <c r="I16" s="44">
        <v>270.60364299999998</v>
      </c>
      <c r="J16" s="44">
        <v>273</v>
      </c>
      <c r="K16" s="344">
        <v>272</v>
      </c>
    </row>
    <row r="17" spans="2:11" x14ac:dyDescent="0.2">
      <c r="B17" s="39" t="s">
        <v>98</v>
      </c>
      <c r="C17" s="43">
        <v>135.21899999999999</v>
      </c>
      <c r="D17" s="341">
        <v>164.89099999999999</v>
      </c>
      <c r="E17" s="43">
        <v>142.49</v>
      </c>
      <c r="F17" s="341">
        <v>96.236000000000004</v>
      </c>
      <c r="G17" s="43">
        <v>150.84800000000001</v>
      </c>
      <c r="H17" s="43">
        <v>118.416</v>
      </c>
      <c r="I17" s="43">
        <v>127.646</v>
      </c>
      <c r="J17" s="43">
        <v>134</v>
      </c>
      <c r="K17" s="342">
        <v>111</v>
      </c>
    </row>
    <row r="18" spans="2:11" x14ac:dyDescent="0.2">
      <c r="B18" s="4" t="s">
        <v>352</v>
      </c>
      <c r="C18" s="44">
        <v>74.503</v>
      </c>
      <c r="D18" s="343">
        <v>82</v>
      </c>
      <c r="E18" s="44">
        <v>67.566000000000003</v>
      </c>
      <c r="F18" s="343">
        <v>47.103999999999999</v>
      </c>
      <c r="G18" s="44">
        <v>81.718000000000004</v>
      </c>
      <c r="H18" s="44">
        <v>76.796999999999997</v>
      </c>
      <c r="I18" s="44">
        <v>81.02</v>
      </c>
      <c r="J18" s="44">
        <v>85</v>
      </c>
      <c r="K18" s="344">
        <v>81</v>
      </c>
    </row>
    <row r="19" spans="2:11" x14ac:dyDescent="0.2">
      <c r="B19" s="39" t="s">
        <v>353</v>
      </c>
      <c r="C19" s="43">
        <v>1662.356</v>
      </c>
      <c r="D19" s="341">
        <v>1815.5889999999999</v>
      </c>
      <c r="E19" s="43">
        <v>1347.1659999999999</v>
      </c>
      <c r="F19" s="341">
        <v>1139.702</v>
      </c>
      <c r="G19" s="43">
        <v>1791.4929999999999</v>
      </c>
      <c r="H19" s="43">
        <v>1592.19</v>
      </c>
      <c r="I19" s="43">
        <v>1737.356</v>
      </c>
      <c r="J19" s="43">
        <v>1814</v>
      </c>
      <c r="K19" s="342">
        <v>1760</v>
      </c>
    </row>
    <row r="20" spans="2:11" x14ac:dyDescent="0.2">
      <c r="B20" s="627" t="s">
        <v>354</v>
      </c>
      <c r="C20" s="44">
        <v>35.113</v>
      </c>
      <c r="D20" s="343">
        <v>37.316000000000003</v>
      </c>
      <c r="E20" s="44">
        <v>35.381</v>
      </c>
      <c r="F20" s="343">
        <v>13.273</v>
      </c>
      <c r="G20" s="44">
        <v>27.87</v>
      </c>
      <c r="H20" s="44">
        <v>31.343</v>
      </c>
      <c r="I20" s="44">
        <v>28.18</v>
      </c>
      <c r="J20" s="44">
        <v>27</v>
      </c>
      <c r="K20" s="344">
        <v>25</v>
      </c>
    </row>
    <row r="21" spans="2:11" x14ac:dyDescent="0.2">
      <c r="B21" s="39" t="s">
        <v>355</v>
      </c>
      <c r="C21" s="43">
        <v>614.12300000000005</v>
      </c>
      <c r="D21" s="341">
        <v>688.096</v>
      </c>
      <c r="E21" s="43">
        <v>603.41499999999996</v>
      </c>
      <c r="F21" s="341">
        <v>436.46299999999997</v>
      </c>
      <c r="G21" s="43">
        <v>705.14700000000005</v>
      </c>
      <c r="H21" s="43">
        <v>569.67499999999995</v>
      </c>
      <c r="I21" s="43">
        <v>545.779</v>
      </c>
      <c r="J21" s="43">
        <v>485</v>
      </c>
      <c r="K21" s="342">
        <v>490</v>
      </c>
    </row>
    <row r="22" spans="2:11" x14ac:dyDescent="0.2">
      <c r="B22" s="4" t="s">
        <v>356</v>
      </c>
      <c r="C22" s="44">
        <v>4445.5020000000004</v>
      </c>
      <c r="D22" s="343">
        <v>4676.5829999999996</v>
      </c>
      <c r="E22" s="44">
        <v>3443.5889999999999</v>
      </c>
      <c r="F22" s="343">
        <v>1613.338</v>
      </c>
      <c r="G22" s="44">
        <v>4635.16</v>
      </c>
      <c r="H22" s="44">
        <v>4244.317</v>
      </c>
      <c r="I22" s="44">
        <v>4428.3270000000002</v>
      </c>
      <c r="J22" s="44">
        <v>4622</v>
      </c>
      <c r="K22" s="344">
        <v>4443</v>
      </c>
    </row>
    <row r="23" spans="2:11" x14ac:dyDescent="0.2">
      <c r="B23" s="39" t="s">
        <v>357</v>
      </c>
      <c r="C23" s="43">
        <v>2839.337</v>
      </c>
      <c r="D23" s="341">
        <v>3012.7689999999998</v>
      </c>
      <c r="E23" s="43">
        <v>2532.5360000000001</v>
      </c>
      <c r="F23" s="341">
        <v>2075.1370000000002</v>
      </c>
      <c r="G23" s="43">
        <v>3239.279</v>
      </c>
      <c r="H23" s="43">
        <v>2986.2859530000001</v>
      </c>
      <c r="I23" s="43">
        <v>3117.942</v>
      </c>
      <c r="J23" s="43">
        <v>3244</v>
      </c>
      <c r="K23" s="342">
        <v>3008</v>
      </c>
    </row>
    <row r="24" spans="2:11" x14ac:dyDescent="0.2">
      <c r="B24" s="4" t="s">
        <v>358</v>
      </c>
      <c r="C24" s="44">
        <v>152.78899999999999</v>
      </c>
      <c r="D24" s="343">
        <v>233.32499999999999</v>
      </c>
      <c r="E24" s="44">
        <v>201.92400000000001</v>
      </c>
      <c r="F24" s="343">
        <v>197.23</v>
      </c>
      <c r="G24" s="44">
        <v>279.68900000000002</v>
      </c>
      <c r="H24" s="44">
        <v>235.46100000000001</v>
      </c>
      <c r="I24" s="44">
        <v>244.37899999999999</v>
      </c>
      <c r="J24" s="44">
        <v>248</v>
      </c>
      <c r="K24" s="344">
        <v>236</v>
      </c>
    </row>
    <row r="25" spans="2:11" x14ac:dyDescent="0.2">
      <c r="B25" s="39" t="s">
        <v>359</v>
      </c>
      <c r="C25" s="43">
        <v>823.322</v>
      </c>
      <c r="D25" s="341">
        <v>837.76599999999996</v>
      </c>
      <c r="E25" s="43">
        <v>747.31799999999998</v>
      </c>
      <c r="F25" s="341">
        <v>506.32</v>
      </c>
      <c r="G25" s="43">
        <v>935.72799999999995</v>
      </c>
      <c r="H25" s="43">
        <v>831.44</v>
      </c>
      <c r="I25" s="43">
        <v>795.47400000000005</v>
      </c>
      <c r="J25" s="43">
        <v>757</v>
      </c>
      <c r="K25" s="342">
        <v>685</v>
      </c>
    </row>
    <row r="26" spans="2:11" ht="13.5" thickBot="1" x14ac:dyDescent="0.25">
      <c r="B26" s="4" t="s">
        <v>360</v>
      </c>
      <c r="C26" s="693">
        <v>258.19200000000001</v>
      </c>
      <c r="D26" s="694">
        <v>244.63800000000001</v>
      </c>
      <c r="E26" s="693">
        <v>283.74700000000001</v>
      </c>
      <c r="F26" s="694">
        <v>157.05799999999999</v>
      </c>
      <c r="G26" s="693">
        <v>255.98699999999999</v>
      </c>
      <c r="H26" s="693">
        <v>199.541</v>
      </c>
      <c r="I26" s="693">
        <v>217.042</v>
      </c>
      <c r="J26" s="693">
        <v>215</v>
      </c>
      <c r="K26" s="607">
        <v>233</v>
      </c>
    </row>
    <row r="27" spans="2:11" x14ac:dyDescent="0.2">
      <c r="B27" s="5"/>
      <c r="C27" s="628"/>
      <c r="D27" s="628"/>
      <c r="E27" s="628"/>
      <c r="F27" s="628"/>
      <c r="G27" s="628"/>
      <c r="H27" s="628"/>
      <c r="I27" s="628"/>
      <c r="J27" s="628"/>
      <c r="K27" s="628"/>
    </row>
    <row r="28" spans="2:11" x14ac:dyDescent="0.2">
      <c r="B28" s="5"/>
      <c r="C28" s="628"/>
      <c r="D28" s="628"/>
      <c r="E28" s="628"/>
      <c r="F28" s="628"/>
      <c r="G28" s="628"/>
      <c r="H28" s="628"/>
      <c r="I28" s="628"/>
      <c r="J28" s="628"/>
      <c r="K28" s="628"/>
    </row>
    <row r="29" spans="2:11" x14ac:dyDescent="0.2">
      <c r="B29" s="5"/>
      <c r="C29" s="628"/>
      <c r="D29" s="628"/>
      <c r="E29" s="628"/>
      <c r="F29" s="628"/>
      <c r="G29" s="628"/>
      <c r="H29" s="628"/>
      <c r="I29" s="628"/>
      <c r="J29" s="628"/>
      <c r="K29" s="628"/>
    </row>
    <row r="30" spans="2:11" x14ac:dyDescent="0.2">
      <c r="B30" s="263"/>
      <c r="C30" s="263"/>
      <c r="D30" s="263"/>
      <c r="E30" s="263"/>
      <c r="F30" s="263"/>
      <c r="G30" s="263"/>
      <c r="H30" s="263"/>
      <c r="I30" s="263"/>
      <c r="J30" s="263"/>
      <c r="K30" s="263"/>
    </row>
    <row r="31" spans="2:11" x14ac:dyDescent="0.2">
      <c r="B31" s="265"/>
      <c r="C31" s="265"/>
      <c r="D31" s="265"/>
      <c r="E31" s="265"/>
      <c r="F31" s="265"/>
      <c r="G31" s="265"/>
      <c r="H31" s="265"/>
      <c r="I31" s="265"/>
      <c r="J31" s="265"/>
      <c r="K31" s="265"/>
    </row>
  </sheetData>
  <phoneticPr fontId="4" type="noConversion"/>
  <pageMargins left="0.75" right="0.75" top="0.49" bottom="1" header="0.5" footer="0.5"/>
  <pageSetup paperSize="9" orientation="landscape" horizontalDpi="4294967295" verticalDpi="1200" r:id="rId1"/>
  <headerFooter alignWithMargins="0">
    <oddFooter>&amp;CStrona &amp;P z &amp;N&amp;RMazeikiu Nafta factbook 2006 ;  strona &amp;A</oddFooter>
  </headerFooter>
  <colBreaks count="1" manualBreakCount="1">
    <brk id="4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0">
    <tabColor indexed="11"/>
    <pageSetUpPr autoPageBreaks="0" fitToPage="1"/>
  </sheetPr>
  <dimension ref="B1:K22"/>
  <sheetViews>
    <sheetView view="pageBreakPreview" zoomScale="85" zoomScaleNormal="100" zoomScaleSheetLayoutView="100" workbookViewId="0"/>
  </sheetViews>
  <sheetFormatPr defaultRowHeight="12.75" zeroHeight="1" x14ac:dyDescent="0.2"/>
  <cols>
    <col min="1" max="1" width="0.42578125" style="7" customWidth="1"/>
    <col min="2" max="2" width="29" style="7" customWidth="1"/>
    <col min="3" max="11" width="10.7109375" style="7" customWidth="1"/>
    <col min="12" max="16384" width="9.140625" style="7"/>
  </cols>
  <sheetData>
    <row r="1" spans="2:11" x14ac:dyDescent="0.2">
      <c r="B1" s="618"/>
    </row>
    <row r="2" spans="2:11" ht="12.75" customHeight="1" x14ac:dyDescent="0.35">
      <c r="B2" s="24"/>
    </row>
    <row r="3" spans="2:11" ht="12.75" customHeight="1" x14ac:dyDescent="0.2"/>
    <row r="4" spans="2:11" ht="12.75" customHeight="1" x14ac:dyDescent="0.2"/>
    <row r="5" spans="2:11" ht="12.75" customHeight="1" x14ac:dyDescent="0.2">
      <c r="B5" s="104" t="s">
        <v>344</v>
      </c>
    </row>
    <row r="6" spans="2:11" ht="13.5" thickBot="1" x14ac:dyDescent="0.25">
      <c r="B6" s="104"/>
    </row>
    <row r="7" spans="2:11" x14ac:dyDescent="0.2">
      <c r="C7" s="9">
        <v>2004</v>
      </c>
      <c r="D7" s="105">
        <v>2005</v>
      </c>
      <c r="E7" s="9">
        <v>2006</v>
      </c>
      <c r="F7" s="105">
        <v>2007</v>
      </c>
      <c r="G7" s="9">
        <v>2008</v>
      </c>
      <c r="H7" s="9">
        <v>2009</v>
      </c>
      <c r="I7" s="9">
        <v>2010</v>
      </c>
      <c r="J7" s="9">
        <v>2011</v>
      </c>
      <c r="K7" s="308">
        <v>2012</v>
      </c>
    </row>
    <row r="8" spans="2:11" x14ac:dyDescent="0.2">
      <c r="C8" s="12"/>
      <c r="D8" s="81"/>
      <c r="E8" s="12"/>
      <c r="F8" s="81"/>
      <c r="G8" s="12"/>
      <c r="H8" s="12"/>
      <c r="I8" s="12"/>
      <c r="J8" s="12"/>
      <c r="K8" s="417"/>
    </row>
    <row r="9" spans="2:11" x14ac:dyDescent="0.2">
      <c r="B9" s="714" t="s">
        <v>321</v>
      </c>
      <c r="C9" s="715">
        <v>29</v>
      </c>
      <c r="D9" s="716">
        <v>27</v>
      </c>
      <c r="E9" s="715">
        <v>34</v>
      </c>
      <c r="F9" s="716">
        <v>34</v>
      </c>
      <c r="G9" s="715">
        <v>35</v>
      </c>
      <c r="H9" s="715">
        <v>35</v>
      </c>
      <c r="I9" s="715">
        <v>35</v>
      </c>
      <c r="J9" s="715">
        <v>35</v>
      </c>
      <c r="K9" s="717">
        <v>35</v>
      </c>
    </row>
    <row r="10" spans="2:11" x14ac:dyDescent="0.2">
      <c r="B10" s="629" t="s">
        <v>322</v>
      </c>
      <c r="C10" s="631">
        <v>59</v>
      </c>
      <c r="D10" s="653">
        <v>63</v>
      </c>
      <c r="E10" s="631">
        <v>66</v>
      </c>
      <c r="F10" s="653">
        <v>69</v>
      </c>
      <c r="G10" s="631">
        <f>65+7</f>
        <v>72</v>
      </c>
      <c r="H10" s="631">
        <v>71</v>
      </c>
      <c r="I10" s="631">
        <v>72</v>
      </c>
      <c r="J10" s="631">
        <v>74</v>
      </c>
      <c r="K10" s="655">
        <v>75</v>
      </c>
    </row>
    <row r="11" spans="2:11" x14ac:dyDescent="0.2">
      <c r="B11" s="630" t="s">
        <v>393</v>
      </c>
      <c r="C11" s="632">
        <v>19</v>
      </c>
      <c r="D11" s="654">
        <v>20</v>
      </c>
      <c r="E11" s="632">
        <v>21</v>
      </c>
      <c r="F11" s="654">
        <v>22</v>
      </c>
      <c r="G11" s="632">
        <v>22</v>
      </c>
      <c r="H11" s="632">
        <v>22</v>
      </c>
      <c r="I11" s="632">
        <v>0</v>
      </c>
      <c r="J11" s="632">
        <v>0</v>
      </c>
      <c r="K11" s="656">
        <v>0</v>
      </c>
    </row>
    <row r="12" spans="2:11" x14ac:dyDescent="0.2">
      <c r="B12" s="629" t="s">
        <v>323</v>
      </c>
      <c r="C12" s="631">
        <v>111</v>
      </c>
      <c r="D12" s="653">
        <v>114</v>
      </c>
      <c r="E12" s="631">
        <v>116</v>
      </c>
      <c r="F12" s="653">
        <v>116</v>
      </c>
      <c r="G12" s="631">
        <v>122</v>
      </c>
      <c r="H12" s="631">
        <v>118</v>
      </c>
      <c r="I12" s="631">
        <v>115</v>
      </c>
      <c r="J12" s="631">
        <v>115</v>
      </c>
      <c r="K12" s="655">
        <v>113</v>
      </c>
    </row>
    <row r="13" spans="2:11" x14ac:dyDescent="0.2">
      <c r="B13" s="630" t="s">
        <v>324</v>
      </c>
      <c r="C13" s="632">
        <v>27</v>
      </c>
      <c r="D13" s="654">
        <v>30</v>
      </c>
      <c r="E13" s="632">
        <v>33</v>
      </c>
      <c r="F13" s="654">
        <v>36</v>
      </c>
      <c r="G13" s="632">
        <v>36</v>
      </c>
      <c r="H13" s="632">
        <v>37</v>
      </c>
      <c r="I13" s="632">
        <v>57</v>
      </c>
      <c r="J13" s="632">
        <v>57</v>
      </c>
      <c r="K13" s="656">
        <v>59</v>
      </c>
    </row>
    <row r="14" spans="2:11" x14ac:dyDescent="0.2">
      <c r="B14" s="657" t="s">
        <v>335</v>
      </c>
      <c r="C14" s="631">
        <v>499</v>
      </c>
      <c r="D14" s="653">
        <v>506</v>
      </c>
      <c r="E14" s="631">
        <v>510</v>
      </c>
      <c r="F14" s="653">
        <v>508</v>
      </c>
      <c r="G14" s="631">
        <f>G15-G13-G12-G11-G10-G9</f>
        <v>448</v>
      </c>
      <c r="H14" s="631">
        <v>284</v>
      </c>
      <c r="I14" s="631">
        <v>296</v>
      </c>
      <c r="J14" s="631">
        <v>300</v>
      </c>
      <c r="K14" s="655">
        <v>300</v>
      </c>
    </row>
    <row r="15" spans="2:11" ht="13.5" thickBot="1" x14ac:dyDescent="0.25">
      <c r="B15" s="718" t="s">
        <v>10</v>
      </c>
      <c r="C15" s="719">
        <f>SUM(C9:C14)</f>
        <v>744</v>
      </c>
      <c r="D15" s="720">
        <f>SUM(D9:D14)</f>
        <v>760</v>
      </c>
      <c r="E15" s="719">
        <f>SUM(E9:E14)</f>
        <v>780</v>
      </c>
      <c r="F15" s="719">
        <f>SUM(F9:F14)</f>
        <v>785</v>
      </c>
      <c r="G15" s="719">
        <v>735</v>
      </c>
      <c r="H15" s="719">
        <v>567</v>
      </c>
      <c r="I15" s="719">
        <v>575</v>
      </c>
      <c r="J15" s="719">
        <v>581</v>
      </c>
      <c r="K15" s="721">
        <v>582</v>
      </c>
    </row>
    <row r="16" spans="2:11" x14ac:dyDescent="0.2"/>
    <row r="17" spans="2:11" x14ac:dyDescent="0.2">
      <c r="B17" s="10" t="s">
        <v>476</v>
      </c>
      <c r="K17" s="829"/>
    </row>
    <row r="18" spans="2:11" x14ac:dyDescent="0.2"/>
    <row r="19" spans="2:11" x14ac:dyDescent="0.2"/>
    <row r="20" spans="2:11" x14ac:dyDescent="0.2"/>
    <row r="21" spans="2:11" x14ac:dyDescent="0.2">
      <c r="B21" s="263"/>
      <c r="C21" s="263"/>
      <c r="D21" s="263"/>
      <c r="E21" s="263"/>
      <c r="F21" s="263"/>
      <c r="G21" s="263"/>
      <c r="H21" s="263"/>
      <c r="I21" s="263"/>
      <c r="J21" s="263"/>
      <c r="K21" s="263"/>
    </row>
    <row r="22" spans="2:11" x14ac:dyDescent="0.2">
      <c r="B22" s="265"/>
      <c r="C22" s="265"/>
      <c r="D22" s="265"/>
      <c r="E22" s="265"/>
      <c r="F22" s="265"/>
      <c r="G22" s="265"/>
      <c r="H22" s="265"/>
      <c r="I22" s="265"/>
      <c r="J22" s="265"/>
      <c r="K22" s="265"/>
    </row>
  </sheetData>
  <phoneticPr fontId="7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&amp;N&amp;RMazeikiu Nafta factbook 2006 ;  strona &amp;A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1">
    <tabColor indexed="11"/>
    <pageSetUpPr autoPageBreaks="0" fitToPage="1"/>
  </sheetPr>
  <dimension ref="A1:L21"/>
  <sheetViews>
    <sheetView view="pageBreakPreview" zoomScale="85" zoomScaleNormal="115" zoomScaleSheetLayoutView="100" workbookViewId="0"/>
  </sheetViews>
  <sheetFormatPr defaultColWidth="0" defaultRowHeight="12.75" zeroHeight="1" x14ac:dyDescent="0.2"/>
  <cols>
    <col min="1" max="1" width="0.42578125" style="226" customWidth="1"/>
    <col min="2" max="12" width="9.140625" style="226" customWidth="1"/>
    <col min="13" max="16384" width="0" style="226" hidden="1"/>
  </cols>
  <sheetData>
    <row r="1" spans="1:3" s="227" customFormat="1" x14ac:dyDescent="0.2">
      <c r="A1" s="227" t="s">
        <v>296</v>
      </c>
      <c r="B1" s="592"/>
    </row>
    <row r="2" spans="1:3" ht="12.75" customHeight="1" x14ac:dyDescent="0.2"/>
    <row r="3" spans="1:3" ht="12.75" customHeight="1" x14ac:dyDescent="0.2"/>
    <row r="4" spans="1:3" ht="12.75" customHeight="1" x14ac:dyDescent="0.2"/>
    <row r="5" spans="1:3" x14ac:dyDescent="0.2"/>
    <row r="6" spans="1:3" x14ac:dyDescent="0.2">
      <c r="C6" s="160" t="s">
        <v>12</v>
      </c>
    </row>
    <row r="7" spans="1:3" x14ac:dyDescent="0.2"/>
    <row r="8" spans="1:3" x14ac:dyDescent="0.2"/>
    <row r="9" spans="1:3" x14ac:dyDescent="0.2"/>
    <row r="10" spans="1:3" x14ac:dyDescent="0.2"/>
    <row r="11" spans="1:3" x14ac:dyDescent="0.2"/>
    <row r="12" spans="1:3" x14ac:dyDescent="0.2"/>
    <row r="13" spans="1:3" x14ac:dyDescent="0.2"/>
    <row r="14" spans="1:3" x14ac:dyDescent="0.2"/>
    <row r="15" spans="1:3" x14ac:dyDescent="0.2"/>
    <row r="16" spans="1:3" x14ac:dyDescent="0.2"/>
    <row r="17" spans="2:12" x14ac:dyDescent="0.2"/>
    <row r="18" spans="2:12" x14ac:dyDescent="0.2"/>
    <row r="19" spans="2:12" x14ac:dyDescent="0.2"/>
    <row r="20" spans="2:12" x14ac:dyDescent="0.2">
      <c r="B20" s="263"/>
      <c r="C20" s="263"/>
      <c r="D20" s="263"/>
      <c r="E20" s="263"/>
      <c r="F20" s="263"/>
      <c r="G20" s="263"/>
      <c r="H20" s="263"/>
      <c r="I20" s="263"/>
      <c r="J20" s="263"/>
      <c r="K20" s="263"/>
      <c r="L20" s="263"/>
    </row>
    <row r="21" spans="2:12" x14ac:dyDescent="0.2">
      <c r="B21" s="265"/>
      <c r="C21" s="265"/>
      <c r="D21" s="265"/>
      <c r="E21" s="265"/>
      <c r="F21" s="265"/>
      <c r="G21" s="265"/>
      <c r="H21" s="265"/>
      <c r="I21" s="265"/>
      <c r="J21" s="265"/>
      <c r="K21" s="265"/>
      <c r="L21" s="265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6">
    <tabColor indexed="11"/>
  </sheetPr>
  <dimension ref="B1:N40"/>
  <sheetViews>
    <sheetView view="pageBreakPreview" zoomScale="85" zoomScaleNormal="130" zoomScaleSheetLayoutView="100" workbookViewId="0">
      <selection activeCell="D38" sqref="D38"/>
    </sheetView>
  </sheetViews>
  <sheetFormatPr defaultRowHeight="12.75" zeroHeight="1" x14ac:dyDescent="0.2"/>
  <cols>
    <col min="1" max="1" width="0.5703125" style="226" customWidth="1"/>
    <col min="2" max="2" width="8.85546875" style="226" customWidth="1"/>
    <col min="3" max="11" width="9.140625" style="226"/>
    <col min="12" max="12" width="7.28515625" style="226" customWidth="1"/>
    <col min="13" max="16384" width="9.140625" style="226"/>
  </cols>
  <sheetData>
    <row r="1" spans="2:3" s="227" customFormat="1" x14ac:dyDescent="0.2">
      <c r="B1" s="227" t="s">
        <v>296</v>
      </c>
    </row>
    <row r="2" spans="2:3" x14ac:dyDescent="0.2"/>
    <row r="3" spans="2:3" x14ac:dyDescent="0.2"/>
    <row r="4" spans="2:3" x14ac:dyDescent="0.2"/>
    <row r="5" spans="2:3" x14ac:dyDescent="0.2">
      <c r="C5" s="8" t="s">
        <v>365</v>
      </c>
    </row>
    <row r="6" spans="2:3" x14ac:dyDescent="0.2"/>
    <row r="7" spans="2:3" x14ac:dyDescent="0.2"/>
    <row r="8" spans="2:3" x14ac:dyDescent="0.2"/>
    <row r="9" spans="2:3" x14ac:dyDescent="0.2"/>
    <row r="10" spans="2:3" x14ac:dyDescent="0.2"/>
    <row r="11" spans="2:3" x14ac:dyDescent="0.2"/>
    <row r="12" spans="2:3" x14ac:dyDescent="0.2"/>
    <row r="13" spans="2:3" x14ac:dyDescent="0.2"/>
    <row r="14" spans="2:3" x14ac:dyDescent="0.2"/>
    <row r="15" spans="2:3" x14ac:dyDescent="0.2"/>
    <row r="16" spans="2:3" x14ac:dyDescent="0.2"/>
    <row r="17" spans="14:14" x14ac:dyDescent="0.2"/>
    <row r="18" spans="14:14" x14ac:dyDescent="0.2"/>
    <row r="19" spans="14:14" x14ac:dyDescent="0.2"/>
    <row r="20" spans="14:14" x14ac:dyDescent="0.2"/>
    <row r="21" spans="14:14" x14ac:dyDescent="0.2"/>
    <row r="22" spans="14:14" x14ac:dyDescent="0.2"/>
    <row r="23" spans="14:14" x14ac:dyDescent="0.2"/>
    <row r="24" spans="14:14" x14ac:dyDescent="0.2"/>
    <row r="25" spans="14:14" x14ac:dyDescent="0.2"/>
    <row r="26" spans="14:14" x14ac:dyDescent="0.2">
      <c r="N26" s="833"/>
    </row>
    <row r="27" spans="14:14" x14ac:dyDescent="0.2">
      <c r="N27" s="833"/>
    </row>
    <row r="28" spans="14:14" x14ac:dyDescent="0.2"/>
    <row r="29" spans="14:14" x14ac:dyDescent="0.2"/>
    <row r="30" spans="14:14" x14ac:dyDescent="0.2"/>
    <row r="31" spans="14:14" x14ac:dyDescent="0.2"/>
    <row r="32" spans="14:14" x14ac:dyDescent="0.2"/>
    <row r="33" spans="2:13" x14ac:dyDescent="0.2"/>
    <row r="34" spans="2:13" x14ac:dyDescent="0.2"/>
    <row r="35" spans="2:13" x14ac:dyDescent="0.2"/>
    <row r="36" spans="2:13" x14ac:dyDescent="0.2"/>
    <row r="37" spans="2:13" ht="18" x14ac:dyDescent="0.25">
      <c r="M37" s="834"/>
    </row>
    <row r="38" spans="2:13" ht="18" x14ac:dyDescent="0.25">
      <c r="M38" s="834"/>
    </row>
    <row r="39" spans="2:13" x14ac:dyDescent="0.2"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</row>
    <row r="40" spans="2:13" x14ac:dyDescent="0.2"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</row>
  </sheetData>
  <phoneticPr fontId="4" type="noConversion"/>
  <pageMargins left="0.75" right="0.75" top="1" bottom="1" header="0.5" footer="0.5"/>
  <pageSetup scale="90" orientation="landscape" horizontalDpi="1200" verticalDpi="12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tabColor indexed="11"/>
    <pageSetUpPr autoPageBreaks="0" fitToPage="1"/>
  </sheetPr>
  <dimension ref="A1:AO30"/>
  <sheetViews>
    <sheetView view="pageBreakPreview" zoomScaleNormal="70" zoomScaleSheetLayoutView="85" workbookViewId="0">
      <pane xSplit="2" ySplit="9" topLeftCell="Q10" activePane="bottomRight" state="frozen"/>
      <selection activeCell="K4" sqref="K4"/>
      <selection pane="topRight" activeCell="K4" sqref="K4"/>
      <selection pane="bottomLeft" activeCell="K4" sqref="K4"/>
      <selection pane="bottomRight"/>
    </sheetView>
  </sheetViews>
  <sheetFormatPr defaultRowHeight="12.75" zeroHeight="1" x14ac:dyDescent="0.2"/>
  <cols>
    <col min="1" max="1" width="0.42578125" style="7" customWidth="1"/>
    <col min="2" max="2" width="24.28515625" style="7" customWidth="1"/>
    <col min="3" max="3" width="8.7109375" style="7" customWidth="1"/>
    <col min="4" max="4" width="8.42578125" style="7" bestFit="1" customWidth="1"/>
    <col min="5" max="5" width="5.140625" style="696" customWidth="1"/>
    <col min="6" max="6" width="8.7109375" style="7" customWidth="1"/>
    <col min="7" max="7" width="8.42578125" style="7" bestFit="1" customWidth="1"/>
    <col min="8" max="8" width="5.140625" style="10" customWidth="1"/>
    <col min="9" max="9" width="8.7109375" style="7" customWidth="1"/>
    <col min="10" max="10" width="8.7109375" style="7" bestFit="1" customWidth="1"/>
    <col min="11" max="11" width="5.140625" style="10" customWidth="1"/>
    <col min="12" max="12" width="8.7109375" style="7" customWidth="1"/>
    <col min="13" max="13" width="8.7109375" style="7" bestFit="1" customWidth="1"/>
    <col min="14" max="14" width="5.140625" style="10" customWidth="1"/>
    <col min="15" max="15" width="8.7109375" style="7" customWidth="1"/>
    <col min="16" max="16" width="8.7109375" style="7" bestFit="1" customWidth="1"/>
    <col min="17" max="17" width="5.140625" style="10" customWidth="1"/>
    <col min="18" max="18" width="8.7109375" style="7" customWidth="1"/>
    <col min="19" max="19" width="8.7109375" style="7" bestFit="1" customWidth="1"/>
    <col min="20" max="20" width="5.140625" style="10" customWidth="1"/>
    <col min="21" max="21" width="8.7109375" style="7" customWidth="1"/>
    <col min="22" max="22" width="8.7109375" style="7" bestFit="1" customWidth="1"/>
    <col min="23" max="23" width="5.140625" style="7" customWidth="1"/>
    <col min="24" max="24" width="8.7109375" style="7" customWidth="1"/>
    <col min="25" max="25" width="9.28515625" style="7" bestFit="1" customWidth="1"/>
    <col min="26" max="26" width="5.140625" style="7" customWidth="1"/>
    <col min="27" max="27" width="8.7109375" style="7" customWidth="1"/>
    <col min="28" max="28" width="9.28515625" style="7" bestFit="1" customWidth="1"/>
    <col min="29" max="29" width="5.140625" style="7" customWidth="1"/>
    <col min="30" max="30" width="8.7109375" style="7" customWidth="1"/>
    <col min="31" max="31" width="9.28515625" style="7" bestFit="1" customWidth="1"/>
    <col min="32" max="32" width="5.140625" style="7" customWidth="1"/>
    <col min="33" max="33" width="8.7109375" style="7" customWidth="1"/>
    <col min="34" max="34" width="9.28515625" style="7" bestFit="1" customWidth="1"/>
    <col min="35" max="35" width="5.140625" style="7" customWidth="1"/>
    <col min="36" max="36" width="8.7109375" style="7" customWidth="1"/>
    <col min="37" max="37" width="9.28515625" style="7" bestFit="1" customWidth="1"/>
    <col min="38" max="38" width="5.140625" style="7" customWidth="1"/>
    <col min="39" max="39" width="8.7109375" style="7" customWidth="1"/>
    <col min="40" max="40" width="9.28515625" style="7" bestFit="1" customWidth="1"/>
    <col min="41" max="41" width="5.140625" style="7" customWidth="1"/>
    <col min="42" max="16384" width="9.140625" style="7"/>
  </cols>
  <sheetData>
    <row r="1" spans="1:41" x14ac:dyDescent="0.2">
      <c r="A1" s="7" t="s">
        <v>296</v>
      </c>
      <c r="B1" s="592"/>
    </row>
    <row r="2" spans="1:41" ht="12.75" customHeight="1" x14ac:dyDescent="0.35">
      <c r="B2" s="24"/>
      <c r="C2" s="24"/>
      <c r="D2" s="24"/>
    </row>
    <row r="3" spans="1:41" ht="12.75" customHeight="1" x14ac:dyDescent="0.35">
      <c r="B3" s="24"/>
      <c r="C3" s="24"/>
      <c r="D3" s="24"/>
    </row>
    <row r="4" spans="1:41" ht="12.75" customHeight="1" x14ac:dyDescent="0.35">
      <c r="B4" s="24"/>
      <c r="C4" s="24"/>
      <c r="D4" s="24"/>
    </row>
    <row r="5" spans="1:41" ht="12.75" customHeight="1" x14ac:dyDescent="0.2">
      <c r="B5" s="104" t="s">
        <v>194</v>
      </c>
      <c r="C5" s="104"/>
      <c r="D5" s="104"/>
      <c r="E5" s="697"/>
    </row>
    <row r="6" spans="1:41" ht="12.75" customHeight="1" thickBot="1" x14ac:dyDescent="0.25">
      <c r="B6" s="104"/>
      <c r="C6" s="104"/>
      <c r="D6" s="104"/>
      <c r="E6" s="697"/>
    </row>
    <row r="7" spans="1:41" ht="12.75" customHeight="1" x14ac:dyDescent="0.2">
      <c r="B7" s="247" t="s">
        <v>54</v>
      </c>
      <c r="C7" s="936">
        <v>2000</v>
      </c>
      <c r="D7" s="937"/>
      <c r="E7" s="938"/>
      <c r="F7" s="936">
        <v>2001</v>
      </c>
      <c r="G7" s="937"/>
      <c r="H7" s="937"/>
      <c r="I7" s="936">
        <v>2002</v>
      </c>
      <c r="J7" s="937"/>
      <c r="K7" s="937"/>
      <c r="L7" s="936">
        <v>2003</v>
      </c>
      <c r="M7" s="937"/>
      <c r="N7" s="937"/>
      <c r="O7" s="936">
        <v>2004</v>
      </c>
      <c r="P7" s="937"/>
      <c r="Q7" s="937"/>
      <c r="R7" s="936">
        <v>2005</v>
      </c>
      <c r="S7" s="937"/>
      <c r="T7" s="937"/>
      <c r="U7" s="936">
        <v>2006</v>
      </c>
      <c r="V7" s="937"/>
      <c r="W7" s="937"/>
      <c r="X7" s="936">
        <v>2007</v>
      </c>
      <c r="Y7" s="937"/>
      <c r="Z7" s="937"/>
      <c r="AA7" s="936">
        <v>2008</v>
      </c>
      <c r="AB7" s="937"/>
      <c r="AC7" s="937"/>
      <c r="AD7" s="936">
        <v>2009</v>
      </c>
      <c r="AE7" s="937"/>
      <c r="AF7" s="937"/>
      <c r="AG7" s="936">
        <v>2010</v>
      </c>
      <c r="AH7" s="937"/>
      <c r="AI7" s="937"/>
      <c r="AJ7" s="936">
        <v>2011</v>
      </c>
      <c r="AK7" s="937"/>
      <c r="AL7" s="937"/>
      <c r="AM7" s="933">
        <v>2012</v>
      </c>
      <c r="AN7" s="934"/>
      <c r="AO7" s="935"/>
    </row>
    <row r="8" spans="1:41" ht="16.5" x14ac:dyDescent="0.2">
      <c r="B8" s="73"/>
      <c r="C8" s="582" t="s">
        <v>158</v>
      </c>
      <c r="D8" s="582" t="s">
        <v>159</v>
      </c>
      <c r="E8" s="706" t="s">
        <v>160</v>
      </c>
      <c r="F8" s="582" t="s">
        <v>158</v>
      </c>
      <c r="G8" s="582" t="s">
        <v>159</v>
      </c>
      <c r="H8" s="706" t="s">
        <v>160</v>
      </c>
      <c r="I8" s="582" t="s">
        <v>158</v>
      </c>
      <c r="J8" s="582" t="s">
        <v>159</v>
      </c>
      <c r="K8" s="706" t="s">
        <v>160</v>
      </c>
      <c r="L8" s="582" t="s">
        <v>158</v>
      </c>
      <c r="M8" s="582" t="s">
        <v>159</v>
      </c>
      <c r="N8" s="706" t="s">
        <v>160</v>
      </c>
      <c r="O8" s="582" t="s">
        <v>158</v>
      </c>
      <c r="P8" s="582" t="s">
        <v>159</v>
      </c>
      <c r="Q8" s="706" t="s">
        <v>160</v>
      </c>
      <c r="R8" s="582" t="s">
        <v>158</v>
      </c>
      <c r="S8" s="582" t="s">
        <v>159</v>
      </c>
      <c r="T8" s="706" t="s">
        <v>160</v>
      </c>
      <c r="U8" s="582" t="s">
        <v>158</v>
      </c>
      <c r="V8" s="582" t="s">
        <v>159</v>
      </c>
      <c r="W8" s="706" t="s">
        <v>160</v>
      </c>
      <c r="X8" s="582" t="s">
        <v>158</v>
      </c>
      <c r="Y8" s="582" t="s">
        <v>159</v>
      </c>
      <c r="Z8" s="706" t="s">
        <v>160</v>
      </c>
      <c r="AA8" s="582" t="s">
        <v>158</v>
      </c>
      <c r="AB8" s="582" t="s">
        <v>159</v>
      </c>
      <c r="AC8" s="706" t="s">
        <v>160</v>
      </c>
      <c r="AD8" s="583" t="s">
        <v>158</v>
      </c>
      <c r="AE8" s="582" t="s">
        <v>159</v>
      </c>
      <c r="AF8" s="707" t="s">
        <v>160</v>
      </c>
      <c r="AG8" s="583" t="s">
        <v>158</v>
      </c>
      <c r="AH8" s="582" t="s">
        <v>159</v>
      </c>
      <c r="AI8" s="707" t="s">
        <v>160</v>
      </c>
      <c r="AJ8" s="583" t="s">
        <v>158</v>
      </c>
      <c r="AK8" s="582" t="s">
        <v>159</v>
      </c>
      <c r="AL8" s="707" t="s">
        <v>160</v>
      </c>
      <c r="AM8" s="583" t="s">
        <v>158</v>
      </c>
      <c r="AN8" s="582" t="s">
        <v>159</v>
      </c>
      <c r="AO8" s="707" t="s">
        <v>160</v>
      </c>
    </row>
    <row r="9" spans="1:41" s="608" customFormat="1" ht="9.75" x14ac:dyDescent="0.2">
      <c r="B9" s="609"/>
      <c r="C9" s="610" t="s">
        <v>37</v>
      </c>
      <c r="D9" s="610" t="s">
        <v>37</v>
      </c>
      <c r="E9" s="698" t="s">
        <v>134</v>
      </c>
      <c r="F9" s="610" t="s">
        <v>37</v>
      </c>
      <c r="G9" s="610" t="s">
        <v>37</v>
      </c>
      <c r="H9" s="698" t="s">
        <v>134</v>
      </c>
      <c r="I9" s="610" t="s">
        <v>37</v>
      </c>
      <c r="J9" s="610" t="s">
        <v>37</v>
      </c>
      <c r="K9" s="698" t="s">
        <v>134</v>
      </c>
      <c r="L9" s="610" t="s">
        <v>37</v>
      </c>
      <c r="M9" s="610" t="s">
        <v>37</v>
      </c>
      <c r="N9" s="698" t="s">
        <v>134</v>
      </c>
      <c r="O9" s="610" t="s">
        <v>37</v>
      </c>
      <c r="P9" s="610" t="s">
        <v>37</v>
      </c>
      <c r="Q9" s="698" t="s">
        <v>134</v>
      </c>
      <c r="R9" s="610" t="s">
        <v>37</v>
      </c>
      <c r="S9" s="610" t="s">
        <v>37</v>
      </c>
      <c r="T9" s="698" t="s">
        <v>134</v>
      </c>
      <c r="U9" s="610" t="s">
        <v>37</v>
      </c>
      <c r="V9" s="610" t="s">
        <v>37</v>
      </c>
      <c r="W9" s="698" t="s">
        <v>134</v>
      </c>
      <c r="X9" s="610" t="s">
        <v>37</v>
      </c>
      <c r="Y9" s="610" t="s">
        <v>37</v>
      </c>
      <c r="Z9" s="698" t="s">
        <v>134</v>
      </c>
      <c r="AA9" s="610" t="s">
        <v>37</v>
      </c>
      <c r="AB9" s="610" t="s">
        <v>37</v>
      </c>
      <c r="AC9" s="698" t="s">
        <v>134</v>
      </c>
      <c r="AD9" s="611" t="s">
        <v>37</v>
      </c>
      <c r="AE9" s="610" t="s">
        <v>37</v>
      </c>
      <c r="AF9" s="708" t="s">
        <v>134</v>
      </c>
      <c r="AG9" s="611" t="s">
        <v>37</v>
      </c>
      <c r="AH9" s="610" t="s">
        <v>37</v>
      </c>
      <c r="AI9" s="708" t="s">
        <v>134</v>
      </c>
      <c r="AJ9" s="611" t="s">
        <v>37</v>
      </c>
      <c r="AK9" s="610" t="s">
        <v>37</v>
      </c>
      <c r="AL9" s="708" t="s">
        <v>134</v>
      </c>
      <c r="AM9" s="611" t="s">
        <v>37</v>
      </c>
      <c r="AN9" s="610" t="s">
        <v>37</v>
      </c>
      <c r="AO9" s="708" t="s">
        <v>134</v>
      </c>
    </row>
    <row r="10" spans="1:41" ht="14.25" x14ac:dyDescent="0.2">
      <c r="B10" s="14" t="s">
        <v>423</v>
      </c>
      <c r="C10" s="15">
        <v>13500</v>
      </c>
      <c r="D10" s="177">
        <v>12537</v>
      </c>
      <c r="E10" s="699">
        <v>92.86666666666666</v>
      </c>
      <c r="F10" s="15">
        <v>13500</v>
      </c>
      <c r="G10" s="177">
        <v>12319</v>
      </c>
      <c r="H10" s="699">
        <v>91.251851851851853</v>
      </c>
      <c r="I10" s="15">
        <v>13500</v>
      </c>
      <c r="J10" s="177">
        <v>12474</v>
      </c>
      <c r="K10" s="699">
        <v>92.4</v>
      </c>
      <c r="L10" s="15">
        <v>13500</v>
      </c>
      <c r="M10" s="177">
        <v>11724</v>
      </c>
      <c r="N10" s="699">
        <v>86.8</v>
      </c>
      <c r="O10" s="15">
        <v>13500</v>
      </c>
      <c r="P10" s="177">
        <v>12194</v>
      </c>
      <c r="Q10" s="699">
        <v>90.325925925925915</v>
      </c>
      <c r="R10" s="15">
        <v>13500</v>
      </c>
      <c r="S10" s="177">
        <v>12570</v>
      </c>
      <c r="T10" s="699">
        <v>93.111111111111114</v>
      </c>
      <c r="U10" s="15">
        <v>13800</v>
      </c>
      <c r="V10" s="177">
        <f>'10'!I18</f>
        <v>13612</v>
      </c>
      <c r="W10" s="699">
        <f>V10/U10*100</f>
        <v>98.637681159420282</v>
      </c>
      <c r="X10" s="15">
        <f>'10'!J17</f>
        <v>13800</v>
      </c>
      <c r="Y10" s="177">
        <f>'10'!J18</f>
        <v>13646.054</v>
      </c>
      <c r="Z10" s="699">
        <f>Y10/X10*100</f>
        <v>98.884449275362314</v>
      </c>
      <c r="AA10" s="15">
        <f>'10'!K17</f>
        <v>14100</v>
      </c>
      <c r="AB10" s="177">
        <f>'10'!K18</f>
        <v>14217.79</v>
      </c>
      <c r="AC10" s="699">
        <f>AB10/AA10*100</f>
        <v>100.83539007092199</v>
      </c>
      <c r="AD10" s="316">
        <f>'10'!L17</f>
        <v>14300</v>
      </c>
      <c r="AE10" s="177">
        <f>'10'!L18</f>
        <v>14526</v>
      </c>
      <c r="AF10" s="709">
        <f>AE10/AD10*100</f>
        <v>101.58041958041959</v>
      </c>
      <c r="AG10" s="316">
        <f>'10'!M17</f>
        <v>15100</v>
      </c>
      <c r="AH10" s="177">
        <f>'10'!M18</f>
        <v>14452</v>
      </c>
      <c r="AI10" s="709">
        <f>AH10/AG10*100</f>
        <v>95.708609271523187</v>
      </c>
      <c r="AJ10" s="316">
        <f>'10'!N17</f>
        <v>16000</v>
      </c>
      <c r="AK10" s="177">
        <f>'10'!N18</f>
        <v>14547</v>
      </c>
      <c r="AL10" s="709">
        <f>AK10/AJ10*100</f>
        <v>90.918750000000003</v>
      </c>
      <c r="AM10" s="316">
        <f>'10'!O17</f>
        <v>16300</v>
      </c>
      <c r="AN10" s="177">
        <f>'10'!O18</f>
        <v>15191</v>
      </c>
      <c r="AO10" s="709">
        <f>AN10/AM10*100</f>
        <v>93.196319018404907</v>
      </c>
    </row>
    <row r="11" spans="1:41" x14ac:dyDescent="0.2">
      <c r="B11" s="7" t="s">
        <v>455</v>
      </c>
      <c r="C11" s="13">
        <v>400</v>
      </c>
      <c r="D11" s="178">
        <v>400</v>
      </c>
      <c r="E11" s="700">
        <v>100</v>
      </c>
      <c r="F11" s="13">
        <v>500</v>
      </c>
      <c r="G11" s="178">
        <v>446</v>
      </c>
      <c r="H11" s="700">
        <v>89.2</v>
      </c>
      <c r="I11" s="13">
        <v>500</v>
      </c>
      <c r="J11" s="178">
        <v>437</v>
      </c>
      <c r="K11" s="700">
        <v>87.4</v>
      </c>
      <c r="L11" s="13">
        <v>500</v>
      </c>
      <c r="M11" s="178">
        <v>423</v>
      </c>
      <c r="N11" s="700">
        <v>84.6</v>
      </c>
      <c r="O11" s="13">
        <v>500</v>
      </c>
      <c r="P11" s="178">
        <v>331</v>
      </c>
      <c r="Q11" s="700">
        <v>66.2</v>
      </c>
      <c r="R11" s="13">
        <v>500</v>
      </c>
      <c r="S11" s="178">
        <v>79</v>
      </c>
      <c r="T11" s="700">
        <v>15.8</v>
      </c>
      <c r="U11" s="13">
        <v>500</v>
      </c>
      <c r="V11" s="178">
        <f>'10'!I27</f>
        <v>21</v>
      </c>
      <c r="W11" s="700">
        <f>V11/U11*100</f>
        <v>4.2</v>
      </c>
      <c r="X11" s="13">
        <f>'10'!J26</f>
        <v>500</v>
      </c>
      <c r="Y11" s="178">
        <f>'10'!J27</f>
        <v>148</v>
      </c>
      <c r="Z11" s="700">
        <f>Y11/X11*100</f>
        <v>29.599999999999998</v>
      </c>
      <c r="AA11" s="13">
        <f>'10'!K26</f>
        <v>500</v>
      </c>
      <c r="AB11" s="178">
        <f>'10'!K27</f>
        <v>239</v>
      </c>
      <c r="AC11" s="700">
        <f>AB11/AA11*100</f>
        <v>47.8</v>
      </c>
      <c r="AD11" s="315">
        <f>'10'!L26</f>
        <v>370</v>
      </c>
      <c r="AE11" s="178">
        <f>'10'!L27</f>
        <v>247</v>
      </c>
      <c r="AF11" s="710">
        <f>AE11/AD11*100</f>
        <v>66.756756756756758</v>
      </c>
      <c r="AG11" s="315">
        <f>'10'!M26</f>
        <v>370</v>
      </c>
      <c r="AH11" s="178">
        <f>'10'!M27</f>
        <v>250</v>
      </c>
      <c r="AI11" s="710">
        <f>AH11/AG11*100</f>
        <v>67.567567567567565</v>
      </c>
      <c r="AJ11" s="315">
        <f>'10'!N26</f>
        <v>370</v>
      </c>
      <c r="AK11" s="178">
        <f>'10'!N27</f>
        <v>234</v>
      </c>
      <c r="AL11" s="710">
        <f>AK11/AJ11*100</f>
        <v>63.243243243243242</v>
      </c>
      <c r="AM11" s="315">
        <f>'10'!O26</f>
        <v>360</v>
      </c>
      <c r="AN11" s="178">
        <f>'10'!O27</f>
        <v>229.73201700000001</v>
      </c>
      <c r="AO11" s="710">
        <f>AN11/AM11*100</f>
        <v>63.814449166666677</v>
      </c>
    </row>
    <row r="12" spans="1:41" x14ac:dyDescent="0.2">
      <c r="B12" s="14" t="s">
        <v>428</v>
      </c>
      <c r="C12" s="15">
        <v>140</v>
      </c>
      <c r="D12" s="177">
        <v>127</v>
      </c>
      <c r="E12" s="699">
        <v>90.714285714285708</v>
      </c>
      <c r="F12" s="15">
        <v>135</v>
      </c>
      <c r="G12" s="177">
        <v>116</v>
      </c>
      <c r="H12" s="699">
        <v>85.925925925925924</v>
      </c>
      <c r="I12" s="15">
        <v>135</v>
      </c>
      <c r="J12" s="177">
        <v>129.5</v>
      </c>
      <c r="K12" s="699">
        <v>95.925925925925924</v>
      </c>
      <c r="L12" s="15">
        <v>135</v>
      </c>
      <c r="M12" s="177">
        <v>125</v>
      </c>
      <c r="N12" s="699">
        <v>92.592592592592595</v>
      </c>
      <c r="O12" s="15">
        <v>135</v>
      </c>
      <c r="P12" s="177">
        <v>130</v>
      </c>
      <c r="Q12" s="699">
        <v>96.296296296296291</v>
      </c>
      <c r="R12" s="15">
        <v>135</v>
      </c>
      <c r="S12" s="177">
        <v>115</v>
      </c>
      <c r="T12" s="699">
        <v>85.18518518518519</v>
      </c>
      <c r="U12" s="15">
        <v>135</v>
      </c>
      <c r="V12" s="177">
        <f>'11'!I10</f>
        <v>114.566</v>
      </c>
      <c r="W12" s="699">
        <f>V12/U12*100</f>
        <v>84.863703703703706</v>
      </c>
      <c r="X12" s="15">
        <v>135</v>
      </c>
      <c r="Y12" s="177">
        <f>'11'!J10</f>
        <v>122</v>
      </c>
      <c r="Z12" s="699">
        <f>Y12/X12*100</f>
        <v>90.370370370370367</v>
      </c>
      <c r="AA12" s="15">
        <v>135</v>
      </c>
      <c r="AB12" s="177">
        <f>'11'!K10</f>
        <v>80</v>
      </c>
      <c r="AC12" s="699">
        <f>AB12/AA12*100</f>
        <v>59.259259259259252</v>
      </c>
      <c r="AD12" s="316">
        <f>'11'!L9</f>
        <v>115</v>
      </c>
      <c r="AE12" s="177">
        <f>'11'!L10</f>
        <v>68</v>
      </c>
      <c r="AF12" s="709">
        <f>AE12/AD12*100</f>
        <v>59.130434782608695</v>
      </c>
      <c r="AG12" s="316">
        <f>'11'!M9</f>
        <v>90</v>
      </c>
      <c r="AH12" s="177">
        <f>'11'!M10</f>
        <v>44</v>
      </c>
      <c r="AI12" s="709">
        <f>AH12/AG12*100</f>
        <v>48.888888888888886</v>
      </c>
      <c r="AJ12" s="316">
        <f>'11'!N9</f>
        <v>90</v>
      </c>
      <c r="AK12" s="177">
        <f>'11'!N10</f>
        <v>55</v>
      </c>
      <c r="AL12" s="709">
        <f>AK12/AJ12*100</f>
        <v>61.111111111111114</v>
      </c>
      <c r="AM12" s="316">
        <f>'11'!O9</f>
        <v>90</v>
      </c>
      <c r="AN12" s="177">
        <f>'11'!O10</f>
        <v>59</v>
      </c>
      <c r="AO12" s="709">
        <f>AN12/AM12*100</f>
        <v>65.555555555555557</v>
      </c>
    </row>
    <row r="13" spans="1:41" x14ac:dyDescent="0.2">
      <c r="B13" s="410" t="s">
        <v>445</v>
      </c>
      <c r="C13" s="418">
        <v>14040</v>
      </c>
      <c r="D13" s="418">
        <v>13064</v>
      </c>
      <c r="E13" s="701">
        <v>93.04843304843304</v>
      </c>
      <c r="F13" s="418">
        <v>14135</v>
      </c>
      <c r="G13" s="419">
        <v>12881</v>
      </c>
      <c r="H13" s="701">
        <v>91.128404669260703</v>
      </c>
      <c r="I13" s="418">
        <v>14135</v>
      </c>
      <c r="J13" s="419">
        <v>13040.5</v>
      </c>
      <c r="K13" s="701">
        <v>92.3</v>
      </c>
      <c r="L13" s="418">
        <v>14135</v>
      </c>
      <c r="M13" s="419">
        <v>12272</v>
      </c>
      <c r="N13" s="701">
        <v>86.819950477538015</v>
      </c>
      <c r="O13" s="418">
        <v>14135</v>
      </c>
      <c r="P13" s="419">
        <v>12655</v>
      </c>
      <c r="Q13" s="701">
        <v>89.529536611248673</v>
      </c>
      <c r="R13" s="418">
        <f>SUM(R10:R12)</f>
        <v>14135</v>
      </c>
      <c r="S13" s="419">
        <v>12764</v>
      </c>
      <c r="T13" s="701">
        <v>90.300672090555352</v>
      </c>
      <c r="U13" s="418">
        <f>SUM(U10:U12)</f>
        <v>14435</v>
      </c>
      <c r="V13" s="419">
        <f>V10+V11+V12</f>
        <v>13747.566000000001</v>
      </c>
      <c r="W13" s="701">
        <f>V13/U13*100</f>
        <v>95.237727745064078</v>
      </c>
      <c r="X13" s="418">
        <f>SUM(X10:X12)</f>
        <v>14435</v>
      </c>
      <c r="Y13" s="419">
        <f>Y10+Y11+Y12</f>
        <v>13916.054</v>
      </c>
      <c r="Z13" s="701">
        <f>Y13/X13*100</f>
        <v>96.404946311049528</v>
      </c>
      <c r="AA13" s="418">
        <f>SUM(AA10:AA12)</f>
        <v>14735</v>
      </c>
      <c r="AB13" s="419">
        <f>AB10+AB11+AB12</f>
        <v>14536.79</v>
      </c>
      <c r="AC13" s="701">
        <f>AB13/AA13*100</f>
        <v>98.654835425856817</v>
      </c>
      <c r="AD13" s="635">
        <f>SUM(AD10:AD12)</f>
        <v>14785</v>
      </c>
      <c r="AE13" s="419">
        <f>AE10+AE11+AE12</f>
        <v>14841</v>
      </c>
      <c r="AF13" s="711">
        <f>AE13/AD13*100</f>
        <v>100.37876225904634</v>
      </c>
      <c r="AG13" s="635">
        <f>SUM(AG10:AG12)</f>
        <v>15560</v>
      </c>
      <c r="AH13" s="419">
        <f>AH10+AH11+AH12</f>
        <v>14746</v>
      </c>
      <c r="AI13" s="711">
        <f>AH13/AG13*100</f>
        <v>94.768637532133681</v>
      </c>
      <c r="AJ13" s="635">
        <f>SUM(AJ10:AJ12)</f>
        <v>16460</v>
      </c>
      <c r="AK13" s="419">
        <f>SUM(AK10:AK12)</f>
        <v>14836</v>
      </c>
      <c r="AL13" s="711">
        <f>AK13/AJ13*100</f>
        <v>90.133657351154312</v>
      </c>
      <c r="AM13" s="635">
        <f>SUM(AM10:AM12)</f>
        <v>16750</v>
      </c>
      <c r="AN13" s="419">
        <f>SUM(AN10:AN12)</f>
        <v>15479.732017</v>
      </c>
      <c r="AO13" s="711">
        <f>AN13/AM13*100</f>
        <v>92.416310549253737</v>
      </c>
    </row>
    <row r="14" spans="1:41" x14ac:dyDescent="0.2">
      <c r="C14" s="13"/>
      <c r="D14" s="178"/>
      <c r="E14" s="700"/>
      <c r="F14" s="13"/>
      <c r="G14" s="178"/>
      <c r="H14" s="700"/>
      <c r="I14" s="13"/>
      <c r="J14" s="178"/>
      <c r="K14" s="700"/>
      <c r="L14" s="13"/>
      <c r="M14" s="178"/>
      <c r="N14" s="700"/>
      <c r="O14" s="13"/>
      <c r="P14" s="178"/>
      <c r="Q14" s="700"/>
      <c r="R14" s="13"/>
      <c r="S14" s="178"/>
      <c r="T14" s="700"/>
      <c r="U14" s="13"/>
      <c r="V14" s="178"/>
      <c r="W14" s="700"/>
      <c r="X14" s="13"/>
      <c r="Y14" s="178"/>
      <c r="Z14" s="700"/>
      <c r="AA14" s="13"/>
      <c r="AB14" s="178"/>
      <c r="AC14" s="700"/>
      <c r="AD14" s="315"/>
      <c r="AE14" s="178"/>
      <c r="AF14" s="710"/>
      <c r="AG14" s="315"/>
      <c r="AH14" s="178"/>
      <c r="AI14" s="710"/>
      <c r="AJ14" s="315"/>
      <c r="AK14" s="178"/>
      <c r="AL14" s="710"/>
      <c r="AM14" s="315"/>
      <c r="AN14" s="178"/>
      <c r="AO14" s="710"/>
    </row>
    <row r="15" spans="1:41" x14ac:dyDescent="0.2">
      <c r="B15" s="14" t="s">
        <v>161</v>
      </c>
      <c r="C15" s="15">
        <v>4500</v>
      </c>
      <c r="D15" s="177">
        <v>4245</v>
      </c>
      <c r="E15" s="699">
        <v>94.333333333333343</v>
      </c>
      <c r="F15" s="15">
        <v>4500</v>
      </c>
      <c r="G15" s="177">
        <v>4171</v>
      </c>
      <c r="H15" s="699">
        <v>92.688888888888883</v>
      </c>
      <c r="I15" s="15">
        <v>4500</v>
      </c>
      <c r="J15" s="177">
        <v>3932.3</v>
      </c>
      <c r="K15" s="699">
        <v>87.384444444444455</v>
      </c>
      <c r="L15" s="15">
        <v>4500</v>
      </c>
      <c r="M15" s="177">
        <v>4592</v>
      </c>
      <c r="N15" s="699">
        <v>102.04444444444445</v>
      </c>
      <c r="O15" s="15">
        <v>4500</v>
      </c>
      <c r="P15" s="177">
        <v>4744</v>
      </c>
      <c r="Q15" s="699">
        <v>105.42222222222222</v>
      </c>
      <c r="R15" s="15">
        <v>6000</v>
      </c>
      <c r="S15" s="177">
        <v>4837</v>
      </c>
      <c r="T15" s="699">
        <v>80.616666666666674</v>
      </c>
      <c r="U15" s="15">
        <v>6000</v>
      </c>
      <c r="V15" s="177">
        <v>6099</v>
      </c>
      <c r="W15" s="699">
        <f>V15/U15*100</f>
        <v>101.64999999999999</v>
      </c>
      <c r="X15" s="15">
        <v>6000</v>
      </c>
      <c r="Y15" s="177">
        <v>6156</v>
      </c>
      <c r="Z15" s="699">
        <f>Y15/X15*100</f>
        <v>102.60000000000001</v>
      </c>
      <c r="AA15" s="15">
        <v>6000</v>
      </c>
      <c r="AB15" s="177">
        <v>6203</v>
      </c>
      <c r="AC15" s="699">
        <f>AB15/AA15*100</f>
        <v>103.38333333333334</v>
      </c>
      <c r="AD15" s="316">
        <v>6000</v>
      </c>
      <c r="AE15" s="177">
        <v>5461.6</v>
      </c>
      <c r="AF15" s="709">
        <f>AE15/AD15*100</f>
        <v>91.026666666666671</v>
      </c>
      <c r="AG15" s="316">
        <v>9452.2000000000007</v>
      </c>
      <c r="AH15" s="177">
        <v>8095.7</v>
      </c>
      <c r="AI15" s="709">
        <f>AH15/AG15*100</f>
        <v>85.64884365544529</v>
      </c>
      <c r="AJ15" s="316">
        <v>10016</v>
      </c>
      <c r="AK15" s="177">
        <v>9164.7000000000007</v>
      </c>
      <c r="AL15" s="709">
        <f>AK15/AJ15*100</f>
        <v>91.500599041533562</v>
      </c>
      <c r="AM15" s="316">
        <v>10500</v>
      </c>
      <c r="AN15" s="177">
        <v>9673.6</v>
      </c>
      <c r="AO15" s="709">
        <f>AN15/AM15*100</f>
        <v>92.129523809523818</v>
      </c>
    </row>
    <row r="16" spans="1:41" ht="14.25" x14ac:dyDescent="0.2">
      <c r="B16" s="7" t="s">
        <v>532</v>
      </c>
      <c r="C16" s="13">
        <v>680</v>
      </c>
      <c r="D16" s="178">
        <v>648</v>
      </c>
      <c r="E16" s="700">
        <v>95.294117647058812</v>
      </c>
      <c r="F16" s="13">
        <v>680</v>
      </c>
      <c r="G16" s="178">
        <v>629</v>
      </c>
      <c r="H16" s="700">
        <v>92.5</v>
      </c>
      <c r="I16" s="13">
        <v>680</v>
      </c>
      <c r="J16" s="178">
        <v>582.4</v>
      </c>
      <c r="K16" s="700">
        <v>85.647058823529406</v>
      </c>
      <c r="L16" s="13">
        <v>680</v>
      </c>
      <c r="M16" s="178">
        <v>393</v>
      </c>
      <c r="N16" s="700">
        <v>57.794117647058819</v>
      </c>
      <c r="O16" s="13">
        <v>680</v>
      </c>
      <c r="P16" s="178">
        <v>620</v>
      </c>
      <c r="Q16" s="700">
        <v>91.17647058823529</v>
      </c>
      <c r="R16" s="13">
        <v>600</v>
      </c>
      <c r="S16" s="178">
        <v>524</v>
      </c>
      <c r="T16" s="700">
        <v>87.333333333333329</v>
      </c>
      <c r="U16" s="13">
        <v>600</v>
      </c>
      <c r="V16" s="178">
        <v>154</v>
      </c>
      <c r="W16" s="700">
        <f>V16/U16*100</f>
        <v>25.666666666666664</v>
      </c>
      <c r="X16" s="13">
        <v>600</v>
      </c>
      <c r="Y16" s="178">
        <v>0</v>
      </c>
      <c r="Z16" s="700">
        <f>Y16/X16*100</f>
        <v>0</v>
      </c>
      <c r="AA16" s="13">
        <v>0</v>
      </c>
      <c r="AB16" s="178">
        <v>0</v>
      </c>
      <c r="AC16" s="700">
        <v>0</v>
      </c>
      <c r="AD16" s="315">
        <v>0</v>
      </c>
      <c r="AE16" s="178">
        <v>0</v>
      </c>
      <c r="AF16" s="822" t="s">
        <v>170</v>
      </c>
      <c r="AG16" s="315">
        <v>0</v>
      </c>
      <c r="AH16" s="178">
        <v>0</v>
      </c>
      <c r="AI16" s="822" t="s">
        <v>170</v>
      </c>
      <c r="AJ16" s="315">
        <v>0</v>
      </c>
      <c r="AK16" s="178">
        <v>0</v>
      </c>
      <c r="AL16" s="822" t="s">
        <v>170</v>
      </c>
      <c r="AM16" s="315">
        <v>0</v>
      </c>
      <c r="AN16" s="178">
        <v>0</v>
      </c>
      <c r="AO16" s="822" t="s">
        <v>170</v>
      </c>
    </row>
    <row r="17" spans="2:41" ht="14.25" x14ac:dyDescent="0.2">
      <c r="B17" s="14" t="s">
        <v>533</v>
      </c>
      <c r="C17" s="15">
        <v>170</v>
      </c>
      <c r="D17" s="177">
        <v>131</v>
      </c>
      <c r="E17" s="699">
        <v>77.058823529411768</v>
      </c>
      <c r="F17" s="15">
        <v>170</v>
      </c>
      <c r="G17" s="177">
        <v>144</v>
      </c>
      <c r="H17" s="699">
        <v>84.705882352941174</v>
      </c>
      <c r="I17" s="15">
        <v>170</v>
      </c>
      <c r="J17" s="177">
        <v>140.9</v>
      </c>
      <c r="K17" s="699">
        <v>82.882352941176478</v>
      </c>
      <c r="L17" s="15">
        <v>170</v>
      </c>
      <c r="M17" s="177">
        <v>110</v>
      </c>
      <c r="N17" s="699">
        <v>64.705882352941174</v>
      </c>
      <c r="O17" s="15">
        <v>170</v>
      </c>
      <c r="P17" s="177">
        <v>46</v>
      </c>
      <c r="Q17" s="699">
        <v>27.058823529411764</v>
      </c>
      <c r="R17" s="15">
        <v>170</v>
      </c>
      <c r="S17" s="177">
        <v>0</v>
      </c>
      <c r="T17" s="699">
        <v>0</v>
      </c>
      <c r="U17" s="15">
        <v>170</v>
      </c>
      <c r="V17" s="177">
        <v>0</v>
      </c>
      <c r="W17" s="699">
        <f>V17/U17*100</f>
        <v>0</v>
      </c>
      <c r="X17" s="15">
        <v>170</v>
      </c>
      <c r="Y17" s="177">
        <v>0</v>
      </c>
      <c r="Z17" s="699">
        <f>Y17/X17*100</f>
        <v>0</v>
      </c>
      <c r="AA17" s="15">
        <v>0</v>
      </c>
      <c r="AB17" s="177">
        <v>0</v>
      </c>
      <c r="AC17" s="699">
        <v>0</v>
      </c>
      <c r="AD17" s="316">
        <v>0</v>
      </c>
      <c r="AE17" s="177">
        <v>0</v>
      </c>
      <c r="AF17" s="823" t="s">
        <v>170</v>
      </c>
      <c r="AG17" s="316">
        <v>0</v>
      </c>
      <c r="AH17" s="177">
        <v>0</v>
      </c>
      <c r="AI17" s="823" t="s">
        <v>170</v>
      </c>
      <c r="AJ17" s="316">
        <v>0</v>
      </c>
      <c r="AK17" s="177">
        <v>0</v>
      </c>
      <c r="AL17" s="823" t="s">
        <v>170</v>
      </c>
      <c r="AM17" s="316">
        <v>0</v>
      </c>
      <c r="AN17" s="177">
        <v>0</v>
      </c>
      <c r="AO17" s="823" t="s">
        <v>170</v>
      </c>
    </row>
    <row r="18" spans="2:41" ht="14.25" x14ac:dyDescent="0.2">
      <c r="B18" s="7" t="s">
        <v>534</v>
      </c>
      <c r="C18" s="13">
        <v>150</v>
      </c>
      <c r="D18" s="178">
        <v>95</v>
      </c>
      <c r="E18" s="700">
        <v>63.333333333333329</v>
      </c>
      <c r="F18" s="13">
        <v>150</v>
      </c>
      <c r="G18" s="178">
        <v>90</v>
      </c>
      <c r="H18" s="700">
        <v>60</v>
      </c>
      <c r="I18" s="13">
        <v>150</v>
      </c>
      <c r="J18" s="178">
        <v>82.7</v>
      </c>
      <c r="K18" s="700">
        <v>55.3</v>
      </c>
      <c r="L18" s="13">
        <v>150</v>
      </c>
      <c r="M18" s="178">
        <v>61</v>
      </c>
      <c r="N18" s="700">
        <v>40.666666666666664</v>
      </c>
      <c r="O18" s="13">
        <v>150</v>
      </c>
      <c r="P18" s="178">
        <v>42</v>
      </c>
      <c r="Q18" s="700">
        <v>28</v>
      </c>
      <c r="R18" s="13">
        <v>150</v>
      </c>
      <c r="S18" s="178">
        <v>42</v>
      </c>
      <c r="T18" s="700">
        <v>28</v>
      </c>
      <c r="U18" s="13">
        <v>150</v>
      </c>
      <c r="V18" s="178">
        <v>42</v>
      </c>
      <c r="W18" s="700">
        <f>V18/U18*100</f>
        <v>28.000000000000004</v>
      </c>
      <c r="X18" s="13">
        <v>150</v>
      </c>
      <c r="Y18" s="178">
        <v>66</v>
      </c>
      <c r="Z18" s="700">
        <f>Y18/X18*100</f>
        <v>44</v>
      </c>
      <c r="AA18" s="13">
        <v>150</v>
      </c>
      <c r="AB18" s="178">
        <v>61.2</v>
      </c>
      <c r="AC18" s="700">
        <v>40.6</v>
      </c>
      <c r="AD18" s="315">
        <v>0</v>
      </c>
      <c r="AE18" s="178">
        <v>0</v>
      </c>
      <c r="AF18" s="822" t="s">
        <v>170</v>
      </c>
      <c r="AG18" s="315">
        <v>0</v>
      </c>
      <c r="AH18" s="178">
        <v>0</v>
      </c>
      <c r="AI18" s="822" t="s">
        <v>170</v>
      </c>
      <c r="AJ18" s="315">
        <v>0</v>
      </c>
      <c r="AK18" s="178">
        <v>0</v>
      </c>
      <c r="AL18" s="822" t="s">
        <v>170</v>
      </c>
      <c r="AM18" s="315">
        <v>0</v>
      </c>
      <c r="AN18" s="178">
        <v>0</v>
      </c>
      <c r="AO18" s="822" t="s">
        <v>170</v>
      </c>
    </row>
    <row r="19" spans="2:41" ht="13.5" thickBot="1" x14ac:dyDescent="0.25">
      <c r="B19" s="410" t="s">
        <v>138</v>
      </c>
      <c r="C19" s="405">
        <v>19540</v>
      </c>
      <c r="D19" s="405">
        <v>18183</v>
      </c>
      <c r="E19" s="702">
        <v>93.055271238485162</v>
      </c>
      <c r="F19" s="405">
        <v>19635</v>
      </c>
      <c r="G19" s="420">
        <v>17915</v>
      </c>
      <c r="H19" s="702">
        <v>91.240132416603004</v>
      </c>
      <c r="I19" s="405">
        <v>19635</v>
      </c>
      <c r="J19" s="420">
        <v>17778.8</v>
      </c>
      <c r="K19" s="702">
        <v>87.429554954511929</v>
      </c>
      <c r="L19" s="405">
        <v>19635</v>
      </c>
      <c r="M19" s="420">
        <v>17428</v>
      </c>
      <c r="N19" s="702">
        <v>88.759867583396996</v>
      </c>
      <c r="O19" s="405">
        <v>19635</v>
      </c>
      <c r="P19" s="420">
        <v>18107</v>
      </c>
      <c r="Q19" s="702">
        <v>92.217978100331038</v>
      </c>
      <c r="R19" s="405">
        <f>SUM(R13:R18)</f>
        <v>21055</v>
      </c>
      <c r="S19" s="420">
        <f>SUM(S13:S18)</f>
        <v>18167</v>
      </c>
      <c r="T19" s="702">
        <f>S19/R19*100</f>
        <v>86.283543101401094</v>
      </c>
      <c r="U19" s="405">
        <f>SUM(U13:U18)</f>
        <v>21355</v>
      </c>
      <c r="V19" s="420">
        <f>SUM(V13:V18)</f>
        <v>20042.565999999999</v>
      </c>
      <c r="W19" s="702">
        <f>V19/U19*100</f>
        <v>93.854207445563105</v>
      </c>
      <c r="X19" s="405">
        <f>SUM(X13:X18)</f>
        <v>21355</v>
      </c>
      <c r="Y19" s="420">
        <f>SUM(Y13:Y18)</f>
        <v>20138.054</v>
      </c>
      <c r="Z19" s="702">
        <f>Y19/X19*100</f>
        <v>94.301353313041446</v>
      </c>
      <c r="AA19" s="405">
        <f>SUM(AA13:AA18)</f>
        <v>20885</v>
      </c>
      <c r="AB19" s="420">
        <f>SUM(AB13:AB18)</f>
        <v>20800.990000000002</v>
      </c>
      <c r="AC19" s="702">
        <f>AB19/AA19*100</f>
        <v>99.597749581039025</v>
      </c>
      <c r="AD19" s="421">
        <f>SUM(AD13:AD18)</f>
        <v>20785</v>
      </c>
      <c r="AE19" s="422">
        <f>SUM(AE13:AE18)</f>
        <v>20302.599999999999</v>
      </c>
      <c r="AF19" s="712">
        <f>AE19/AD19*100</f>
        <v>97.679095501563623</v>
      </c>
      <c r="AG19" s="421">
        <f>SUM(AG13:AG18)</f>
        <v>25012.2</v>
      </c>
      <c r="AH19" s="422">
        <f>SUM(AH13:AH18)</f>
        <v>22841.7</v>
      </c>
      <c r="AI19" s="712">
        <f>AH19/AG19*100</f>
        <v>91.322234749442273</v>
      </c>
      <c r="AJ19" s="421">
        <f>SUM(AJ13:AJ18)</f>
        <v>26476</v>
      </c>
      <c r="AK19" s="422">
        <f>SUM(AK13:AK18)</f>
        <v>24000.7</v>
      </c>
      <c r="AL19" s="712">
        <f>AK19/AJ19*100</f>
        <v>90.650778063151535</v>
      </c>
      <c r="AM19" s="421">
        <f>SUM(AM13:AM18)</f>
        <v>27250</v>
      </c>
      <c r="AN19" s="422">
        <f>SUM(AN13:AN18)</f>
        <v>25153.332017000001</v>
      </c>
      <c r="AO19" s="712">
        <f>AN19/AM19*100</f>
        <v>92.305805566972481</v>
      </c>
    </row>
    <row r="20" spans="2:41" x14ac:dyDescent="0.2">
      <c r="W20" s="10"/>
    </row>
    <row r="21" spans="2:41" x14ac:dyDescent="0.2">
      <c r="B21" s="10" t="s">
        <v>477</v>
      </c>
      <c r="C21" s="10"/>
      <c r="D21" s="10"/>
      <c r="W21" s="10"/>
    </row>
    <row r="22" spans="2:41" x14ac:dyDescent="0.2">
      <c r="W22" s="10"/>
    </row>
    <row r="23" spans="2:41" x14ac:dyDescent="0.2">
      <c r="B23" s="10"/>
      <c r="C23" s="179"/>
      <c r="D23" s="179"/>
      <c r="E23" s="703"/>
      <c r="W23" s="10"/>
    </row>
    <row r="24" spans="2:41" x14ac:dyDescent="0.2">
      <c r="B24" s="10" t="s">
        <v>478</v>
      </c>
      <c r="C24" s="180"/>
      <c r="D24" s="180"/>
      <c r="E24" s="703"/>
      <c r="W24" s="10"/>
    </row>
    <row r="25" spans="2:41" x14ac:dyDescent="0.2">
      <c r="B25" s="10" t="s">
        <v>479</v>
      </c>
      <c r="C25" s="180"/>
      <c r="D25" s="180"/>
      <c r="E25" s="703"/>
      <c r="W25" s="10"/>
    </row>
    <row r="26" spans="2:41" x14ac:dyDescent="0.2">
      <c r="B26" s="10" t="s">
        <v>536</v>
      </c>
      <c r="W26" s="10"/>
    </row>
    <row r="27" spans="2:41" x14ac:dyDescent="0.2">
      <c r="B27" s="10" t="s">
        <v>535</v>
      </c>
      <c r="W27" s="10"/>
    </row>
    <row r="28" spans="2:41" x14ac:dyDescent="0.2">
      <c r="W28" s="10"/>
    </row>
    <row r="29" spans="2:41" x14ac:dyDescent="0.2">
      <c r="B29" s="263"/>
      <c r="C29" s="263"/>
      <c r="D29" s="263"/>
      <c r="E29" s="704"/>
      <c r="F29" s="263"/>
      <c r="G29" s="263"/>
      <c r="H29" s="527"/>
      <c r="I29" s="263"/>
      <c r="J29" s="263"/>
      <c r="K29" s="527"/>
      <c r="L29" s="263"/>
      <c r="M29" s="263"/>
      <c r="N29" s="527"/>
      <c r="O29" s="263"/>
      <c r="P29" s="263"/>
      <c r="Q29" s="527"/>
      <c r="R29" s="263"/>
      <c r="S29" s="263"/>
      <c r="T29" s="527"/>
      <c r="U29" s="263"/>
      <c r="V29" s="263"/>
      <c r="W29" s="527"/>
      <c r="X29" s="263"/>
      <c r="Y29" s="263"/>
      <c r="Z29" s="527"/>
      <c r="AA29" s="263"/>
      <c r="AB29" s="263"/>
      <c r="AC29" s="527"/>
      <c r="AD29" s="263"/>
      <c r="AE29" s="263"/>
      <c r="AF29" s="527"/>
      <c r="AG29" s="263"/>
      <c r="AH29" s="263"/>
      <c r="AI29" s="527"/>
      <c r="AJ29" s="263"/>
      <c r="AK29" s="263"/>
      <c r="AL29" s="527"/>
      <c r="AM29" s="263"/>
      <c r="AN29" s="263"/>
      <c r="AO29" s="527"/>
    </row>
    <row r="30" spans="2:41" x14ac:dyDescent="0.2">
      <c r="B30" s="265"/>
      <c r="C30" s="265"/>
      <c r="D30" s="265"/>
      <c r="E30" s="705"/>
      <c r="F30" s="265"/>
      <c r="G30" s="265"/>
      <c r="H30" s="528"/>
      <c r="I30" s="265"/>
      <c r="J30" s="265"/>
      <c r="K30" s="528"/>
      <c r="L30" s="265"/>
      <c r="M30" s="265"/>
      <c r="N30" s="528"/>
      <c r="O30" s="265"/>
      <c r="P30" s="265"/>
      <c r="Q30" s="528"/>
      <c r="R30" s="265"/>
      <c r="S30" s="265"/>
      <c r="T30" s="528"/>
      <c r="U30" s="265"/>
      <c r="V30" s="265"/>
      <c r="W30" s="528"/>
      <c r="X30" s="265"/>
      <c r="Y30" s="265"/>
      <c r="Z30" s="528"/>
      <c r="AA30" s="265"/>
      <c r="AB30" s="265"/>
      <c r="AC30" s="528"/>
      <c r="AD30" s="265"/>
      <c r="AE30" s="265"/>
      <c r="AF30" s="528"/>
      <c r="AG30" s="265"/>
      <c r="AH30" s="265"/>
      <c r="AI30" s="528"/>
      <c r="AJ30" s="265"/>
      <c r="AK30" s="265"/>
      <c r="AL30" s="528"/>
      <c r="AM30" s="265"/>
      <c r="AN30" s="265"/>
      <c r="AO30" s="528"/>
    </row>
  </sheetData>
  <mergeCells count="13">
    <mergeCell ref="C7:E7"/>
    <mergeCell ref="I7:K7"/>
    <mergeCell ref="F7:H7"/>
    <mergeCell ref="L7:N7"/>
    <mergeCell ref="AM7:AO7"/>
    <mergeCell ref="AJ7:AL7"/>
    <mergeCell ref="R7:T7"/>
    <mergeCell ref="AG7:AI7"/>
    <mergeCell ref="AD7:AF7"/>
    <mergeCell ref="O7:Q7"/>
    <mergeCell ref="AA7:AC7"/>
    <mergeCell ref="X7:Z7"/>
    <mergeCell ref="U7:W7"/>
  </mergeCells>
  <phoneticPr fontId="7" type="noConversion"/>
  <pageMargins left="0.75" right="0.75" top="0.49" bottom="1" header="0.5" footer="0.5"/>
  <pageSetup paperSize="9" scale="40" orientation="landscape" horizontalDpi="1200" verticalDpi="1200" r:id="rId1"/>
  <headerFooter alignWithMargins="0">
    <oddFooter>&amp;CStrona &amp;P z &amp;N&amp;RORLEN w liczbach ;  strona &amp;A</oddFooter>
  </headerFooter>
  <colBreaks count="1" manualBreakCount="1">
    <brk id="8" max="29" man="1"/>
  </colBreaks>
  <ignoredErrors>
    <ignoredError sqref="S19" formulaRange="1"/>
    <ignoredError sqref="W19 T19 AC19 AF19 AI19 AL19 AL13" formula="1"/>
    <ignoredError sqref="Z10:Z18" evalError="1"/>
    <ignoredError sqref="Z19" evalError="1" formula="1"/>
  </ignoredErrors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indexed="11"/>
    <pageSetUpPr autoPageBreaks="0" fitToPage="1"/>
  </sheetPr>
  <dimension ref="A1:O40"/>
  <sheetViews>
    <sheetView view="pageBreakPreview" zoomScale="85" zoomScaleNormal="85" zoomScaleSheetLayoutView="85" workbookViewId="0">
      <selection activeCell="K4" sqref="K4"/>
    </sheetView>
  </sheetViews>
  <sheetFormatPr defaultRowHeight="12.75" x14ac:dyDescent="0.2"/>
  <cols>
    <col min="1" max="1" width="0.42578125" style="7" customWidth="1"/>
    <col min="2" max="2" width="35.28515625" style="7" customWidth="1"/>
    <col min="3" max="15" width="10" style="7" customWidth="1"/>
    <col min="16" max="16384" width="9.140625" style="7"/>
  </cols>
  <sheetData>
    <row r="1" spans="1:15" x14ac:dyDescent="0.2">
      <c r="A1" s="7" t="s">
        <v>296</v>
      </c>
      <c r="B1" s="592"/>
    </row>
    <row r="2" spans="1:15" ht="12.75" customHeight="1" x14ac:dyDescent="0.35">
      <c r="B2" s="24"/>
    </row>
    <row r="3" spans="1:15" ht="12.75" customHeight="1" x14ac:dyDescent="0.35">
      <c r="B3" s="24"/>
    </row>
    <row r="4" spans="1:15" ht="12.75" customHeight="1" x14ac:dyDescent="0.35">
      <c r="B4" s="24"/>
    </row>
    <row r="5" spans="1:15" ht="12.75" customHeight="1" x14ac:dyDescent="0.2">
      <c r="B5" s="104" t="s">
        <v>154</v>
      </c>
    </row>
    <row r="6" spans="1:15" ht="12.75" customHeight="1" thickBot="1" x14ac:dyDescent="0.25">
      <c r="B6" s="104"/>
    </row>
    <row r="7" spans="1:15" ht="12.75" customHeight="1" x14ac:dyDescent="0.2">
      <c r="C7" s="9">
        <v>2000</v>
      </c>
      <c r="D7" s="9">
        <v>2001</v>
      </c>
      <c r="E7" s="9">
        <v>2002</v>
      </c>
      <c r="F7" s="9">
        <v>2003</v>
      </c>
      <c r="G7" s="105">
        <v>2004</v>
      </c>
      <c r="H7" s="105">
        <v>2005</v>
      </c>
      <c r="I7" s="105" t="s">
        <v>396</v>
      </c>
      <c r="J7" s="105" t="s">
        <v>397</v>
      </c>
      <c r="K7" s="105" t="s">
        <v>480</v>
      </c>
      <c r="L7" s="105" t="s">
        <v>512</v>
      </c>
      <c r="M7" s="105" t="s">
        <v>552</v>
      </c>
      <c r="N7" s="105" t="s">
        <v>588</v>
      </c>
      <c r="O7" s="308" t="s">
        <v>622</v>
      </c>
    </row>
    <row r="8" spans="1:15" x14ac:dyDescent="0.2">
      <c r="C8" s="12"/>
      <c r="D8" s="12"/>
      <c r="E8" s="12"/>
      <c r="F8" s="12"/>
      <c r="G8" s="81"/>
      <c r="H8" s="81"/>
      <c r="I8" s="81"/>
      <c r="J8" s="81"/>
      <c r="K8" s="81"/>
      <c r="L8" s="81"/>
      <c r="M8" s="81"/>
      <c r="N8" s="81"/>
      <c r="O8" s="417"/>
    </row>
    <row r="9" spans="1:15" x14ac:dyDescent="0.2">
      <c r="B9" s="129" t="s">
        <v>446</v>
      </c>
      <c r="C9" s="168">
        <v>2077</v>
      </c>
      <c r="D9" s="168">
        <v>2041</v>
      </c>
      <c r="E9" s="168">
        <v>1933</v>
      </c>
      <c r="F9" s="168">
        <v>1903</v>
      </c>
      <c r="G9" s="412">
        <v>1906</v>
      </c>
      <c r="H9" s="412">
        <v>1927</v>
      </c>
      <c r="I9" s="412">
        <v>1924</v>
      </c>
      <c r="J9" s="412">
        <v>1897</v>
      </c>
      <c r="K9" s="412">
        <v>1803</v>
      </c>
      <c r="L9" s="412">
        <v>1747</v>
      </c>
      <c r="M9" s="412">
        <v>1714</v>
      </c>
      <c r="N9" s="412">
        <v>1756</v>
      </c>
      <c r="O9" s="658">
        <v>1767</v>
      </c>
    </row>
    <row r="10" spans="1:15" x14ac:dyDescent="0.2">
      <c r="B10" s="169" t="s">
        <v>155</v>
      </c>
      <c r="C10" s="174">
        <v>631</v>
      </c>
      <c r="D10" s="174">
        <v>632</v>
      </c>
      <c r="E10" s="174">
        <v>619</v>
      </c>
      <c r="F10" s="174">
        <v>564</v>
      </c>
      <c r="G10" s="413">
        <v>529</v>
      </c>
      <c r="H10" s="413">
        <v>465</v>
      </c>
      <c r="I10" s="413">
        <v>345</v>
      </c>
      <c r="J10" s="413">
        <v>242</v>
      </c>
      <c r="K10" s="413">
        <v>146</v>
      </c>
      <c r="L10" s="413">
        <v>81</v>
      </c>
      <c r="M10" s="413">
        <v>0</v>
      </c>
      <c r="N10" s="413">
        <v>0</v>
      </c>
      <c r="O10" s="659">
        <v>0</v>
      </c>
    </row>
    <row r="11" spans="1:15" x14ac:dyDescent="0.2">
      <c r="B11" s="169" t="s">
        <v>156</v>
      </c>
      <c r="C11" s="174"/>
      <c r="D11" s="174"/>
      <c r="E11" s="174">
        <v>1</v>
      </c>
      <c r="F11" s="174">
        <v>20</v>
      </c>
      <c r="G11" s="413">
        <v>58</v>
      </c>
      <c r="H11" s="413">
        <v>92</v>
      </c>
      <c r="I11" s="413">
        <v>158</v>
      </c>
      <c r="J11" s="413">
        <v>245</v>
      </c>
      <c r="K11" s="413">
        <v>318</v>
      </c>
      <c r="L11" s="413">
        <v>336</v>
      </c>
      <c r="M11" s="413">
        <v>381</v>
      </c>
      <c r="N11" s="413">
        <v>419</v>
      </c>
      <c r="O11" s="659">
        <v>429</v>
      </c>
    </row>
    <row r="12" spans="1:15" x14ac:dyDescent="0.2">
      <c r="B12" s="169"/>
      <c r="C12" s="174"/>
      <c r="D12" s="174"/>
      <c r="E12" s="174"/>
      <c r="F12" s="174"/>
      <c r="G12" s="413"/>
      <c r="H12" s="413"/>
      <c r="I12" s="413"/>
      <c r="J12" s="413"/>
      <c r="K12" s="413"/>
      <c r="L12" s="413"/>
      <c r="M12" s="413"/>
      <c r="N12" s="413"/>
      <c r="O12" s="659"/>
    </row>
    <row r="13" spans="1:15" x14ac:dyDescent="0.2">
      <c r="B13" s="129" t="s">
        <v>278</v>
      </c>
      <c r="C13" s="168">
        <v>275</v>
      </c>
      <c r="D13" s="168">
        <v>314</v>
      </c>
      <c r="E13" s="168">
        <v>333</v>
      </c>
      <c r="F13" s="168">
        <v>336</v>
      </c>
      <c r="G13" s="412">
        <v>368</v>
      </c>
      <c r="H13" s="412">
        <v>362</v>
      </c>
      <c r="I13" s="412">
        <v>403</v>
      </c>
      <c r="J13" s="412">
        <v>377</v>
      </c>
      <c r="K13" s="412">
        <v>355</v>
      </c>
      <c r="L13" s="412">
        <v>327</v>
      </c>
      <c r="M13" s="412">
        <v>324</v>
      </c>
      <c r="N13" s="412">
        <v>369</v>
      </c>
      <c r="O13" s="658">
        <v>405</v>
      </c>
    </row>
    <row r="14" spans="1:15" x14ac:dyDescent="0.2">
      <c r="B14" s="170"/>
      <c r="C14" s="171"/>
      <c r="D14" s="171"/>
      <c r="E14" s="171"/>
      <c r="F14" s="171"/>
      <c r="G14" s="414"/>
      <c r="H14" s="414"/>
      <c r="I14" s="414"/>
      <c r="J14" s="414"/>
      <c r="K14" s="414"/>
      <c r="L14" s="414"/>
      <c r="M14" s="414"/>
      <c r="N14" s="414"/>
      <c r="O14" s="660"/>
    </row>
    <row r="15" spans="1:15" x14ac:dyDescent="0.2">
      <c r="B15" s="172" t="s">
        <v>251</v>
      </c>
      <c r="C15" s="168">
        <v>703</v>
      </c>
      <c r="D15" s="168">
        <v>776</v>
      </c>
      <c r="E15" s="168">
        <v>826</v>
      </c>
      <c r="F15" s="168">
        <v>862</v>
      </c>
      <c r="G15" s="412">
        <v>936</v>
      </c>
      <c r="H15" s="412">
        <v>962</v>
      </c>
      <c r="I15" s="412">
        <v>1000</v>
      </c>
      <c r="J15" s="412">
        <v>1125</v>
      </c>
      <c r="K15" s="412">
        <v>1223</v>
      </c>
      <c r="L15" s="412">
        <v>1311</v>
      </c>
      <c r="M15" s="412">
        <v>1351</v>
      </c>
      <c r="N15" s="412">
        <v>1392</v>
      </c>
      <c r="O15" s="658">
        <v>1424</v>
      </c>
    </row>
    <row r="16" spans="1:15" x14ac:dyDescent="0.2">
      <c r="B16" s="173" t="s">
        <v>279</v>
      </c>
      <c r="C16" s="174">
        <v>130</v>
      </c>
      <c r="D16" s="174">
        <v>146</v>
      </c>
      <c r="E16" s="174">
        <v>280</v>
      </c>
      <c r="F16" s="174">
        <v>280</v>
      </c>
      <c r="G16" s="413">
        <v>285</v>
      </c>
      <c r="H16" s="413">
        <v>303</v>
      </c>
      <c r="I16" s="413">
        <v>314</v>
      </c>
      <c r="J16" s="413">
        <v>342</v>
      </c>
      <c r="K16" s="413">
        <v>359</v>
      </c>
      <c r="L16" s="413">
        <v>384</v>
      </c>
      <c r="M16" s="413">
        <v>402</v>
      </c>
      <c r="N16" s="413">
        <v>424</v>
      </c>
      <c r="O16" s="659">
        <v>446</v>
      </c>
    </row>
    <row r="17" spans="2:15" x14ac:dyDescent="0.2">
      <c r="B17" s="175" t="s">
        <v>280</v>
      </c>
      <c r="C17" s="176">
        <v>110</v>
      </c>
      <c r="D17" s="176">
        <v>122</v>
      </c>
      <c r="E17" s="176">
        <v>211</v>
      </c>
      <c r="F17" s="176">
        <v>226</v>
      </c>
      <c r="G17" s="415">
        <v>241</v>
      </c>
      <c r="H17" s="415">
        <v>229</v>
      </c>
      <c r="I17" s="415">
        <v>231</v>
      </c>
      <c r="J17" s="415">
        <v>248</v>
      </c>
      <c r="K17" s="415">
        <v>272</v>
      </c>
      <c r="L17" s="415">
        <v>291</v>
      </c>
      <c r="M17" s="415">
        <v>308</v>
      </c>
      <c r="N17" s="415">
        <v>349</v>
      </c>
      <c r="O17" s="661">
        <v>356</v>
      </c>
    </row>
    <row r="18" spans="2:15" x14ac:dyDescent="0.2">
      <c r="B18" s="173" t="s">
        <v>281</v>
      </c>
      <c r="C18" s="174">
        <v>154</v>
      </c>
      <c r="D18" s="174">
        <v>197</v>
      </c>
      <c r="E18" s="174">
        <v>213</v>
      </c>
      <c r="F18" s="174">
        <v>219</v>
      </c>
      <c r="G18" s="413">
        <v>223</v>
      </c>
      <c r="H18" s="413">
        <v>247</v>
      </c>
      <c r="I18" s="413">
        <v>272</v>
      </c>
      <c r="J18" s="413">
        <v>311</v>
      </c>
      <c r="K18" s="413">
        <v>349</v>
      </c>
      <c r="L18" s="413">
        <v>381</v>
      </c>
      <c r="M18" s="413">
        <v>384</v>
      </c>
      <c r="N18" s="413">
        <v>375</v>
      </c>
      <c r="O18" s="659">
        <v>376</v>
      </c>
    </row>
    <row r="19" spans="2:15" x14ac:dyDescent="0.2">
      <c r="B19" s="175" t="s">
        <v>395</v>
      </c>
      <c r="C19" s="176">
        <v>43</v>
      </c>
      <c r="D19" s="176">
        <v>44</v>
      </c>
      <c r="E19" s="176">
        <v>52</v>
      </c>
      <c r="F19" s="176">
        <v>59</v>
      </c>
      <c r="G19" s="415">
        <v>68</v>
      </c>
      <c r="H19" s="415">
        <v>76</v>
      </c>
      <c r="I19" s="415">
        <v>83</v>
      </c>
      <c r="J19" s="415">
        <v>105</v>
      </c>
      <c r="K19" s="415">
        <v>110</v>
      </c>
      <c r="L19" s="415">
        <v>113</v>
      </c>
      <c r="M19" s="415">
        <v>113</v>
      </c>
      <c r="N19" s="415">
        <v>113</v>
      </c>
      <c r="O19" s="661">
        <v>115</v>
      </c>
    </row>
    <row r="20" spans="2:15" x14ac:dyDescent="0.2">
      <c r="C20" s="12"/>
      <c r="D20" s="12"/>
      <c r="E20" s="12"/>
      <c r="F20" s="12"/>
      <c r="G20" s="81"/>
      <c r="H20" s="81"/>
      <c r="I20" s="81"/>
      <c r="J20" s="81"/>
      <c r="K20" s="81"/>
      <c r="L20" s="81"/>
      <c r="M20" s="81"/>
      <c r="N20" s="81"/>
      <c r="O20" s="417"/>
    </row>
    <row r="21" spans="2:15" x14ac:dyDescent="0.2">
      <c r="B21" s="172" t="s">
        <v>282</v>
      </c>
      <c r="C21" s="168" t="s">
        <v>253</v>
      </c>
      <c r="D21" s="168">
        <v>3</v>
      </c>
      <c r="E21" s="168">
        <v>11</v>
      </c>
      <c r="F21" s="168">
        <v>19</v>
      </c>
      <c r="G21" s="412">
        <v>32</v>
      </c>
      <c r="H21" s="412">
        <v>59</v>
      </c>
      <c r="I21" s="412">
        <v>98</v>
      </c>
      <c r="J21" s="412">
        <v>105</v>
      </c>
      <c r="K21" s="412">
        <v>123</v>
      </c>
      <c r="L21" s="412">
        <v>130</v>
      </c>
      <c r="M21" s="412">
        <v>146</v>
      </c>
      <c r="N21" s="412">
        <v>154</v>
      </c>
      <c r="O21" s="658">
        <v>160</v>
      </c>
    </row>
    <row r="22" spans="2:15" x14ac:dyDescent="0.2">
      <c r="C22" s="12"/>
      <c r="D22" s="12"/>
      <c r="E22" s="12"/>
      <c r="F22" s="12"/>
      <c r="G22" s="81"/>
      <c r="H22" s="81"/>
      <c r="I22" s="81"/>
      <c r="J22" s="81"/>
      <c r="K22" s="81"/>
      <c r="L22" s="81"/>
      <c r="M22" s="81"/>
      <c r="N22" s="81"/>
      <c r="O22" s="417"/>
    </row>
    <row r="23" spans="2:15" ht="14.25" x14ac:dyDescent="0.2">
      <c r="B23" s="129" t="s">
        <v>264</v>
      </c>
      <c r="C23" s="168">
        <v>3527</v>
      </c>
      <c r="D23" s="168">
        <v>3500</v>
      </c>
      <c r="E23" s="168">
        <v>3600</v>
      </c>
      <c r="F23" s="168">
        <v>4100</v>
      </c>
      <c r="G23" s="412">
        <v>4250</v>
      </c>
      <c r="H23" s="412">
        <v>4334</v>
      </c>
      <c r="I23" s="412">
        <v>3450</v>
      </c>
      <c r="J23" s="412">
        <v>3400</v>
      </c>
      <c r="K23" s="412">
        <f>2930+420</f>
        <v>3350</v>
      </c>
      <c r="L23" s="412">
        <v>3200</v>
      </c>
      <c r="M23" s="412">
        <v>3220</v>
      </c>
      <c r="N23" s="412">
        <v>3100</v>
      </c>
      <c r="O23" s="658">
        <v>3000</v>
      </c>
    </row>
    <row r="24" spans="2:15" x14ac:dyDescent="0.2">
      <c r="C24" s="119"/>
      <c r="D24" s="119"/>
      <c r="E24" s="119"/>
      <c r="F24" s="119"/>
      <c r="G24" s="118"/>
      <c r="H24" s="118"/>
      <c r="I24" s="118"/>
      <c r="J24" s="118"/>
      <c r="K24" s="118"/>
      <c r="L24" s="118"/>
      <c r="M24" s="118"/>
      <c r="N24" s="118"/>
      <c r="O24" s="662"/>
    </row>
    <row r="25" spans="2:15" ht="13.5" thickBot="1" x14ac:dyDescent="0.25">
      <c r="B25" s="410" t="s">
        <v>157</v>
      </c>
      <c r="C25" s="411">
        <v>6582</v>
      </c>
      <c r="D25" s="411">
        <v>6631</v>
      </c>
      <c r="E25" s="411">
        <v>6692</v>
      </c>
      <c r="F25" s="411">
        <v>7201</v>
      </c>
      <c r="G25" s="416">
        <v>7490</v>
      </c>
      <c r="H25" s="416">
        <v>7644</v>
      </c>
      <c r="I25" s="416">
        <f t="shared" ref="I25:O25" si="0">I9+I13+I15+I21+I23</f>
        <v>6875</v>
      </c>
      <c r="J25" s="416">
        <f t="shared" si="0"/>
        <v>6904</v>
      </c>
      <c r="K25" s="416">
        <f t="shared" si="0"/>
        <v>6854</v>
      </c>
      <c r="L25" s="416">
        <f t="shared" si="0"/>
        <v>6715</v>
      </c>
      <c r="M25" s="416">
        <f t="shared" si="0"/>
        <v>6755</v>
      </c>
      <c r="N25" s="416">
        <f t="shared" si="0"/>
        <v>6771</v>
      </c>
      <c r="O25" s="663">
        <f t="shared" si="0"/>
        <v>6756</v>
      </c>
    </row>
    <row r="26" spans="2:15" x14ac:dyDescent="0.2">
      <c r="H26" s="72"/>
      <c r="I26" s="72"/>
      <c r="J26" s="72"/>
      <c r="K26" s="72"/>
      <c r="L26" s="72"/>
      <c r="M26" s="72"/>
      <c r="N26" s="72"/>
      <c r="O26" s="72"/>
    </row>
    <row r="27" spans="2:15" x14ac:dyDescent="0.2">
      <c r="B27" s="10" t="s">
        <v>481</v>
      </c>
      <c r="H27" s="72"/>
    </row>
    <row r="30" spans="2:15" x14ac:dyDescent="0.2">
      <c r="B30" s="10" t="s">
        <v>482</v>
      </c>
    </row>
    <row r="31" spans="2:15" x14ac:dyDescent="0.2">
      <c r="B31" s="10" t="s">
        <v>483</v>
      </c>
    </row>
    <row r="32" spans="2:15" x14ac:dyDescent="0.2">
      <c r="B32" s="10" t="s">
        <v>484</v>
      </c>
    </row>
    <row r="35" spans="2:15" x14ac:dyDescent="0.2">
      <c r="B35" s="10" t="s">
        <v>485</v>
      </c>
    </row>
    <row r="36" spans="2:15" x14ac:dyDescent="0.2">
      <c r="B36" s="10" t="s">
        <v>452</v>
      </c>
    </row>
    <row r="39" spans="2:15" x14ac:dyDescent="0.2">
      <c r="B39" s="263"/>
      <c r="C39" s="263"/>
      <c r="D39" s="263"/>
      <c r="E39" s="263"/>
      <c r="F39" s="263"/>
      <c r="G39" s="263"/>
      <c r="H39" s="263"/>
      <c r="I39" s="263"/>
      <c r="J39" s="263"/>
      <c r="K39" s="263"/>
      <c r="L39" s="263"/>
      <c r="M39" s="263"/>
      <c r="N39" s="263"/>
      <c r="O39" s="263"/>
    </row>
    <row r="40" spans="2:15" x14ac:dyDescent="0.2">
      <c r="B40" s="265"/>
      <c r="C40" s="265"/>
      <c r="D40" s="265"/>
      <c r="E40" s="265"/>
      <c r="F40" s="265"/>
      <c r="G40" s="265"/>
      <c r="H40" s="265"/>
      <c r="I40" s="265"/>
      <c r="J40" s="265"/>
      <c r="K40" s="265"/>
      <c r="L40" s="265"/>
      <c r="M40" s="265"/>
      <c r="N40" s="265"/>
      <c r="O40" s="265"/>
    </row>
  </sheetData>
  <phoneticPr fontId="7" type="noConversion"/>
  <pageMargins left="0.75" right="0.75" top="0.49" bottom="1" header="0.5" footer="0.5"/>
  <pageSetup paperSize="9" scale="7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tabColor indexed="11"/>
    <pageSetUpPr autoPageBreaks="0" fitToPage="1"/>
  </sheetPr>
  <dimension ref="A1:N43"/>
  <sheetViews>
    <sheetView view="pageBreakPreview" zoomScale="85" zoomScaleNormal="100" zoomScaleSheetLayoutView="100" workbookViewId="0"/>
  </sheetViews>
  <sheetFormatPr defaultRowHeight="12.75" zeroHeight="1" x14ac:dyDescent="0.2"/>
  <cols>
    <col min="1" max="1" width="0.42578125" style="7" customWidth="1"/>
    <col min="2" max="2" width="24.140625" style="7" customWidth="1"/>
    <col min="3" max="3" width="12.140625" style="7" customWidth="1"/>
    <col min="4" max="4" width="12.42578125" style="7" bestFit="1" customWidth="1"/>
    <col min="5" max="5" width="10.85546875" style="7" customWidth="1"/>
    <col min="6" max="6" width="11" style="7" customWidth="1"/>
    <col min="7" max="14" width="10.28515625" style="7" customWidth="1"/>
    <col min="15" max="15" width="35.7109375" style="7" customWidth="1"/>
    <col min="16" max="16" width="17.5703125" style="7" customWidth="1"/>
    <col min="17" max="16384" width="9.140625" style="7"/>
  </cols>
  <sheetData>
    <row r="1" spans="1:14" x14ac:dyDescent="0.2">
      <c r="A1" s="7" t="s">
        <v>296</v>
      </c>
      <c r="B1" s="592"/>
    </row>
    <row r="2" spans="1:14" ht="12.75" customHeight="1" x14ac:dyDescent="0.35">
      <c r="B2" s="24"/>
    </row>
    <row r="3" spans="1:14" ht="12.75" customHeight="1" x14ac:dyDescent="0.35">
      <c r="B3" s="24"/>
    </row>
    <row r="4" spans="1:14" ht="12.75" customHeight="1" x14ac:dyDescent="0.35">
      <c r="B4" s="24"/>
    </row>
    <row r="5" spans="1:14" ht="12.75" customHeight="1" x14ac:dyDescent="0.2">
      <c r="B5" s="104" t="s">
        <v>162</v>
      </c>
    </row>
    <row r="6" spans="1:14" ht="12.75" customHeight="1" thickBot="1" x14ac:dyDescent="0.25"/>
    <row r="7" spans="1:14" x14ac:dyDescent="0.2">
      <c r="B7" s="170" t="s">
        <v>163</v>
      </c>
      <c r="C7" s="9">
        <v>2001</v>
      </c>
      <c r="D7" s="9">
        <v>2002</v>
      </c>
      <c r="E7" s="9">
        <v>2003</v>
      </c>
      <c r="F7" s="9">
        <v>2004</v>
      </c>
      <c r="G7" s="105">
        <v>2005</v>
      </c>
      <c r="H7" s="105">
        <v>2006</v>
      </c>
      <c r="I7" s="105">
        <v>2007</v>
      </c>
      <c r="J7" s="105">
        <v>2008</v>
      </c>
      <c r="K7" s="105">
        <v>2009</v>
      </c>
      <c r="L7" s="105">
        <v>2010</v>
      </c>
      <c r="M7" s="105">
        <v>2011</v>
      </c>
      <c r="N7" s="308">
        <v>2012</v>
      </c>
    </row>
    <row r="8" spans="1:14" x14ac:dyDescent="0.2">
      <c r="B8" s="10" t="s">
        <v>164</v>
      </c>
      <c r="C8" s="11" t="s">
        <v>165</v>
      </c>
      <c r="D8" s="11" t="s">
        <v>165</v>
      </c>
      <c r="E8" s="11" t="s">
        <v>165</v>
      </c>
      <c r="F8" s="11" t="s">
        <v>165</v>
      </c>
      <c r="G8" s="79" t="s">
        <v>165</v>
      </c>
      <c r="H8" s="79" t="s">
        <v>165</v>
      </c>
      <c r="I8" s="79" t="s">
        <v>165</v>
      </c>
      <c r="J8" s="79" t="s">
        <v>165</v>
      </c>
      <c r="K8" s="79" t="s">
        <v>165</v>
      </c>
      <c r="L8" s="79" t="s">
        <v>165</v>
      </c>
      <c r="M8" s="79" t="s">
        <v>165</v>
      </c>
      <c r="N8" s="302" t="s">
        <v>165</v>
      </c>
    </row>
    <row r="9" spans="1:14" x14ac:dyDescent="0.2">
      <c r="B9" s="14" t="s">
        <v>166</v>
      </c>
      <c r="C9" s="15">
        <v>1346</v>
      </c>
      <c r="D9" s="15">
        <v>1464</v>
      </c>
      <c r="E9" s="15">
        <v>1498</v>
      </c>
      <c r="F9" s="15">
        <v>1514</v>
      </c>
      <c r="G9" s="311">
        <v>1565</v>
      </c>
      <c r="H9" s="110">
        <v>1315</v>
      </c>
      <c r="I9" s="311">
        <v>1565</v>
      </c>
      <c r="J9" s="110">
        <v>1565</v>
      </c>
      <c r="K9" s="110">
        <v>1565</v>
      </c>
      <c r="L9" s="110">
        <v>1565</v>
      </c>
      <c r="M9" s="110">
        <v>1565</v>
      </c>
      <c r="N9" s="450">
        <v>1565</v>
      </c>
    </row>
    <row r="10" spans="1:14" ht="14.25" x14ac:dyDescent="0.2">
      <c r="B10" s="7" t="s">
        <v>284</v>
      </c>
      <c r="C10" s="13">
        <v>902</v>
      </c>
      <c r="D10" s="13" t="s">
        <v>167</v>
      </c>
      <c r="E10" s="13" t="s">
        <v>168</v>
      </c>
      <c r="F10" s="13">
        <v>1014</v>
      </c>
      <c r="G10" s="312">
        <v>1099</v>
      </c>
      <c r="H10" s="107">
        <v>1099</v>
      </c>
      <c r="I10" s="312">
        <v>1099</v>
      </c>
      <c r="J10" s="107">
        <v>1099</v>
      </c>
      <c r="K10" s="107">
        <v>1048</v>
      </c>
      <c r="L10" s="107">
        <v>1048</v>
      </c>
      <c r="M10" s="107">
        <v>1048</v>
      </c>
      <c r="N10" s="438">
        <v>1196</v>
      </c>
    </row>
    <row r="11" spans="1:14" ht="13.5" thickBot="1" x14ac:dyDescent="0.25">
      <c r="B11" s="14" t="s">
        <v>139</v>
      </c>
      <c r="C11" s="18">
        <v>923</v>
      </c>
      <c r="D11" s="18">
        <v>1003</v>
      </c>
      <c r="E11" s="18">
        <v>1026</v>
      </c>
      <c r="F11" s="18">
        <v>1037</v>
      </c>
      <c r="G11" s="313">
        <v>1072</v>
      </c>
      <c r="H11" s="492">
        <v>1072</v>
      </c>
      <c r="I11" s="313">
        <v>1072</v>
      </c>
      <c r="J11" s="492">
        <v>1072</v>
      </c>
      <c r="K11" s="492">
        <v>1072</v>
      </c>
      <c r="L11" s="492">
        <v>1401</v>
      </c>
      <c r="M11" s="492">
        <v>1401</v>
      </c>
      <c r="N11" s="494">
        <v>1446</v>
      </c>
    </row>
    <row r="12" spans="1:14" x14ac:dyDescent="0.2">
      <c r="C12" s="72"/>
      <c r="D12" s="72"/>
      <c r="E12" s="72"/>
      <c r="F12" s="72"/>
      <c r="G12" s="72"/>
      <c r="H12" s="72"/>
    </row>
    <row r="13" spans="1:14" x14ac:dyDescent="0.2"/>
    <row r="14" spans="1:14" x14ac:dyDescent="0.2"/>
    <row r="15" spans="1:14" x14ac:dyDescent="0.2"/>
    <row r="16" spans="1:14" x14ac:dyDescent="0.2"/>
    <row r="17" spans="2:14" x14ac:dyDescent="0.2">
      <c r="B17" s="170" t="s">
        <v>169</v>
      </c>
      <c r="C17" s="9">
        <v>1998</v>
      </c>
      <c r="D17" s="9">
        <v>1999</v>
      </c>
      <c r="E17" s="9">
        <v>2000</v>
      </c>
      <c r="F17" s="939" t="s">
        <v>623</v>
      </c>
      <c r="G17" s="940"/>
      <c r="H17" s="940"/>
      <c r="I17" s="941"/>
    </row>
    <row r="18" spans="2:14" x14ac:dyDescent="0.2">
      <c r="C18" s="12"/>
      <c r="D18" s="12"/>
      <c r="E18" s="181" t="s">
        <v>283</v>
      </c>
      <c r="F18" s="942" t="s">
        <v>170</v>
      </c>
      <c r="G18" s="943"/>
      <c r="H18" s="943"/>
      <c r="I18" s="944"/>
    </row>
    <row r="19" spans="2:14" x14ac:dyDescent="0.2">
      <c r="B19" s="14" t="s">
        <v>91</v>
      </c>
      <c r="C19" s="182">
        <v>0.1</v>
      </c>
      <c r="D19" s="182">
        <v>0.05</v>
      </c>
      <c r="E19" s="182">
        <v>0.03</v>
      </c>
      <c r="F19" s="948" t="s">
        <v>170</v>
      </c>
      <c r="G19" s="949"/>
      <c r="H19" s="949"/>
      <c r="I19" s="950"/>
    </row>
    <row r="20" spans="2:14" x14ac:dyDescent="0.2">
      <c r="B20" s="7" t="s">
        <v>171</v>
      </c>
      <c r="C20" s="183">
        <v>0.15</v>
      </c>
      <c r="D20" s="183">
        <v>0.11</v>
      </c>
      <c r="E20" s="183">
        <v>0.04</v>
      </c>
      <c r="F20" s="945" t="s">
        <v>170</v>
      </c>
      <c r="G20" s="946"/>
      <c r="H20" s="946"/>
      <c r="I20" s="947"/>
    </row>
    <row r="21" spans="2:14" x14ac:dyDescent="0.2"/>
    <row r="22" spans="2:14" x14ac:dyDescent="0.2">
      <c r="B22" s="10" t="s">
        <v>487</v>
      </c>
    </row>
    <row r="23" spans="2:14" x14ac:dyDescent="0.2"/>
    <row r="24" spans="2:14" x14ac:dyDescent="0.2"/>
    <row r="25" spans="2:14" x14ac:dyDescent="0.2">
      <c r="B25" s="10" t="s">
        <v>624</v>
      </c>
    </row>
    <row r="26" spans="2:14" x14ac:dyDescent="0.2">
      <c r="B26" s="10" t="s">
        <v>517</v>
      </c>
    </row>
    <row r="27" spans="2:14" x14ac:dyDescent="0.2">
      <c r="B27" s="10" t="s">
        <v>486</v>
      </c>
    </row>
    <row r="28" spans="2:14" x14ac:dyDescent="0.2"/>
    <row r="29" spans="2:14" x14ac:dyDescent="0.2"/>
    <row r="30" spans="2:14" x14ac:dyDescent="0.2">
      <c r="B30" s="263"/>
      <c r="C30" s="263"/>
      <c r="D30" s="263"/>
      <c r="E30" s="263"/>
      <c r="F30" s="263"/>
      <c r="G30" s="263"/>
      <c r="H30" s="263"/>
      <c r="I30" s="263"/>
      <c r="J30" s="263"/>
      <c r="K30" s="263"/>
      <c r="L30" s="263"/>
      <c r="M30" s="263"/>
      <c r="N30" s="263"/>
    </row>
    <row r="31" spans="2:14" x14ac:dyDescent="0.2">
      <c r="B31" s="265"/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5"/>
    </row>
    <row r="43" spans="2:4" ht="15" hidden="1" x14ac:dyDescent="0.25">
      <c r="B43" s="184"/>
      <c r="C43"/>
      <c r="D43"/>
    </row>
  </sheetData>
  <mergeCells count="4">
    <mergeCell ref="F17:I17"/>
    <mergeCell ref="F18:I18"/>
    <mergeCell ref="F20:I20"/>
    <mergeCell ref="F19:I19"/>
  </mergeCells>
  <phoneticPr fontId="7" type="noConversion"/>
  <pageMargins left="0.75" right="0.75" top="0.49" bottom="1" header="0.5" footer="0.5"/>
  <pageSetup paperSize="9" scale="85" orientation="landscape" horizontalDpi="1200" verticalDpi="1200" r:id="rId1"/>
  <headerFooter alignWithMargins="0">
    <oddFooter>&amp;CStrona &amp;P z &amp;N&amp;RORLEN w liczbach ;  strona &amp;A</oddFooter>
  </headerFooter>
  <ignoredErrors>
    <ignoredError sqref="E18" numberStoredAsText="1"/>
  </ignoredErrors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tabColor indexed="11"/>
    <pageSetUpPr autoPageBreaks="0" fitToPage="1"/>
  </sheetPr>
  <dimension ref="A1:I31"/>
  <sheetViews>
    <sheetView view="pageBreakPreview" zoomScale="85" zoomScaleNormal="85" zoomScaleSheetLayoutView="85" workbookViewId="0"/>
  </sheetViews>
  <sheetFormatPr defaultRowHeight="12.75" zeroHeight="1" x14ac:dyDescent="0.2"/>
  <cols>
    <col min="1" max="1" width="0.42578125" style="7" customWidth="1"/>
    <col min="2" max="2" width="25.140625" style="7" customWidth="1"/>
    <col min="3" max="3" width="17" style="7" customWidth="1"/>
    <col min="4" max="4" width="10.7109375" style="7" customWidth="1"/>
    <col min="5" max="5" width="11.140625" style="7" customWidth="1"/>
    <col min="6" max="6" width="10.42578125" style="7" customWidth="1"/>
    <col min="7" max="7" width="10.28515625" style="7" customWidth="1"/>
    <col min="8" max="9" width="10.140625" style="7" customWidth="1"/>
    <col min="10" max="16384" width="9.140625" style="7"/>
  </cols>
  <sheetData>
    <row r="1" spans="1:9" x14ac:dyDescent="0.2">
      <c r="A1" s="7" t="s">
        <v>296</v>
      </c>
      <c r="B1" s="592"/>
    </row>
    <row r="2" spans="1:9" ht="12.75" customHeight="1" x14ac:dyDescent="0.35">
      <c r="B2" s="24"/>
    </row>
    <row r="3" spans="1:9" ht="12.75" customHeight="1" x14ac:dyDescent="0.35">
      <c r="B3" s="24"/>
    </row>
    <row r="4" spans="1:9" ht="12.75" customHeight="1" x14ac:dyDescent="0.35">
      <c r="B4" s="24"/>
    </row>
    <row r="5" spans="1:9" ht="12.75" customHeight="1" x14ac:dyDescent="0.2">
      <c r="B5" s="104" t="s">
        <v>172</v>
      </c>
    </row>
    <row r="6" spans="1:9" ht="12.75" customHeight="1" x14ac:dyDescent="0.35">
      <c r="B6" s="24"/>
    </row>
    <row r="7" spans="1:9" ht="12.75" customHeight="1" x14ac:dyDescent="0.2">
      <c r="B7" s="951" t="s">
        <v>460</v>
      </c>
      <c r="C7" s="951"/>
      <c r="D7" s="951"/>
      <c r="E7" s="951"/>
      <c r="F7" s="951"/>
      <c r="G7" s="951"/>
      <c r="H7" s="951"/>
      <c r="I7" s="951"/>
    </row>
    <row r="8" spans="1:9" ht="11.25" customHeight="1" thickBot="1" x14ac:dyDescent="0.25"/>
    <row r="9" spans="1:9" ht="14.25" customHeight="1" x14ac:dyDescent="0.2">
      <c r="B9" s="170" t="s">
        <v>173</v>
      </c>
      <c r="C9" s="9"/>
      <c r="D9" s="253" t="s">
        <v>174</v>
      </c>
      <c r="E9" s="253" t="s">
        <v>271</v>
      </c>
      <c r="F9" s="280" t="s">
        <v>175</v>
      </c>
      <c r="G9" s="782" t="s">
        <v>176</v>
      </c>
      <c r="H9" s="301" t="s">
        <v>176</v>
      </c>
    </row>
    <row r="10" spans="1:9" x14ac:dyDescent="0.2">
      <c r="B10" s="185" t="s">
        <v>177</v>
      </c>
      <c r="C10" s="186" t="s">
        <v>178</v>
      </c>
      <c r="D10" s="80">
        <v>2003</v>
      </c>
      <c r="E10" s="11">
        <v>2003</v>
      </c>
      <c r="F10" s="79" t="s">
        <v>179</v>
      </c>
      <c r="G10" s="759" t="s">
        <v>180</v>
      </c>
      <c r="H10" s="302" t="s">
        <v>254</v>
      </c>
    </row>
    <row r="11" spans="1:9" ht="14.25" x14ac:dyDescent="0.2">
      <c r="B11" s="14" t="s">
        <v>181</v>
      </c>
      <c r="C11" s="187" t="s">
        <v>182</v>
      </c>
      <c r="D11" s="250">
        <v>150</v>
      </c>
      <c r="E11" s="187">
        <v>150</v>
      </c>
      <c r="F11" s="298">
        <v>150</v>
      </c>
      <c r="G11" s="783" t="s">
        <v>274</v>
      </c>
      <c r="H11" s="303">
        <v>10</v>
      </c>
    </row>
    <row r="12" spans="1:9" x14ac:dyDescent="0.2">
      <c r="B12" s="7" t="s">
        <v>183</v>
      </c>
      <c r="C12" s="29" t="s">
        <v>184</v>
      </c>
      <c r="D12" s="251">
        <v>42</v>
      </c>
      <c r="E12" s="29">
        <v>42</v>
      </c>
      <c r="F12" s="299">
        <v>42</v>
      </c>
      <c r="G12" s="784">
        <v>35</v>
      </c>
      <c r="H12" s="304">
        <v>35</v>
      </c>
    </row>
    <row r="13" spans="1:9" x14ac:dyDescent="0.2">
      <c r="B13" s="14" t="s">
        <v>185</v>
      </c>
      <c r="C13" s="187" t="s">
        <v>186</v>
      </c>
      <c r="D13" s="250">
        <v>1</v>
      </c>
      <c r="E13" s="187">
        <v>1</v>
      </c>
      <c r="F13" s="298">
        <v>1</v>
      </c>
      <c r="G13" s="783">
        <v>1</v>
      </c>
      <c r="H13" s="303">
        <v>1</v>
      </c>
    </row>
    <row r="14" spans="1:9" ht="15" thickBot="1" x14ac:dyDescent="0.25">
      <c r="B14" s="7" t="s">
        <v>187</v>
      </c>
      <c r="C14" s="188" t="s">
        <v>186</v>
      </c>
      <c r="D14" s="254">
        <v>18</v>
      </c>
      <c r="E14" s="188" t="s">
        <v>275</v>
      </c>
      <c r="F14" s="300">
        <v>18</v>
      </c>
      <c r="G14" s="785">
        <v>18</v>
      </c>
      <c r="H14" s="305">
        <v>18</v>
      </c>
    </row>
    <row r="15" spans="1:9" ht="13.5" thickBot="1" x14ac:dyDescent="0.25">
      <c r="D15" s="71"/>
      <c r="E15" s="71"/>
      <c r="F15" s="71"/>
      <c r="G15" s="71"/>
    </row>
    <row r="16" spans="1:9" x14ac:dyDescent="0.2">
      <c r="B16" s="170" t="s">
        <v>188</v>
      </c>
      <c r="C16" s="253"/>
      <c r="D16" s="106" t="s">
        <v>189</v>
      </c>
      <c r="E16" s="253" t="s">
        <v>271</v>
      </c>
      <c r="F16" s="105" t="s">
        <v>175</v>
      </c>
      <c r="G16" s="105" t="s">
        <v>176</v>
      </c>
      <c r="H16" s="105" t="s">
        <v>176</v>
      </c>
      <c r="I16" s="308" t="s">
        <v>176</v>
      </c>
    </row>
    <row r="17" spans="2:9" ht="13.5" customHeight="1" x14ac:dyDescent="0.2">
      <c r="B17" s="185" t="s">
        <v>177</v>
      </c>
      <c r="C17" s="11" t="s">
        <v>178</v>
      </c>
      <c r="D17" s="249">
        <v>2003</v>
      </c>
      <c r="E17" s="186">
        <v>2003</v>
      </c>
      <c r="F17" s="306" t="s">
        <v>179</v>
      </c>
      <c r="G17" s="306" t="s">
        <v>180</v>
      </c>
      <c r="H17" s="306" t="s">
        <v>254</v>
      </c>
      <c r="I17" s="309" t="s">
        <v>654</v>
      </c>
    </row>
    <row r="18" spans="2:9" ht="14.25" x14ac:dyDescent="0.2">
      <c r="B18" s="14" t="s">
        <v>181</v>
      </c>
      <c r="C18" s="187" t="s">
        <v>182</v>
      </c>
      <c r="D18" s="250">
        <v>350</v>
      </c>
      <c r="E18" s="187">
        <v>350</v>
      </c>
      <c r="F18" s="298">
        <v>350</v>
      </c>
      <c r="G18" s="298" t="s">
        <v>274</v>
      </c>
      <c r="H18" s="298">
        <v>10</v>
      </c>
      <c r="I18" s="303">
        <v>10</v>
      </c>
    </row>
    <row r="19" spans="2:9" ht="15.75" customHeight="1" x14ac:dyDescent="0.2">
      <c r="B19" s="7" t="s">
        <v>190</v>
      </c>
      <c r="C19" s="29" t="s">
        <v>191</v>
      </c>
      <c r="D19" s="251">
        <v>11</v>
      </c>
      <c r="E19" s="29">
        <v>11</v>
      </c>
      <c r="F19" s="299">
        <v>11</v>
      </c>
      <c r="G19" s="299">
        <v>11</v>
      </c>
      <c r="H19" s="299">
        <v>11</v>
      </c>
      <c r="I19" s="304">
        <v>8</v>
      </c>
    </row>
    <row r="20" spans="2:9" ht="13.5" thickBot="1" x14ac:dyDescent="0.25">
      <c r="B20" s="14" t="s">
        <v>192</v>
      </c>
      <c r="C20" s="189" t="s">
        <v>193</v>
      </c>
      <c r="D20" s="252">
        <v>51</v>
      </c>
      <c r="E20" s="189">
        <v>51</v>
      </c>
      <c r="F20" s="307">
        <v>51</v>
      </c>
      <c r="G20" s="307">
        <v>51</v>
      </c>
      <c r="H20" s="307">
        <v>51</v>
      </c>
      <c r="I20" s="310">
        <v>51</v>
      </c>
    </row>
    <row r="21" spans="2:9" x14ac:dyDescent="0.2"/>
    <row r="22" spans="2:9" x14ac:dyDescent="0.2">
      <c r="B22" s="10" t="s">
        <v>488</v>
      </c>
    </row>
    <row r="23" spans="2:9" x14ac:dyDescent="0.2"/>
    <row r="24" spans="2:9" x14ac:dyDescent="0.2"/>
    <row r="25" spans="2:9" x14ac:dyDescent="0.2">
      <c r="B25" s="10" t="s">
        <v>489</v>
      </c>
    </row>
    <row r="26" spans="2:9" x14ac:dyDescent="0.2">
      <c r="B26" s="10" t="s">
        <v>490</v>
      </c>
    </row>
    <row r="27" spans="2:9" x14ac:dyDescent="0.2"/>
    <row r="28" spans="2:9" x14ac:dyDescent="0.2"/>
    <row r="29" spans="2:9" x14ac:dyDescent="0.2"/>
    <row r="30" spans="2:9" x14ac:dyDescent="0.2">
      <c r="B30" s="263"/>
      <c r="C30" s="263"/>
      <c r="D30" s="263"/>
      <c r="E30" s="263"/>
      <c r="F30" s="263"/>
      <c r="G30" s="263"/>
      <c r="H30" s="263"/>
      <c r="I30" s="263"/>
    </row>
    <row r="31" spans="2:9" x14ac:dyDescent="0.2">
      <c r="B31" s="265"/>
      <c r="C31" s="265"/>
      <c r="D31" s="265"/>
      <c r="E31" s="265"/>
      <c r="F31" s="265"/>
      <c r="G31" s="265"/>
      <c r="H31" s="265"/>
      <c r="I31" s="265"/>
    </row>
  </sheetData>
  <mergeCells count="1">
    <mergeCell ref="B7:I7"/>
  </mergeCells>
  <phoneticPr fontId="7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tabColor indexed="11"/>
    <pageSetUpPr autoPageBreaks="0" fitToPage="1"/>
  </sheetPr>
  <dimension ref="A1:O50"/>
  <sheetViews>
    <sheetView view="pageBreakPreview" zoomScale="85" zoomScaleNormal="70" zoomScaleSheetLayoutView="85" workbookViewId="0">
      <selection activeCell="F43" sqref="F43"/>
    </sheetView>
  </sheetViews>
  <sheetFormatPr defaultRowHeight="12.75" zeroHeight="1" x14ac:dyDescent="0.2"/>
  <cols>
    <col min="1" max="1" width="0.42578125" style="4" customWidth="1"/>
    <col min="2" max="2" width="30.42578125" style="4" bestFit="1" customWidth="1"/>
    <col min="3" max="15" width="12.140625" style="4" customWidth="1"/>
    <col min="16" max="16384" width="9.140625" style="4"/>
  </cols>
  <sheetData>
    <row r="1" spans="1:15" x14ac:dyDescent="0.2">
      <c r="A1" s="4" t="s">
        <v>296</v>
      </c>
      <c r="B1" s="592"/>
    </row>
    <row r="2" spans="1:15" ht="12.75" customHeight="1" x14ac:dyDescent="0.2"/>
    <row r="3" spans="1:15" ht="12.75" customHeight="1" x14ac:dyDescent="0.2"/>
    <row r="4" spans="1:15" ht="12.75" customHeight="1" x14ac:dyDescent="0.2"/>
    <row r="5" spans="1:15" ht="12.75" customHeight="1" x14ac:dyDescent="0.2">
      <c r="B5" s="160" t="s">
        <v>195</v>
      </c>
    </row>
    <row r="6" spans="1:15" ht="12.75" customHeight="1" thickBot="1" x14ac:dyDescent="0.25">
      <c r="B6" s="160"/>
    </row>
    <row r="7" spans="1:15" ht="12.75" customHeight="1" x14ac:dyDescent="0.2">
      <c r="C7" s="34">
        <v>2000</v>
      </c>
      <c r="D7" s="34">
        <v>2001</v>
      </c>
      <c r="E7" s="34">
        <v>2002</v>
      </c>
      <c r="F7" s="34">
        <v>2003</v>
      </c>
      <c r="G7" s="288">
        <v>2004</v>
      </c>
      <c r="H7" s="288">
        <v>2005</v>
      </c>
      <c r="I7" s="288">
        <v>2006</v>
      </c>
      <c r="J7" s="288">
        <v>2007</v>
      </c>
      <c r="K7" s="288">
        <v>2008</v>
      </c>
      <c r="L7" s="288">
        <v>2009</v>
      </c>
      <c r="M7" s="288">
        <v>2010</v>
      </c>
      <c r="N7" s="288">
        <v>2011</v>
      </c>
      <c r="O7" s="293">
        <v>2012</v>
      </c>
    </row>
    <row r="8" spans="1:15" ht="12.75" customHeight="1" x14ac:dyDescent="0.35">
      <c r="B8" s="32"/>
      <c r="C8" s="49"/>
      <c r="D8" s="49"/>
      <c r="E8" s="49"/>
      <c r="F8" s="49"/>
      <c r="G8" s="289"/>
      <c r="H8" s="289"/>
      <c r="I8" s="289"/>
      <c r="J8" s="289"/>
      <c r="K8" s="289"/>
      <c r="L8" s="289"/>
      <c r="M8" s="289"/>
      <c r="N8" s="289"/>
      <c r="O8" s="294"/>
    </row>
    <row r="9" spans="1:15" x14ac:dyDescent="0.2">
      <c r="B9" s="39" t="s">
        <v>196</v>
      </c>
      <c r="C9" s="665">
        <v>4.1432000000000002</v>
      </c>
      <c r="D9" s="665">
        <v>3.9863</v>
      </c>
      <c r="E9" s="665">
        <v>3.8388</v>
      </c>
      <c r="F9" s="665">
        <v>3.7404999999999999</v>
      </c>
      <c r="G9" s="666">
        <v>2.9904000000000002</v>
      </c>
      <c r="H9" s="666">
        <v>3.2612999999999999</v>
      </c>
      <c r="I9" s="666">
        <v>2.9104999999999999</v>
      </c>
      <c r="J9" s="666">
        <v>2.4350000000000001</v>
      </c>
      <c r="K9" s="666">
        <v>2.9618000000000002</v>
      </c>
      <c r="L9" s="666">
        <v>2.8502999999999998</v>
      </c>
      <c r="M9" s="666">
        <v>2.9641000000000002</v>
      </c>
      <c r="N9" s="666">
        <v>3.4174000000000002</v>
      </c>
      <c r="O9" s="667">
        <v>3.0996000000000001</v>
      </c>
    </row>
    <row r="10" spans="1:15" x14ac:dyDescent="0.2">
      <c r="B10" s="4" t="s">
        <v>197</v>
      </c>
      <c r="C10" s="668">
        <v>4.3464</v>
      </c>
      <c r="D10" s="668">
        <v>4.0938999999999997</v>
      </c>
      <c r="E10" s="668">
        <v>4.0795000000000003</v>
      </c>
      <c r="F10" s="668">
        <v>3.8898000000000001</v>
      </c>
      <c r="G10" s="669">
        <v>3.6539999999999999</v>
      </c>
      <c r="H10" s="669">
        <v>3.2347999999999999</v>
      </c>
      <c r="I10" s="669">
        <v>3.1025</v>
      </c>
      <c r="J10" s="802">
        <v>2.7484000000000002</v>
      </c>
      <c r="K10" s="669">
        <v>2.4115000000000002</v>
      </c>
      <c r="L10" s="669">
        <v>3.1162000000000001</v>
      </c>
      <c r="M10" s="669">
        <v>3.0178607843137266</v>
      </c>
      <c r="N10" s="669">
        <v>2.9634</v>
      </c>
      <c r="O10" s="803">
        <v>3.2581496031746027</v>
      </c>
    </row>
    <row r="11" spans="1:15" x14ac:dyDescent="0.2">
      <c r="C11" s="668"/>
      <c r="D11" s="668"/>
      <c r="E11" s="668"/>
      <c r="F11" s="668"/>
      <c r="G11" s="669"/>
      <c r="H11" s="669"/>
      <c r="I11" s="669"/>
      <c r="J11" s="669"/>
      <c r="K11" s="669"/>
      <c r="L11" s="669"/>
      <c r="M11" s="669"/>
      <c r="N11" s="669"/>
      <c r="O11" s="670"/>
    </row>
    <row r="12" spans="1:15" x14ac:dyDescent="0.2">
      <c r="B12" s="39" t="s">
        <v>315</v>
      </c>
      <c r="C12" s="665">
        <v>3.8544</v>
      </c>
      <c r="D12" s="665">
        <v>3.5219</v>
      </c>
      <c r="E12" s="665">
        <v>4.0202</v>
      </c>
      <c r="F12" s="665">
        <v>4.7169999999999996</v>
      </c>
      <c r="G12" s="666">
        <v>4.0789999999999997</v>
      </c>
      <c r="H12" s="666">
        <v>3.8597999999999999</v>
      </c>
      <c r="I12" s="666">
        <v>3.8311999999999999</v>
      </c>
      <c r="J12" s="666">
        <v>3.5819999999999999</v>
      </c>
      <c r="K12" s="666">
        <v>4.1723999999999997</v>
      </c>
      <c r="L12" s="666">
        <v>4.1082000000000001</v>
      </c>
      <c r="M12" s="666">
        <v>3.9603000000000002</v>
      </c>
      <c r="N12" s="666">
        <v>4.4168000000000003</v>
      </c>
      <c r="O12" s="667">
        <v>4.0881999999999996</v>
      </c>
    </row>
    <row r="13" spans="1:15" x14ac:dyDescent="0.2">
      <c r="B13" s="4" t="s">
        <v>316</v>
      </c>
      <c r="C13" s="668">
        <v>4.0110000000000001</v>
      </c>
      <c r="D13" s="668">
        <v>3.6684999999999999</v>
      </c>
      <c r="E13" s="668">
        <v>3.8557000000000001</v>
      </c>
      <c r="F13" s="668">
        <v>4.3978000000000002</v>
      </c>
      <c r="G13" s="669">
        <v>4.5339999999999998</v>
      </c>
      <c r="H13" s="669">
        <v>4.0254000000000003</v>
      </c>
      <c r="I13" s="669">
        <v>3.8950999999999998</v>
      </c>
      <c r="J13" s="802">
        <v>3.7768000000000002</v>
      </c>
      <c r="K13" s="669">
        <v>3.5320999999999998</v>
      </c>
      <c r="L13" s="669">
        <v>4.3406000000000002</v>
      </c>
      <c r="M13" s="669">
        <v>3.9939015686274533</v>
      </c>
      <c r="N13" s="669">
        <v>4.1197999999999997</v>
      </c>
      <c r="O13" s="803">
        <v>4.1852182539682534</v>
      </c>
    </row>
    <row r="14" spans="1:15" x14ac:dyDescent="0.2">
      <c r="C14" s="668"/>
      <c r="D14" s="668"/>
      <c r="E14" s="668"/>
      <c r="F14" s="668"/>
      <c r="G14" s="669"/>
      <c r="H14" s="669"/>
      <c r="I14" s="669"/>
      <c r="J14" s="669"/>
      <c r="K14" s="669"/>
      <c r="L14" s="669"/>
      <c r="M14" s="669"/>
      <c r="N14" s="669"/>
      <c r="O14" s="671"/>
    </row>
    <row r="15" spans="1:15" x14ac:dyDescent="0.2">
      <c r="B15" s="39" t="s">
        <v>317</v>
      </c>
      <c r="C15" s="665">
        <v>0.1099</v>
      </c>
      <c r="D15" s="665">
        <v>0.1109</v>
      </c>
      <c r="E15" s="665">
        <v>0.1275</v>
      </c>
      <c r="F15" s="665">
        <v>0.14480000000000001</v>
      </c>
      <c r="G15" s="666">
        <v>0.1341</v>
      </c>
      <c r="H15" s="666">
        <v>0.13289999999999999</v>
      </c>
      <c r="I15" s="666">
        <v>0.13930000000000001</v>
      </c>
      <c r="J15" s="666">
        <v>0.1348</v>
      </c>
      <c r="K15" s="666">
        <v>0.15420200462606012</v>
      </c>
      <c r="L15" s="666">
        <v>0.15508684863523572</v>
      </c>
      <c r="M15" s="666">
        <v>0.158</v>
      </c>
      <c r="N15" s="666">
        <v>0.1711</v>
      </c>
      <c r="O15" s="667">
        <v>0.16300000000000001</v>
      </c>
    </row>
    <row r="16" spans="1:15" x14ac:dyDescent="0.2">
      <c r="B16" s="4" t="s">
        <v>318</v>
      </c>
      <c r="C16" s="668">
        <v>0.11262936507936508</v>
      </c>
      <c r="D16" s="668">
        <v>0.10783690476190481</v>
      </c>
      <c r="E16" s="668">
        <v>0.12530000000000002</v>
      </c>
      <c r="F16" s="668">
        <v>0.1381086956521739</v>
      </c>
      <c r="G16" s="669">
        <v>0.14192890625000004</v>
      </c>
      <c r="H16" s="669">
        <v>0.13505079365079359</v>
      </c>
      <c r="I16" s="669">
        <v>0.13750000000000001</v>
      </c>
      <c r="J16" s="669">
        <v>0.13633873517786557</v>
      </c>
      <c r="K16" s="669">
        <v>0.14050864128143881</v>
      </c>
      <c r="L16" s="669">
        <v>0.16359550327451711</v>
      </c>
      <c r="M16" s="669">
        <v>0.15802392156862749</v>
      </c>
      <c r="N16" s="669">
        <v>0.16749486166007907</v>
      </c>
      <c r="O16" s="670">
        <v>0.16648611111111111</v>
      </c>
    </row>
    <row r="17" spans="2:15" x14ac:dyDescent="0.2">
      <c r="C17" s="668"/>
      <c r="D17" s="668"/>
      <c r="E17" s="668"/>
      <c r="F17" s="668"/>
      <c r="G17" s="669"/>
      <c r="H17" s="669"/>
      <c r="I17" s="669"/>
      <c r="J17" s="669"/>
      <c r="K17" s="669"/>
      <c r="L17" s="669"/>
      <c r="M17" s="669"/>
      <c r="N17" s="669"/>
      <c r="O17" s="670"/>
    </row>
    <row r="18" spans="2:15" x14ac:dyDescent="0.2">
      <c r="B18" s="39" t="s">
        <v>338</v>
      </c>
      <c r="C18" s="672" t="s">
        <v>170</v>
      </c>
      <c r="D18" s="665" t="s">
        <v>170</v>
      </c>
      <c r="E18" s="665" t="s">
        <v>170</v>
      </c>
      <c r="F18" s="665">
        <v>1.3664000000000001</v>
      </c>
      <c r="G18" s="666">
        <v>1.1813</v>
      </c>
      <c r="H18" s="666">
        <v>1.1178999999999999</v>
      </c>
      <c r="I18" s="666">
        <v>1.1095999999999999</v>
      </c>
      <c r="J18" s="666">
        <v>1.0374000000000001</v>
      </c>
      <c r="K18" s="666">
        <v>1.2001056092936178</v>
      </c>
      <c r="L18" s="666">
        <v>1.1970886803294387</v>
      </c>
      <c r="M18" s="666">
        <v>1.1469</v>
      </c>
      <c r="N18" s="666">
        <v>1.2791999999999999</v>
      </c>
      <c r="O18" s="667">
        <v>1.1839999999999999</v>
      </c>
    </row>
    <row r="19" spans="2:15" x14ac:dyDescent="0.2">
      <c r="B19" s="4" t="s">
        <v>339</v>
      </c>
      <c r="C19" s="668" t="s">
        <v>170</v>
      </c>
      <c r="D19" s="668" t="s">
        <v>170</v>
      </c>
      <c r="E19" s="668" t="s">
        <v>170</v>
      </c>
      <c r="F19" s="668">
        <v>1.2736877470355734</v>
      </c>
      <c r="G19" s="669">
        <v>1.3117925781250008</v>
      </c>
      <c r="H19" s="669">
        <v>1.1651765873015874</v>
      </c>
      <c r="I19" s="669">
        <v>1.1283579365079359</v>
      </c>
      <c r="J19" s="669">
        <v>1.0960577075098812</v>
      </c>
      <c r="K19" s="669">
        <v>1.0133868401584938</v>
      </c>
      <c r="L19" s="669">
        <v>1.2502610990473277</v>
      </c>
      <c r="M19" s="669">
        <v>1.1566956862745099</v>
      </c>
      <c r="N19" s="669">
        <v>1.1929000000000001</v>
      </c>
      <c r="O19" s="670">
        <v>1.2121103174603172</v>
      </c>
    </row>
    <row r="20" spans="2:15" x14ac:dyDescent="0.2">
      <c r="C20" s="223"/>
      <c r="D20" s="223"/>
      <c r="E20" s="223"/>
      <c r="F20" s="223"/>
      <c r="G20" s="290"/>
      <c r="H20" s="290"/>
      <c r="I20" s="290"/>
      <c r="J20" s="290"/>
      <c r="K20" s="290"/>
      <c r="L20" s="290"/>
      <c r="M20" s="290"/>
      <c r="N20" s="290"/>
      <c r="O20" s="295"/>
    </row>
    <row r="21" spans="2:15" x14ac:dyDescent="0.2">
      <c r="B21" s="340" t="s">
        <v>293</v>
      </c>
      <c r="C21" s="223"/>
      <c r="D21" s="223"/>
      <c r="E21" s="223"/>
      <c r="F21" s="223"/>
      <c r="G21" s="290"/>
      <c r="H21" s="290"/>
      <c r="I21" s="290"/>
      <c r="J21" s="290"/>
      <c r="K21" s="290"/>
      <c r="L21" s="290"/>
      <c r="M21" s="290"/>
      <c r="N21" s="290"/>
      <c r="O21" s="295"/>
    </row>
    <row r="22" spans="2:15" x14ac:dyDescent="0.2">
      <c r="B22" s="39" t="s">
        <v>305</v>
      </c>
      <c r="C22" s="221">
        <v>22.77</v>
      </c>
      <c r="D22" s="221">
        <v>19.010000000000002</v>
      </c>
      <c r="E22" s="221">
        <v>30.4</v>
      </c>
      <c r="F22" s="221">
        <v>30.13</v>
      </c>
      <c r="G22" s="291">
        <v>40.5</v>
      </c>
      <c r="H22" s="291">
        <v>57.8</v>
      </c>
      <c r="I22" s="291">
        <v>58.92</v>
      </c>
      <c r="J22" s="291">
        <v>96.03</v>
      </c>
      <c r="K22" s="291">
        <v>36.549999999999997</v>
      </c>
      <c r="L22" s="291">
        <v>77.67</v>
      </c>
      <c r="M22" s="291">
        <v>92.545000000000002</v>
      </c>
      <c r="N22" s="291">
        <v>106.51</v>
      </c>
      <c r="O22" s="296">
        <v>109.985</v>
      </c>
    </row>
    <row r="23" spans="2:15" x14ac:dyDescent="0.2">
      <c r="B23" s="4" t="s">
        <v>304</v>
      </c>
      <c r="C23" s="222">
        <v>28.54</v>
      </c>
      <c r="D23" s="222">
        <v>24.44</v>
      </c>
      <c r="E23" s="222">
        <v>25.04</v>
      </c>
      <c r="F23" s="222">
        <v>28.86</v>
      </c>
      <c r="G23" s="292">
        <v>38.29</v>
      </c>
      <c r="H23" s="292">
        <v>54.45</v>
      </c>
      <c r="I23" s="292">
        <v>65.12</v>
      </c>
      <c r="J23" s="292">
        <v>72.38</v>
      </c>
      <c r="K23" s="292">
        <v>97.263424124513563</v>
      </c>
      <c r="L23" s="292">
        <v>61.7</v>
      </c>
      <c r="M23" s="292">
        <v>79.495533596837973</v>
      </c>
      <c r="N23" s="292">
        <v>111.23</v>
      </c>
      <c r="O23" s="297">
        <v>111.67</v>
      </c>
    </row>
    <row r="24" spans="2:15" x14ac:dyDescent="0.2">
      <c r="B24" s="39" t="s">
        <v>303</v>
      </c>
      <c r="C24" s="221">
        <v>1.427</v>
      </c>
      <c r="D24" s="221">
        <v>1.333</v>
      </c>
      <c r="E24" s="221">
        <v>1.2190000000000001</v>
      </c>
      <c r="F24" s="221">
        <v>1.77</v>
      </c>
      <c r="G24" s="291">
        <v>4.12</v>
      </c>
      <c r="H24" s="291">
        <v>4.2</v>
      </c>
      <c r="I24" s="291">
        <v>3.91</v>
      </c>
      <c r="J24" s="291">
        <v>3.2380183785860659</v>
      </c>
      <c r="K24" s="291">
        <v>2.9</v>
      </c>
      <c r="L24" s="291">
        <v>0.81</v>
      </c>
      <c r="M24" s="291">
        <v>1.3940118577075098</v>
      </c>
      <c r="N24" s="291">
        <v>1.678705179</v>
      </c>
      <c r="O24" s="296">
        <v>1.27</v>
      </c>
    </row>
    <row r="25" spans="2:15" x14ac:dyDescent="0.2">
      <c r="C25" s="222"/>
      <c r="D25" s="222"/>
      <c r="E25" s="222"/>
      <c r="F25" s="222"/>
      <c r="G25" s="292"/>
      <c r="H25" s="292"/>
      <c r="I25" s="292"/>
      <c r="J25" s="292"/>
      <c r="K25" s="292"/>
      <c r="L25" s="292"/>
      <c r="M25" s="292"/>
      <c r="N25" s="292"/>
      <c r="O25" s="297"/>
    </row>
    <row r="26" spans="2:15" x14ac:dyDescent="0.2">
      <c r="B26" s="340" t="s">
        <v>294</v>
      </c>
      <c r="C26" s="222"/>
      <c r="D26" s="222"/>
      <c r="E26" s="222"/>
      <c r="F26" s="222"/>
      <c r="G26" s="292"/>
      <c r="H26" s="292"/>
      <c r="I26" s="292"/>
      <c r="J26" s="292"/>
      <c r="K26" s="292"/>
      <c r="L26" s="292"/>
      <c r="M26" s="292"/>
      <c r="N26" s="292"/>
      <c r="O26" s="297"/>
    </row>
    <row r="27" spans="2:15" x14ac:dyDescent="0.2">
      <c r="B27" s="4" t="s">
        <v>302</v>
      </c>
      <c r="C27" s="44">
        <v>306.5</v>
      </c>
      <c r="D27" s="44">
        <v>256.7</v>
      </c>
      <c r="E27" s="44">
        <v>249.64</v>
      </c>
      <c r="F27" s="44">
        <v>298.7</v>
      </c>
      <c r="G27" s="343">
        <v>403.32</v>
      </c>
      <c r="H27" s="343">
        <v>538.83000000000004</v>
      </c>
      <c r="I27" s="343">
        <v>632.27</v>
      </c>
      <c r="J27" s="343">
        <v>711</v>
      </c>
      <c r="K27" s="343">
        <v>853</v>
      </c>
      <c r="L27" s="343">
        <v>591</v>
      </c>
      <c r="M27" s="343">
        <v>743.203557312253</v>
      </c>
      <c r="N27" s="343">
        <v>988</v>
      </c>
      <c r="O27" s="344">
        <v>1039.6904761904761</v>
      </c>
    </row>
    <row r="28" spans="2:15" x14ac:dyDescent="0.2">
      <c r="B28" s="39" t="s">
        <v>319</v>
      </c>
      <c r="C28" s="43" t="s">
        <v>170</v>
      </c>
      <c r="D28" s="43">
        <v>219.1</v>
      </c>
      <c r="E28" s="43">
        <v>222.7</v>
      </c>
      <c r="F28" s="43">
        <v>273.89999999999998</v>
      </c>
      <c r="G28" s="341">
        <v>377.3</v>
      </c>
      <c r="H28" s="341">
        <v>476.1</v>
      </c>
      <c r="I28" s="341">
        <v>564.4</v>
      </c>
      <c r="J28" s="341">
        <v>676</v>
      </c>
      <c r="K28" s="341">
        <v>792</v>
      </c>
      <c r="L28" s="341">
        <v>535</v>
      </c>
      <c r="M28" s="341">
        <v>713.12351778656125</v>
      </c>
      <c r="N28" s="341">
        <v>931</v>
      </c>
      <c r="O28" s="342">
        <v>937.08134920634916</v>
      </c>
    </row>
    <row r="29" spans="2:15" x14ac:dyDescent="0.2">
      <c r="B29" s="4" t="s">
        <v>320</v>
      </c>
      <c r="C29" s="44">
        <v>277.89999999999998</v>
      </c>
      <c r="D29" s="44">
        <v>236.5</v>
      </c>
      <c r="E29" s="44">
        <v>222.77</v>
      </c>
      <c r="F29" s="44">
        <v>276.02999999999997</v>
      </c>
      <c r="G29" s="343">
        <v>392.01</v>
      </c>
      <c r="H29" s="343">
        <v>545.05999999999995</v>
      </c>
      <c r="I29" s="343">
        <v>608.30999999999995</v>
      </c>
      <c r="J29" s="343">
        <v>678</v>
      </c>
      <c r="K29" s="343">
        <v>956</v>
      </c>
      <c r="L29" s="343">
        <v>543</v>
      </c>
      <c r="M29" s="343">
        <v>696.91501976284587</v>
      </c>
      <c r="N29" s="343">
        <v>964</v>
      </c>
      <c r="O29" s="344">
        <v>985.95436507936506</v>
      </c>
    </row>
    <row r="30" spans="2:15" x14ac:dyDescent="0.2">
      <c r="B30" s="39" t="s">
        <v>139</v>
      </c>
      <c r="C30" s="43">
        <v>296.5</v>
      </c>
      <c r="D30" s="43">
        <v>245.2</v>
      </c>
      <c r="E30" s="43">
        <v>233.19</v>
      </c>
      <c r="F30" s="43">
        <v>282.67</v>
      </c>
      <c r="G30" s="341">
        <v>399.68</v>
      </c>
      <c r="H30" s="341">
        <v>568.32000000000005</v>
      </c>
      <c r="I30" s="341">
        <v>651.21</v>
      </c>
      <c r="J30" s="341">
        <v>714</v>
      </c>
      <c r="K30" s="341">
        <v>1007</v>
      </c>
      <c r="L30" s="341">
        <v>567</v>
      </c>
      <c r="M30" s="341">
        <v>724.33399209486163</v>
      </c>
      <c r="N30" s="341">
        <v>1015</v>
      </c>
      <c r="O30" s="342">
        <v>1027.4960317460318</v>
      </c>
    </row>
    <row r="31" spans="2:15" x14ac:dyDescent="0.2">
      <c r="B31" s="4" t="s">
        <v>337</v>
      </c>
      <c r="C31" s="44" t="s">
        <v>170</v>
      </c>
      <c r="D31" s="44">
        <v>222.7</v>
      </c>
      <c r="E31" s="44">
        <v>211.9</v>
      </c>
      <c r="F31" s="44">
        <v>260.14</v>
      </c>
      <c r="G31" s="343">
        <v>357.6</v>
      </c>
      <c r="H31" s="343">
        <v>514.07000000000005</v>
      </c>
      <c r="I31" s="343">
        <v>589.12</v>
      </c>
      <c r="J31" s="343">
        <v>644</v>
      </c>
      <c r="K31" s="343">
        <v>930</v>
      </c>
      <c r="L31" s="343">
        <v>525</v>
      </c>
      <c r="M31" s="343">
        <v>676.2025691699605</v>
      </c>
      <c r="N31" s="343">
        <v>937</v>
      </c>
      <c r="O31" s="344">
        <v>956.77976190476193</v>
      </c>
    </row>
    <row r="32" spans="2:15" x14ac:dyDescent="0.2">
      <c r="B32" s="39" t="s">
        <v>429</v>
      </c>
      <c r="C32" s="43" t="s">
        <v>170</v>
      </c>
      <c r="D32" s="43">
        <v>114.61</v>
      </c>
      <c r="E32" s="43">
        <v>131.25</v>
      </c>
      <c r="F32" s="43">
        <v>149.26</v>
      </c>
      <c r="G32" s="341">
        <v>151.97</v>
      </c>
      <c r="H32" s="341">
        <v>230.28</v>
      </c>
      <c r="I32" s="341">
        <v>287.39999999999998</v>
      </c>
      <c r="J32" s="341">
        <v>340</v>
      </c>
      <c r="K32" s="341">
        <v>461</v>
      </c>
      <c r="L32" s="341">
        <v>346</v>
      </c>
      <c r="M32" s="341">
        <v>442.600790513834</v>
      </c>
      <c r="N32" s="341">
        <v>609</v>
      </c>
      <c r="O32" s="342">
        <v>631.17361111111109</v>
      </c>
    </row>
    <row r="33" spans="2:15" x14ac:dyDescent="0.2">
      <c r="C33" s="44"/>
      <c r="D33" s="44"/>
      <c r="E33" s="44"/>
      <c r="F33" s="44"/>
      <c r="G33" s="343"/>
      <c r="H33" s="343"/>
      <c r="I33" s="343"/>
      <c r="J33" s="343"/>
      <c r="K33" s="343"/>
      <c r="L33" s="343"/>
      <c r="M33" s="343"/>
      <c r="N33" s="343"/>
      <c r="O33" s="344"/>
    </row>
    <row r="34" spans="2:15" x14ac:dyDescent="0.2">
      <c r="B34" s="4" t="s">
        <v>640</v>
      </c>
      <c r="C34" s="44">
        <v>608</v>
      </c>
      <c r="D34" s="44">
        <v>552</v>
      </c>
      <c r="E34" s="44">
        <v>485.95</v>
      </c>
      <c r="F34" s="44">
        <v>585.9</v>
      </c>
      <c r="G34" s="343">
        <v>791.07</v>
      </c>
      <c r="H34" s="343">
        <v>914.51</v>
      </c>
      <c r="I34" s="343">
        <v>1086.02</v>
      </c>
      <c r="J34" s="343">
        <v>1024</v>
      </c>
      <c r="K34" s="343">
        <v>1608</v>
      </c>
      <c r="L34" s="343">
        <v>1041</v>
      </c>
      <c r="M34" s="343">
        <v>1266.1250459614662</v>
      </c>
      <c r="N34" s="343">
        <v>1584.8592832557194</v>
      </c>
      <c r="O34" s="344">
        <v>1589.4273580830268</v>
      </c>
    </row>
    <row r="35" spans="2:15" x14ac:dyDescent="0.2">
      <c r="B35" s="39" t="s">
        <v>641</v>
      </c>
      <c r="C35" s="43">
        <v>501</v>
      </c>
      <c r="D35" s="43">
        <v>413</v>
      </c>
      <c r="E35" s="43">
        <v>429.08</v>
      </c>
      <c r="F35" s="43">
        <v>533.29999999999995</v>
      </c>
      <c r="G35" s="341">
        <v>692.67</v>
      </c>
      <c r="H35" s="341">
        <v>884.75</v>
      </c>
      <c r="I35" s="341">
        <v>1039.05</v>
      </c>
      <c r="J35" s="341">
        <v>1182</v>
      </c>
      <c r="K35" s="341">
        <v>1405</v>
      </c>
      <c r="L35" s="341">
        <v>863</v>
      </c>
      <c r="M35" s="341">
        <v>1246.6110675518289</v>
      </c>
      <c r="N35" s="341">
        <v>1555.6645069852198</v>
      </c>
      <c r="O35" s="342">
        <v>1433.1922277100134</v>
      </c>
    </row>
    <row r="36" spans="2:15" x14ac:dyDescent="0.2">
      <c r="C36" s="44"/>
      <c r="D36" s="44"/>
      <c r="E36" s="44"/>
      <c r="F36" s="44"/>
      <c r="G36" s="343"/>
      <c r="H36" s="343"/>
      <c r="I36" s="343"/>
      <c r="J36" s="343"/>
      <c r="K36" s="343"/>
      <c r="L36" s="343"/>
      <c r="M36" s="343"/>
      <c r="N36" s="343"/>
      <c r="O36" s="344"/>
    </row>
    <row r="37" spans="2:15" x14ac:dyDescent="0.2">
      <c r="B37" s="4" t="s">
        <v>642</v>
      </c>
      <c r="C37" s="44">
        <v>843.4</v>
      </c>
      <c r="D37" s="44">
        <v>716.5</v>
      </c>
      <c r="E37" s="44">
        <v>810.2</v>
      </c>
      <c r="F37" s="44">
        <v>959.67100000000005</v>
      </c>
      <c r="G37" s="343">
        <v>1062.5</v>
      </c>
      <c r="H37" s="343">
        <v>1221.4759771112888</v>
      </c>
      <c r="I37" s="343">
        <v>1293</v>
      </c>
      <c r="J37" s="343">
        <v>1652.8107166666664</v>
      </c>
      <c r="K37" s="343">
        <v>1737</v>
      </c>
      <c r="L37" s="343">
        <v>1331</v>
      </c>
      <c r="M37" s="343">
        <v>1513.890293109361</v>
      </c>
      <c r="N37" s="343">
        <v>1839.6797954654626</v>
      </c>
      <c r="O37" s="344">
        <v>1821.3160067612973</v>
      </c>
    </row>
    <row r="38" spans="2:15" x14ac:dyDescent="0.2">
      <c r="B38" s="39" t="s">
        <v>643</v>
      </c>
      <c r="C38" s="43">
        <v>715.5</v>
      </c>
      <c r="D38" s="43">
        <v>650.5</v>
      </c>
      <c r="E38" s="43">
        <v>778.03</v>
      </c>
      <c r="F38" s="43">
        <v>880.22</v>
      </c>
      <c r="G38" s="341">
        <v>916.4</v>
      </c>
      <c r="H38" s="341">
        <v>1090.8991180346659</v>
      </c>
      <c r="I38" s="341">
        <v>1266</v>
      </c>
      <c r="J38" s="341">
        <v>1584.0939490384612</v>
      </c>
      <c r="K38" s="341">
        <v>1618</v>
      </c>
      <c r="L38" s="341">
        <v>1254</v>
      </c>
      <c r="M38" s="341">
        <v>1695.1211777009921</v>
      </c>
      <c r="N38" s="341">
        <v>1949.0170948314533</v>
      </c>
      <c r="O38" s="342">
        <v>1800.2553701396623</v>
      </c>
    </row>
    <row r="39" spans="2:15" x14ac:dyDescent="0.2">
      <c r="C39" s="44"/>
      <c r="D39" s="44"/>
      <c r="E39" s="44"/>
      <c r="F39" s="44"/>
      <c r="G39" s="343"/>
      <c r="H39" s="343"/>
      <c r="I39" s="343"/>
      <c r="J39" s="343"/>
      <c r="K39" s="343"/>
      <c r="L39" s="343"/>
      <c r="M39" s="343"/>
      <c r="N39" s="343"/>
      <c r="O39" s="344"/>
    </row>
    <row r="40" spans="2:15" ht="13.5" thickBot="1" x14ac:dyDescent="0.25">
      <c r="B40" s="39" t="s">
        <v>394</v>
      </c>
      <c r="C40" s="678">
        <v>785.33061844284919</v>
      </c>
      <c r="D40" s="678">
        <v>568.12061848115491</v>
      </c>
      <c r="E40" s="678">
        <v>662.54337541365362</v>
      </c>
      <c r="F40" s="678">
        <v>751.84765283562137</v>
      </c>
      <c r="G40" s="678">
        <v>1038.576354679803</v>
      </c>
      <c r="H40" s="679">
        <v>1039.0778409793497</v>
      </c>
      <c r="I40" s="678">
        <v>1173.8657534246574</v>
      </c>
      <c r="J40" s="679">
        <v>1012</v>
      </c>
      <c r="K40" s="678">
        <v>1072</v>
      </c>
      <c r="L40" s="678">
        <v>826</v>
      </c>
      <c r="M40" s="678">
        <v>1011.1764705882352</v>
      </c>
      <c r="N40" s="678">
        <v>1144</v>
      </c>
      <c r="O40" s="386">
        <v>1217.7884615384614</v>
      </c>
    </row>
    <row r="41" spans="2:15" x14ac:dyDescent="0.2"/>
    <row r="42" spans="2:15" x14ac:dyDescent="0.2">
      <c r="B42" s="54" t="s">
        <v>644</v>
      </c>
    </row>
    <row r="43" spans="2:15" x14ac:dyDescent="0.2">
      <c r="B43" s="54" t="s">
        <v>645</v>
      </c>
    </row>
    <row r="44" spans="2:15" x14ac:dyDescent="0.2">
      <c r="B44" s="54" t="s">
        <v>646</v>
      </c>
    </row>
    <row r="45" spans="2:15" x14ac:dyDescent="0.2">
      <c r="B45" s="54" t="s">
        <v>647</v>
      </c>
    </row>
    <row r="46" spans="2:15" x14ac:dyDescent="0.2">
      <c r="B46" s="10" t="s">
        <v>491</v>
      </c>
    </row>
    <row r="47" spans="2:15" x14ac:dyDescent="0.2"/>
    <row r="48" spans="2:15" x14ac:dyDescent="0.2"/>
    <row r="49" spans="2:15" x14ac:dyDescent="0.2">
      <c r="B49" s="263"/>
      <c r="C49" s="263"/>
      <c r="D49" s="263"/>
      <c r="E49" s="263"/>
      <c r="F49" s="263"/>
      <c r="G49" s="263"/>
      <c r="H49" s="263"/>
      <c r="I49" s="263"/>
      <c r="J49" s="263"/>
      <c r="K49" s="263"/>
      <c r="L49" s="263"/>
      <c r="M49" s="263"/>
      <c r="N49" s="263"/>
      <c r="O49" s="263"/>
    </row>
    <row r="50" spans="2:15" x14ac:dyDescent="0.2">
      <c r="B50" s="265"/>
      <c r="C50" s="265"/>
      <c r="D50" s="265"/>
      <c r="E50" s="265"/>
      <c r="F50" s="265"/>
      <c r="G50" s="265"/>
      <c r="H50" s="265"/>
      <c r="I50" s="265"/>
      <c r="J50" s="265"/>
      <c r="K50" s="265"/>
      <c r="L50" s="265"/>
      <c r="M50" s="265"/>
      <c r="N50" s="265"/>
      <c r="O50" s="265"/>
    </row>
  </sheetData>
  <phoneticPr fontId="4" type="noConversion"/>
  <pageMargins left="0.75" right="0.75" top="0.49" bottom="1" header="0.5" footer="0.5"/>
  <pageSetup paperSize="9" scale="6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6">
    <tabColor indexed="11"/>
    <pageSetUpPr fitToPage="1"/>
  </sheetPr>
  <dimension ref="A1:J56"/>
  <sheetViews>
    <sheetView showGridLines="0" view="pageBreakPreview" zoomScale="85" zoomScaleNormal="100" zoomScaleSheetLayoutView="85" workbookViewId="0"/>
  </sheetViews>
  <sheetFormatPr defaultRowHeight="12.75" zeroHeight="1" x14ac:dyDescent="0.2"/>
  <cols>
    <col min="1" max="1" width="0.42578125" style="227" customWidth="1"/>
    <col min="2" max="2" width="9.140625" style="229"/>
    <col min="3" max="7" width="10.7109375" style="227" customWidth="1"/>
    <col min="8" max="8" width="9.140625" style="227"/>
    <col min="9" max="9" width="10.85546875" style="227" customWidth="1"/>
    <col min="10" max="16384" width="9.140625" style="227"/>
  </cols>
  <sheetData>
    <row r="1" spans="1:8" x14ac:dyDescent="0.2">
      <c r="A1" s="227" t="s">
        <v>296</v>
      </c>
      <c r="B1" s="592"/>
    </row>
    <row r="2" spans="1:8" ht="12.75" customHeight="1" x14ac:dyDescent="0.2"/>
    <row r="3" spans="1:8" ht="12.75" customHeight="1" x14ac:dyDescent="0.2"/>
    <row r="4" spans="1:8" ht="12.75" customHeight="1" x14ac:dyDescent="0.2">
      <c r="D4" s="143" t="s">
        <v>450</v>
      </c>
    </row>
    <row r="5" spans="1:8" ht="12.75" customHeight="1" x14ac:dyDescent="0.2">
      <c r="D5" s="755" t="s">
        <v>522</v>
      </c>
    </row>
    <row r="6" spans="1:8" ht="12.75" customHeight="1" x14ac:dyDescent="0.2"/>
    <row r="7" spans="1:8" x14ac:dyDescent="0.2"/>
    <row r="8" spans="1:8" x14ac:dyDescent="0.2">
      <c r="G8" s="2"/>
      <c r="H8" s="2"/>
    </row>
    <row r="9" spans="1:8" x14ac:dyDescent="0.2">
      <c r="G9" s="2"/>
      <c r="H9" s="2"/>
    </row>
    <row r="10" spans="1:8" x14ac:dyDescent="0.2">
      <c r="G10" s="2"/>
      <c r="H10" s="2"/>
    </row>
    <row r="11" spans="1:8" x14ac:dyDescent="0.2">
      <c r="G11" s="2"/>
      <c r="H11" s="2"/>
    </row>
    <row r="12" spans="1:8" x14ac:dyDescent="0.2"/>
    <row r="13" spans="1:8" x14ac:dyDescent="0.2"/>
    <row r="14" spans="1:8" x14ac:dyDescent="0.2">
      <c r="B14" s="3"/>
      <c r="C14" s="228"/>
      <c r="D14" s="228"/>
      <c r="E14" s="228"/>
      <c r="F14" s="228"/>
    </row>
    <row r="15" spans="1:8" x14ac:dyDescent="0.2">
      <c r="B15" s="3"/>
      <c r="C15" s="228"/>
      <c r="D15" s="228"/>
      <c r="E15" s="228"/>
      <c r="F15" s="228"/>
    </row>
    <row r="16" spans="1:8" x14ac:dyDescent="0.2">
      <c r="B16" s="3"/>
      <c r="C16" s="228"/>
      <c r="D16" s="228"/>
      <c r="E16" s="228"/>
      <c r="F16" s="228"/>
    </row>
    <row r="17" spans="2:8" x14ac:dyDescent="0.2">
      <c r="B17" s="3"/>
      <c r="C17" s="228"/>
      <c r="D17" s="228"/>
      <c r="E17" s="228"/>
      <c r="F17" s="228"/>
    </row>
    <row r="18" spans="2:8" x14ac:dyDescent="0.2">
      <c r="B18" s="3"/>
      <c r="C18" s="228"/>
      <c r="D18" s="228"/>
      <c r="E18" s="228"/>
      <c r="F18" s="228"/>
    </row>
    <row r="19" spans="2:8" x14ac:dyDescent="0.2">
      <c r="B19" s="3"/>
      <c r="C19" s="771" t="s">
        <v>399</v>
      </c>
      <c r="D19" s="772">
        <f>D23</f>
        <v>1.5</v>
      </c>
      <c r="E19" s="772">
        <f>E23</f>
        <v>1.4</v>
      </c>
      <c r="F19" s="772">
        <f>F23</f>
        <v>2.7</v>
      </c>
      <c r="G19" s="772">
        <f>G23</f>
        <v>2.2000000000000002</v>
      </c>
    </row>
    <row r="20" spans="2:8" x14ac:dyDescent="0.2">
      <c r="B20" s="3"/>
      <c r="C20" s="771" t="s">
        <v>399</v>
      </c>
      <c r="D20" s="772">
        <f>D22</f>
        <v>5.3</v>
      </c>
      <c r="E20" s="772">
        <f>E22</f>
        <v>8.41</v>
      </c>
      <c r="F20" s="772">
        <f>F22</f>
        <v>8.4</v>
      </c>
      <c r="G20" s="772">
        <f>G22</f>
        <v>7.7</v>
      </c>
    </row>
    <row r="21" spans="2:8" x14ac:dyDescent="0.2">
      <c r="B21" s="3"/>
      <c r="C21" s="771" t="s">
        <v>521</v>
      </c>
      <c r="D21" s="772">
        <f>AVERAGE(D31:D35)</f>
        <v>3.54</v>
      </c>
      <c r="E21" s="772">
        <f>AVERAGE(E31:E35)</f>
        <v>4.9000000000000004</v>
      </c>
      <c r="F21" s="772">
        <f>AVERAGE(F31:F35)</f>
        <v>4.88</v>
      </c>
      <c r="G21" s="772">
        <f>AVERAGE(G31:G35)</f>
        <v>4.08</v>
      </c>
    </row>
    <row r="22" spans="2:8" x14ac:dyDescent="0.2">
      <c r="B22" s="3"/>
      <c r="C22" s="228"/>
      <c r="D22" s="772">
        <f>MAX(D28:D35)</f>
        <v>5.3</v>
      </c>
      <c r="E22" s="772">
        <f>MAX(E28:E35)</f>
        <v>8.41</v>
      </c>
      <c r="F22" s="772">
        <f>MAX(F28:F35)</f>
        <v>8.4</v>
      </c>
      <c r="G22" s="772">
        <f>MAX(G28:G35)</f>
        <v>7.7</v>
      </c>
    </row>
    <row r="23" spans="2:8" x14ac:dyDescent="0.2">
      <c r="B23" s="3"/>
      <c r="C23" s="228"/>
      <c r="D23" s="772">
        <f>MIN(D28:D35)</f>
        <v>1.5</v>
      </c>
      <c r="E23" s="772">
        <f>MIN(E28:E35)</f>
        <v>1.4</v>
      </c>
      <c r="F23" s="772">
        <f>MIN(F28:F35)</f>
        <v>2.7</v>
      </c>
      <c r="G23" s="772">
        <f>MIN(G28:G35)</f>
        <v>2.2000000000000002</v>
      </c>
    </row>
    <row r="24" spans="2:8" x14ac:dyDescent="0.2">
      <c r="B24" s="3"/>
    </row>
    <row r="25" spans="2:8" x14ac:dyDescent="0.2"/>
    <row r="26" spans="2:8" ht="13.5" thickBot="1" x14ac:dyDescent="0.25">
      <c r="C26" s="227" t="s">
        <v>424</v>
      </c>
    </row>
    <row r="27" spans="2:8" ht="25.5" x14ac:dyDescent="0.2">
      <c r="C27" s="242" t="s">
        <v>263</v>
      </c>
      <c r="D27" s="239" t="s">
        <v>258</v>
      </c>
      <c r="E27" s="239" t="s">
        <v>259</v>
      </c>
      <c r="F27" s="239" t="s">
        <v>260</v>
      </c>
      <c r="G27" s="764" t="s">
        <v>261</v>
      </c>
      <c r="H27" s="770" t="s">
        <v>398</v>
      </c>
    </row>
    <row r="28" spans="2:8" x14ac:dyDescent="0.2">
      <c r="C28" s="786">
        <v>2005</v>
      </c>
      <c r="D28" s="787">
        <v>3.83</v>
      </c>
      <c r="E28" s="787">
        <v>7.28</v>
      </c>
      <c r="F28" s="787">
        <v>7.77</v>
      </c>
      <c r="G28" s="788">
        <v>5.96</v>
      </c>
      <c r="H28" s="789">
        <f t="shared" ref="H28:H35" si="0">AVERAGE(D28:G28)</f>
        <v>6.21</v>
      </c>
    </row>
    <row r="29" spans="2:8" x14ac:dyDescent="0.2">
      <c r="C29" s="240">
        <v>2006</v>
      </c>
      <c r="D29" s="244">
        <v>3.5</v>
      </c>
      <c r="E29" s="244">
        <v>7.3</v>
      </c>
      <c r="F29" s="244">
        <v>5.47</v>
      </c>
      <c r="G29" s="765">
        <v>3.52</v>
      </c>
      <c r="H29" s="768">
        <f t="shared" si="0"/>
        <v>4.9474999999999998</v>
      </c>
    </row>
    <row r="30" spans="2:8" x14ac:dyDescent="0.2">
      <c r="C30" s="786">
        <v>2007</v>
      </c>
      <c r="D30" s="787">
        <v>4.7</v>
      </c>
      <c r="E30" s="787">
        <v>8.41</v>
      </c>
      <c r="F30" s="787">
        <v>4.97</v>
      </c>
      <c r="G30" s="788">
        <v>5.4</v>
      </c>
      <c r="H30" s="789">
        <f t="shared" si="0"/>
        <v>5.8699999999999992</v>
      </c>
    </row>
    <row r="31" spans="2:8" x14ac:dyDescent="0.2">
      <c r="C31" s="240">
        <v>2008</v>
      </c>
      <c r="D31" s="244">
        <v>3.6</v>
      </c>
      <c r="E31" s="244">
        <v>7</v>
      </c>
      <c r="F31" s="244">
        <v>7.1</v>
      </c>
      <c r="G31" s="765">
        <v>7.7</v>
      </c>
      <c r="H31" s="768">
        <f t="shared" si="0"/>
        <v>6.35</v>
      </c>
    </row>
    <row r="32" spans="2:8" x14ac:dyDescent="0.2">
      <c r="C32" s="786">
        <v>2009</v>
      </c>
      <c r="D32" s="787">
        <v>5.3</v>
      </c>
      <c r="E32" s="787">
        <v>4.5999999999999996</v>
      </c>
      <c r="F32" s="787">
        <v>3.1</v>
      </c>
      <c r="G32" s="788">
        <v>2.2000000000000002</v>
      </c>
      <c r="H32" s="789">
        <f t="shared" si="0"/>
        <v>3.8</v>
      </c>
    </row>
    <row r="33" spans="2:10" x14ac:dyDescent="0.2">
      <c r="C33" s="240">
        <v>2010</v>
      </c>
      <c r="D33" s="244">
        <v>4</v>
      </c>
      <c r="E33" s="244">
        <v>4.7</v>
      </c>
      <c r="F33" s="244">
        <v>3.1</v>
      </c>
      <c r="G33" s="765">
        <v>3.3</v>
      </c>
      <c r="H33" s="768">
        <f>AVERAGE(D33:G33)</f>
        <v>3.7749999999999995</v>
      </c>
    </row>
    <row r="34" spans="2:10" ht="13.5" thickBot="1" x14ac:dyDescent="0.25">
      <c r="C34" s="786">
        <v>2011</v>
      </c>
      <c r="D34" s="787">
        <v>1.5</v>
      </c>
      <c r="E34" s="787">
        <v>1.4</v>
      </c>
      <c r="F34" s="787">
        <v>2.7</v>
      </c>
      <c r="G34" s="788">
        <v>2.8</v>
      </c>
      <c r="H34" s="789">
        <f>AVERAGE(D34:G34)</f>
        <v>2.0999999999999996</v>
      </c>
    </row>
    <row r="35" spans="2:10" ht="13.5" thickBot="1" x14ac:dyDescent="0.25">
      <c r="C35" s="588">
        <v>2012</v>
      </c>
      <c r="D35" s="589">
        <v>3.3</v>
      </c>
      <c r="E35" s="589">
        <v>6.8</v>
      </c>
      <c r="F35" s="589">
        <v>8.4</v>
      </c>
      <c r="G35" s="766">
        <v>4.4000000000000004</v>
      </c>
      <c r="H35" s="769">
        <f t="shared" si="0"/>
        <v>5.7249999999999996</v>
      </c>
    </row>
    <row r="36" spans="2:10" x14ac:dyDescent="0.2">
      <c r="B36" s="227"/>
    </row>
    <row r="37" spans="2:10" x14ac:dyDescent="0.2">
      <c r="B37" s="276" t="s">
        <v>375</v>
      </c>
    </row>
    <row r="38" spans="2:10" x14ac:dyDescent="0.2">
      <c r="B38" s="227"/>
    </row>
    <row r="39" spans="2:10" x14ac:dyDescent="0.2">
      <c r="B39" s="821" t="s">
        <v>557</v>
      </c>
      <c r="D39" s="821"/>
    </row>
    <row r="40" spans="2:10" x14ac:dyDescent="0.2">
      <c r="B40" s="821" t="s">
        <v>566</v>
      </c>
    </row>
    <row r="41" spans="2:10" x14ac:dyDescent="0.2">
      <c r="B41" s="821"/>
    </row>
    <row r="42" spans="2:10" x14ac:dyDescent="0.2"/>
    <row r="43" spans="2:10" x14ac:dyDescent="0.2"/>
    <row r="44" spans="2:10" x14ac:dyDescent="0.2"/>
    <row r="45" spans="2:10" x14ac:dyDescent="0.2">
      <c r="B45" s="263"/>
      <c r="C45" s="263"/>
      <c r="D45" s="263"/>
      <c r="E45" s="263"/>
      <c r="F45" s="263"/>
      <c r="G45" s="263"/>
      <c r="H45" s="263"/>
      <c r="I45" s="263"/>
      <c r="J45" s="263"/>
    </row>
    <row r="46" spans="2:10" x14ac:dyDescent="0.2">
      <c r="B46" s="265"/>
      <c r="C46" s="265"/>
      <c r="D46" s="265"/>
      <c r="E46" s="265"/>
      <c r="F46" s="265"/>
      <c r="G46" s="265"/>
      <c r="H46" s="265"/>
      <c r="I46" s="265"/>
      <c r="J46" s="265"/>
    </row>
    <row r="47" spans="2:10" x14ac:dyDescent="0.2"/>
    <row r="48" spans="2:10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</sheetData>
  <phoneticPr fontId="4" type="noConversion"/>
  <pageMargins left="0.75" right="0.75" top="0.49" bottom="1" header="0.5" footer="0.5"/>
  <pageSetup paperSize="9" scale="82" orientation="landscape" horizontalDpi="1200" verticalDpi="1200" r:id="rId1"/>
  <headerFooter alignWithMargins="0">
    <oddFooter>&amp;CStrona &amp;P z &amp;N&amp;RORLEN w liczbach ;  strona &amp;A</oddFooter>
  </headerFooter>
  <ignoredErrors>
    <ignoredError sqref="H35 H28:H33" formulaRange="1"/>
  </ignoredError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7">
    <tabColor indexed="11"/>
    <pageSetUpPr fitToPage="1"/>
  </sheetPr>
  <dimension ref="A1:I44"/>
  <sheetViews>
    <sheetView view="pageBreakPreview" zoomScale="85" zoomScaleNormal="70" zoomScaleSheetLayoutView="85" workbookViewId="0">
      <selection activeCell="C39" sqref="C39"/>
    </sheetView>
  </sheetViews>
  <sheetFormatPr defaultRowHeight="12.75" zeroHeight="1" x14ac:dyDescent="0.2"/>
  <cols>
    <col min="1" max="1" width="0.42578125" style="226" customWidth="1"/>
    <col min="2" max="2" width="9.140625" style="226"/>
    <col min="3" max="3" width="10.7109375" style="230" customWidth="1"/>
    <col min="4" max="7" width="10.7109375" style="226" customWidth="1"/>
    <col min="8" max="16384" width="9.140625" style="226"/>
  </cols>
  <sheetData>
    <row r="1" spans="1:4" s="227" customFormat="1" x14ac:dyDescent="0.2">
      <c r="A1" s="227" t="s">
        <v>296</v>
      </c>
      <c r="B1" s="592"/>
      <c r="C1" s="229"/>
    </row>
    <row r="2" spans="1:4" ht="12.75" customHeight="1" x14ac:dyDescent="0.2"/>
    <row r="3" spans="1:4" ht="12.75" customHeight="1" x14ac:dyDescent="0.2"/>
    <row r="4" spans="1:4" ht="12.75" customHeight="1" x14ac:dyDescent="0.2">
      <c r="D4" s="160" t="s">
        <v>412</v>
      </c>
    </row>
    <row r="5" spans="1:4" ht="12.75" customHeight="1" x14ac:dyDescent="0.2">
      <c r="D5" s="226" t="s">
        <v>413</v>
      </c>
    </row>
    <row r="6" spans="1:4" ht="12.75" customHeight="1" x14ac:dyDescent="0.2"/>
    <row r="7" spans="1:4" x14ac:dyDescent="0.2"/>
    <row r="8" spans="1:4" x14ac:dyDescent="0.2"/>
    <row r="9" spans="1:4" x14ac:dyDescent="0.2"/>
    <row r="10" spans="1:4" x14ac:dyDescent="0.2"/>
    <row r="11" spans="1:4" x14ac:dyDescent="0.2"/>
    <row r="12" spans="1:4" x14ac:dyDescent="0.2"/>
    <row r="13" spans="1:4" x14ac:dyDescent="0.2"/>
    <row r="14" spans="1:4" x14ac:dyDescent="0.2">
      <c r="C14" s="226"/>
    </row>
    <row r="15" spans="1:4" x14ac:dyDescent="0.2"/>
    <row r="16" spans="1:4" x14ac:dyDescent="0.2"/>
    <row r="17" spans="3:8" x14ac:dyDescent="0.2"/>
    <row r="18" spans="3:8" x14ac:dyDescent="0.2"/>
    <row r="19" spans="3:8" x14ac:dyDescent="0.2"/>
    <row r="20" spans="3:8" x14ac:dyDescent="0.2">
      <c r="C20" s="230" t="s">
        <v>400</v>
      </c>
      <c r="D20" s="245">
        <f t="shared" ref="D20:G21" si="0">D23</f>
        <v>118.6</v>
      </c>
      <c r="E20" s="245">
        <f t="shared" si="0"/>
        <v>121.3</v>
      </c>
      <c r="F20" s="245">
        <f t="shared" si="0"/>
        <v>115.1</v>
      </c>
      <c r="G20" s="245">
        <f t="shared" si="0"/>
        <v>110.1</v>
      </c>
    </row>
    <row r="21" spans="3:8" x14ac:dyDescent="0.2">
      <c r="C21" s="230" t="s">
        <v>401</v>
      </c>
      <c r="D21" s="245">
        <f t="shared" si="0"/>
        <v>21.09</v>
      </c>
      <c r="E21" s="245">
        <f t="shared" si="0"/>
        <v>25.07</v>
      </c>
      <c r="F21" s="245">
        <f t="shared" si="0"/>
        <v>26.91</v>
      </c>
      <c r="G21" s="245">
        <f t="shared" si="0"/>
        <v>26.81</v>
      </c>
    </row>
    <row r="22" spans="3:8" x14ac:dyDescent="0.2">
      <c r="C22" s="230" t="s">
        <v>402</v>
      </c>
      <c r="D22" s="245">
        <f>AVERAGE(D34:D38)</f>
        <v>88.305015873015876</v>
      </c>
      <c r="E22" s="245">
        <f>AVERAGE(E34:E38)</f>
        <v>96.793770491803272</v>
      </c>
      <c r="F22" s="245">
        <f>AVERAGE(F34:F38)</f>
        <v>96.586384615384617</v>
      </c>
      <c r="G22" s="245">
        <f>AVERAGE(G34:G38)</f>
        <v>87.198140624999994</v>
      </c>
    </row>
    <row r="23" spans="3:8" x14ac:dyDescent="0.2">
      <c r="D23" s="245">
        <f>MAX(D28:D38)</f>
        <v>118.6</v>
      </c>
      <c r="E23" s="245">
        <f>MAX(E28:E38)</f>
        <v>121.3</v>
      </c>
      <c r="F23" s="245">
        <f>MAX(F28:F38)</f>
        <v>115.1</v>
      </c>
      <c r="G23" s="245">
        <f>MAX(G28:G38)</f>
        <v>110.1</v>
      </c>
    </row>
    <row r="24" spans="3:8" x14ac:dyDescent="0.2">
      <c r="D24" s="245">
        <f>MIN(D28:D38)</f>
        <v>21.09</v>
      </c>
      <c r="E24" s="245">
        <f>MIN(E28:E38)</f>
        <v>25.07</v>
      </c>
      <c r="F24" s="245">
        <f>MIN(F28:F38)</f>
        <v>26.91</v>
      </c>
      <c r="G24" s="245">
        <f>MIN(G28:G38)</f>
        <v>26.81</v>
      </c>
    </row>
    <row r="25" spans="3:8" x14ac:dyDescent="0.2"/>
    <row r="26" spans="3:8" ht="13.5" thickBot="1" x14ac:dyDescent="0.25"/>
    <row r="27" spans="3:8" ht="25.5" x14ac:dyDescent="0.2">
      <c r="C27" s="242" t="s">
        <v>263</v>
      </c>
      <c r="D27" s="239" t="s">
        <v>258</v>
      </c>
      <c r="E27" s="239" t="s">
        <v>259</v>
      </c>
      <c r="F27" s="239" t="s">
        <v>260</v>
      </c>
      <c r="G27" s="239" t="s">
        <v>261</v>
      </c>
      <c r="H27" s="770" t="s">
        <v>398</v>
      </c>
    </row>
    <row r="28" spans="3:8" x14ac:dyDescent="0.2">
      <c r="C28" s="241">
        <v>2002</v>
      </c>
      <c r="D28" s="243">
        <v>21.09</v>
      </c>
      <c r="E28" s="243">
        <v>25.07</v>
      </c>
      <c r="F28" s="243">
        <v>26.91</v>
      </c>
      <c r="G28" s="243">
        <v>26.81</v>
      </c>
      <c r="H28" s="767">
        <f t="shared" ref="H28:H35" si="1">AVERAGE(D28:G28)</f>
        <v>24.97</v>
      </c>
    </row>
    <row r="29" spans="3:8" x14ac:dyDescent="0.2">
      <c r="C29" s="240">
        <v>2003</v>
      </c>
      <c r="D29" s="244">
        <v>31.49</v>
      </c>
      <c r="E29" s="244">
        <v>26.03</v>
      </c>
      <c r="F29" s="244">
        <v>28.39</v>
      </c>
      <c r="G29" s="244">
        <v>29.43</v>
      </c>
      <c r="H29" s="768">
        <f t="shared" si="1"/>
        <v>28.835000000000001</v>
      </c>
    </row>
    <row r="30" spans="3:8" x14ac:dyDescent="0.2">
      <c r="C30" s="241">
        <v>2004</v>
      </c>
      <c r="D30" s="243">
        <v>32.03</v>
      </c>
      <c r="E30" s="243">
        <v>35.35</v>
      </c>
      <c r="F30" s="243">
        <v>41.54</v>
      </c>
      <c r="G30" s="243">
        <v>44.03</v>
      </c>
      <c r="H30" s="767">
        <f t="shared" si="1"/>
        <v>38.237499999999997</v>
      </c>
    </row>
    <row r="31" spans="3:8" x14ac:dyDescent="0.2">
      <c r="C31" s="240">
        <v>2005</v>
      </c>
      <c r="D31" s="244">
        <v>47.7</v>
      </c>
      <c r="E31" s="244">
        <v>51.6</v>
      </c>
      <c r="F31" s="244">
        <v>61.6</v>
      </c>
      <c r="G31" s="244">
        <v>56.9</v>
      </c>
      <c r="H31" s="768">
        <f t="shared" si="1"/>
        <v>54.45</v>
      </c>
    </row>
    <row r="32" spans="3:8" x14ac:dyDescent="0.2">
      <c r="C32" s="241">
        <v>2006</v>
      </c>
      <c r="D32" s="243">
        <v>61.79</v>
      </c>
      <c r="E32" s="243">
        <v>69.599999999999994</v>
      </c>
      <c r="F32" s="243">
        <v>69.599999999999994</v>
      </c>
      <c r="G32" s="243">
        <v>59.6</v>
      </c>
      <c r="H32" s="767">
        <f t="shared" si="1"/>
        <v>65.147499999999994</v>
      </c>
    </row>
    <row r="33" spans="2:9" x14ac:dyDescent="0.2">
      <c r="C33" s="240">
        <v>2007</v>
      </c>
      <c r="D33" s="244">
        <v>57.76203125</v>
      </c>
      <c r="E33" s="244">
        <v>68.8</v>
      </c>
      <c r="F33" s="244">
        <v>74.7</v>
      </c>
      <c r="G33" s="244">
        <v>88.4</v>
      </c>
      <c r="H33" s="768">
        <f t="shared" si="1"/>
        <v>72.41550781250001</v>
      </c>
    </row>
    <row r="34" spans="2:9" x14ac:dyDescent="0.2">
      <c r="C34" s="241">
        <v>2008</v>
      </c>
      <c r="D34" s="243">
        <v>96.7</v>
      </c>
      <c r="E34" s="243">
        <v>121.3</v>
      </c>
      <c r="F34" s="243">
        <v>115.1</v>
      </c>
      <c r="G34" s="243">
        <v>55.5</v>
      </c>
      <c r="H34" s="767">
        <f t="shared" si="1"/>
        <v>97.15</v>
      </c>
    </row>
    <row r="35" spans="2:9" x14ac:dyDescent="0.2">
      <c r="C35" s="240">
        <v>2009</v>
      </c>
      <c r="D35" s="244">
        <v>44.460396825396828</v>
      </c>
      <c r="E35" s="244">
        <v>59.130901639344259</v>
      </c>
      <c r="F35" s="244">
        <v>68.076538461538462</v>
      </c>
      <c r="G35" s="244">
        <v>74.533203124999986</v>
      </c>
      <c r="H35" s="768">
        <f t="shared" si="1"/>
        <v>61.550260012819891</v>
      </c>
      <c r="I35" s="880"/>
    </row>
    <row r="36" spans="2:9" x14ac:dyDescent="0.2">
      <c r="C36" s="241">
        <v>2010</v>
      </c>
      <c r="D36" s="243">
        <v>76.364682539682548</v>
      </c>
      <c r="E36" s="243">
        <v>78.237950819672122</v>
      </c>
      <c r="F36" s="243">
        <v>76.855384615384608</v>
      </c>
      <c r="G36" s="243">
        <v>86.457499999999996</v>
      </c>
      <c r="H36" s="767">
        <f>AVERAGE(D36:G36)</f>
        <v>79.478879493684815</v>
      </c>
      <c r="I36" s="880"/>
    </row>
    <row r="37" spans="2:9" ht="13.5" thickBot="1" x14ac:dyDescent="0.25">
      <c r="C37" s="240">
        <v>2011</v>
      </c>
      <c r="D37" s="244">
        <v>105.4</v>
      </c>
      <c r="E37" s="244">
        <v>117</v>
      </c>
      <c r="F37" s="244">
        <v>113.4</v>
      </c>
      <c r="G37" s="244">
        <v>109.4</v>
      </c>
      <c r="H37" s="768">
        <f>'50'!N23</f>
        <v>111.23</v>
      </c>
    </row>
    <row r="38" spans="2:9" ht="13.5" thickBot="1" x14ac:dyDescent="0.25">
      <c r="C38" s="588">
        <v>2012</v>
      </c>
      <c r="D38" s="589">
        <v>118.6</v>
      </c>
      <c r="E38" s="589">
        <v>108.3</v>
      </c>
      <c r="F38" s="589">
        <v>109.5</v>
      </c>
      <c r="G38" s="590">
        <v>110.1</v>
      </c>
      <c r="H38" s="769">
        <f>'50'!O23</f>
        <v>111.67</v>
      </c>
    </row>
    <row r="39" spans="2:9" x14ac:dyDescent="0.2">
      <c r="C39" s="226"/>
    </row>
    <row r="40" spans="2:9" x14ac:dyDescent="0.2">
      <c r="C40" s="713" t="s">
        <v>492</v>
      </c>
    </row>
    <row r="41" spans="2:9" x14ac:dyDescent="0.2">
      <c r="C41" s="226"/>
    </row>
    <row r="42" spans="2:9" x14ac:dyDescent="0.2">
      <c r="B42" s="263"/>
      <c r="C42" s="263"/>
      <c r="D42" s="263"/>
      <c r="E42" s="263"/>
      <c r="F42" s="263"/>
      <c r="G42" s="263"/>
      <c r="H42" s="263"/>
      <c r="I42" s="263"/>
    </row>
    <row r="43" spans="2:9" x14ac:dyDescent="0.2">
      <c r="B43" s="265"/>
      <c r="C43" s="265"/>
      <c r="D43" s="265"/>
      <c r="E43" s="265"/>
      <c r="F43" s="265"/>
      <c r="G43" s="265"/>
      <c r="H43" s="265"/>
      <c r="I43" s="265"/>
    </row>
    <row r="44" spans="2:9" x14ac:dyDescent="0.2"/>
  </sheetData>
  <phoneticPr fontId="4" type="noConversion"/>
  <pageMargins left="0.75" right="0.75" top="0.49" bottom="1" header="0.5" footer="0.5"/>
  <pageSetup paperSize="9" scale="88" orientation="landscape" horizontalDpi="1200" verticalDpi="1200" r:id="rId1"/>
  <headerFooter alignWithMargins="0">
    <oddFooter>&amp;CStrona &amp;P z &amp;N&amp;RORLEN w liczbach ;  strona &amp;A</oddFooter>
  </headerFooter>
  <ignoredErrors>
    <ignoredError sqref="H28:H36" formulaRange="1"/>
  </ignoredErrors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4">
    <tabColor indexed="11"/>
    <pageSetUpPr fitToPage="1"/>
  </sheetPr>
  <dimension ref="A1:J46"/>
  <sheetViews>
    <sheetView view="pageBreakPreview" zoomScale="85" zoomScaleNormal="70" zoomScaleSheetLayoutView="85" workbookViewId="0">
      <selection activeCell="J35" sqref="J35"/>
    </sheetView>
  </sheetViews>
  <sheetFormatPr defaultRowHeight="12.75" zeroHeight="1" x14ac:dyDescent="0.2"/>
  <cols>
    <col min="1" max="1" width="0.42578125" style="226" customWidth="1"/>
    <col min="2" max="2" width="9.140625" style="226"/>
    <col min="3" max="3" width="10.7109375" style="230" customWidth="1"/>
    <col min="4" max="7" width="10.7109375" style="226" customWidth="1"/>
    <col min="8" max="16384" width="9.140625" style="226"/>
  </cols>
  <sheetData>
    <row r="1" spans="1:7" s="227" customFormat="1" x14ac:dyDescent="0.2">
      <c r="A1" s="227" t="s">
        <v>296</v>
      </c>
      <c r="B1" s="592"/>
      <c r="C1" s="229"/>
    </row>
    <row r="2" spans="1:7" ht="12.75" customHeight="1" x14ac:dyDescent="0.2"/>
    <row r="3" spans="1:7" ht="12.75" customHeight="1" x14ac:dyDescent="0.2"/>
    <row r="4" spans="1:7" ht="12.75" customHeight="1" x14ac:dyDescent="0.2">
      <c r="D4" s="160" t="s">
        <v>414</v>
      </c>
    </row>
    <row r="5" spans="1:7" ht="12.75" customHeight="1" x14ac:dyDescent="0.2">
      <c r="D5" s="226" t="s">
        <v>523</v>
      </c>
    </row>
    <row r="6" spans="1:7" ht="12.75" customHeight="1" x14ac:dyDescent="0.2"/>
    <row r="7" spans="1:7" x14ac:dyDescent="0.2"/>
    <row r="8" spans="1:7" x14ac:dyDescent="0.2"/>
    <row r="9" spans="1:7" x14ac:dyDescent="0.2"/>
    <row r="10" spans="1:7" x14ac:dyDescent="0.2"/>
    <row r="11" spans="1:7" x14ac:dyDescent="0.2"/>
    <row r="12" spans="1:7" x14ac:dyDescent="0.2"/>
    <row r="13" spans="1:7" x14ac:dyDescent="0.2"/>
    <row r="14" spans="1:7" x14ac:dyDescent="0.2">
      <c r="C14" s="226"/>
    </row>
    <row r="15" spans="1:7" x14ac:dyDescent="0.2">
      <c r="D15" s="245">
        <f>MIN(D28:D38)</f>
        <v>1.1708870967741942</v>
      </c>
      <c r="E15" s="245">
        <f>MIN(E28:E38)</f>
        <v>0.9</v>
      </c>
      <c r="F15" s="245">
        <f>MIN(F28:F38)</f>
        <v>0.5</v>
      </c>
      <c r="G15" s="245">
        <f>MIN(G28:G38)</f>
        <v>0.3</v>
      </c>
    </row>
    <row r="16" spans="1:7" x14ac:dyDescent="0.2">
      <c r="D16" s="245">
        <f>MAX(D28:D38)</f>
        <v>5.0999999999999996</v>
      </c>
      <c r="E16" s="245">
        <f>MAX(E28:E38)</f>
        <v>5</v>
      </c>
      <c r="F16" s="245">
        <f>MAX(F28:F38)</f>
        <v>4.4000000000000004</v>
      </c>
      <c r="G16" s="245">
        <f>MAX(G28:G38)</f>
        <v>6.5</v>
      </c>
    </row>
    <row r="17" spans="3:8" x14ac:dyDescent="0.2"/>
    <row r="18" spans="3:8" x14ac:dyDescent="0.2"/>
    <row r="19" spans="3:8" x14ac:dyDescent="0.2"/>
    <row r="20" spans="3:8" x14ac:dyDescent="0.2">
      <c r="C20" s="230" t="s">
        <v>400</v>
      </c>
      <c r="D20" s="245">
        <f>MAX(D28:D38)</f>
        <v>5.0999999999999996</v>
      </c>
      <c r="E20" s="245">
        <f>MAX(E28:E38)</f>
        <v>5</v>
      </c>
      <c r="F20" s="245">
        <f>MAX(F28:F38)</f>
        <v>4.4000000000000004</v>
      </c>
      <c r="G20" s="245">
        <f>MAX(G28:G38)</f>
        <v>6.5</v>
      </c>
    </row>
    <row r="21" spans="3:8" x14ac:dyDescent="0.2">
      <c r="C21" s="230" t="s">
        <v>401</v>
      </c>
      <c r="D21" s="245">
        <f>MIN(D28:D38)</f>
        <v>1.1708870967741942</v>
      </c>
      <c r="E21" s="245">
        <f>MIN(E28:E38)</f>
        <v>0.9</v>
      </c>
      <c r="F21" s="245">
        <f>MIN(F28:F38)</f>
        <v>0.5</v>
      </c>
      <c r="G21" s="245">
        <f>MIN(G28:G38)</f>
        <v>0.3</v>
      </c>
    </row>
    <row r="22" spans="3:8" x14ac:dyDescent="0.2">
      <c r="C22" s="230" t="s">
        <v>402</v>
      </c>
      <c r="D22" s="245">
        <f>AVERAGE(D34:D38)</f>
        <v>1.9423333333333335</v>
      </c>
      <c r="E22" s="245">
        <f>AVERAGE(E34:E38)</f>
        <v>2.4125901639344263</v>
      </c>
      <c r="F22" s="245">
        <f>AVERAGE(F34:F38)</f>
        <v>1.0840153846153846</v>
      </c>
      <c r="G22" s="245">
        <f>AVERAGE(G34:G38)</f>
        <v>1.0812656249999999</v>
      </c>
    </row>
    <row r="23" spans="3:8" x14ac:dyDescent="0.2">
      <c r="D23" s="245"/>
      <c r="E23" s="245"/>
      <c r="F23" s="245"/>
      <c r="G23" s="245"/>
    </row>
    <row r="24" spans="3:8" x14ac:dyDescent="0.2">
      <c r="D24" s="245"/>
      <c r="E24" s="245"/>
      <c r="F24" s="245"/>
      <c r="G24" s="245"/>
    </row>
    <row r="25" spans="3:8" x14ac:dyDescent="0.2">
      <c r="D25" s="245"/>
      <c r="E25" s="245"/>
      <c r="F25" s="245"/>
      <c r="G25" s="245"/>
    </row>
    <row r="26" spans="3:8" ht="13.5" thickBot="1" x14ac:dyDescent="0.25"/>
    <row r="27" spans="3:8" ht="25.5" x14ac:dyDescent="0.2">
      <c r="C27" s="242" t="s">
        <v>263</v>
      </c>
      <c r="D27" s="239" t="s">
        <v>258</v>
      </c>
      <c r="E27" s="239" t="s">
        <v>259</v>
      </c>
      <c r="F27" s="239" t="s">
        <v>260</v>
      </c>
      <c r="G27" s="239" t="s">
        <v>261</v>
      </c>
      <c r="H27" s="770" t="s">
        <v>398</v>
      </c>
    </row>
    <row r="28" spans="3:8" x14ac:dyDescent="0.2">
      <c r="C28" s="241">
        <v>2002</v>
      </c>
      <c r="D28" s="243">
        <v>1.1708870967741942</v>
      </c>
      <c r="E28" s="243">
        <v>1.3328461538461533</v>
      </c>
      <c r="F28" s="243">
        <v>1.1020000000000005</v>
      </c>
      <c r="G28" s="243">
        <v>1.2880769230769233</v>
      </c>
      <c r="H28" s="767">
        <v>1.2</v>
      </c>
    </row>
    <row r="29" spans="3:8" x14ac:dyDescent="0.2">
      <c r="C29" s="240">
        <v>2003</v>
      </c>
      <c r="D29" s="244">
        <v>1.7</v>
      </c>
      <c r="E29" s="244">
        <v>1.9</v>
      </c>
      <c r="F29" s="244">
        <v>1.2</v>
      </c>
      <c r="G29" s="244">
        <v>1.5</v>
      </c>
      <c r="H29" s="768">
        <v>1.6</v>
      </c>
    </row>
    <row r="30" spans="3:8" x14ac:dyDescent="0.2">
      <c r="C30" s="241">
        <v>2004</v>
      </c>
      <c r="D30" s="243">
        <v>2.5</v>
      </c>
      <c r="E30" s="243">
        <v>3.1209375000000001</v>
      </c>
      <c r="F30" s="243">
        <v>3.8</v>
      </c>
      <c r="G30" s="243">
        <v>6.5</v>
      </c>
      <c r="H30" s="767">
        <f t="shared" ref="H30:H35" si="0">AVERAGE(D30:G30)</f>
        <v>3.9802343750000002</v>
      </c>
    </row>
    <row r="31" spans="3:8" x14ac:dyDescent="0.2">
      <c r="C31" s="240">
        <v>2005</v>
      </c>
      <c r="D31" s="244">
        <v>5.0999999999999996</v>
      </c>
      <c r="E31" s="244">
        <v>4.2</v>
      </c>
      <c r="F31" s="244">
        <v>4.4000000000000004</v>
      </c>
      <c r="G31" s="244">
        <v>3.9</v>
      </c>
      <c r="H31" s="768">
        <v>4.4000000000000004</v>
      </c>
    </row>
    <row r="32" spans="3:8" x14ac:dyDescent="0.2">
      <c r="C32" s="241">
        <v>2006</v>
      </c>
      <c r="D32" s="243">
        <v>4.0999999999999996</v>
      </c>
      <c r="E32" s="243">
        <v>5</v>
      </c>
      <c r="F32" s="243">
        <v>4.2</v>
      </c>
      <c r="G32" s="243">
        <v>3.8</v>
      </c>
      <c r="H32" s="767">
        <v>4.3</v>
      </c>
    </row>
    <row r="33" spans="2:10" x14ac:dyDescent="0.2">
      <c r="C33" s="240">
        <v>2007</v>
      </c>
      <c r="D33" s="244">
        <v>3.6</v>
      </c>
      <c r="E33" s="244">
        <v>3.5</v>
      </c>
      <c r="F33" s="244">
        <v>2.5</v>
      </c>
      <c r="G33" s="244">
        <v>2.9</v>
      </c>
      <c r="H33" s="768">
        <v>3.1</v>
      </c>
    </row>
    <row r="34" spans="2:10" x14ac:dyDescent="0.2">
      <c r="C34" s="241">
        <v>2008</v>
      </c>
      <c r="D34" s="243">
        <v>2.9</v>
      </c>
      <c r="E34" s="243">
        <v>4.4000000000000004</v>
      </c>
      <c r="F34" s="243">
        <v>2.6</v>
      </c>
      <c r="G34" s="243">
        <v>1.8</v>
      </c>
      <c r="H34" s="767">
        <f t="shared" si="0"/>
        <v>2.9250000000000003</v>
      </c>
    </row>
    <row r="35" spans="2:10" x14ac:dyDescent="0.2">
      <c r="C35" s="240">
        <v>2009</v>
      </c>
      <c r="D35" s="244">
        <v>1.2</v>
      </c>
      <c r="E35" s="244">
        <v>0.9</v>
      </c>
      <c r="F35" s="244">
        <v>0.5</v>
      </c>
      <c r="G35" s="244">
        <v>0.7</v>
      </c>
      <c r="H35" s="768">
        <f t="shared" si="0"/>
        <v>0.82499999999999996</v>
      </c>
    </row>
    <row r="36" spans="2:10" x14ac:dyDescent="0.2">
      <c r="C36" s="241">
        <v>2010</v>
      </c>
      <c r="D36" s="243">
        <v>1.4116666666666668</v>
      </c>
      <c r="E36" s="243">
        <v>1.7629508196721311</v>
      </c>
      <c r="F36" s="243">
        <v>0.92007692307692324</v>
      </c>
      <c r="G36" s="243">
        <v>1.506328125</v>
      </c>
      <c r="H36" s="767">
        <f>AVERAGE(D36:G36)</f>
        <v>1.4002556336039302</v>
      </c>
    </row>
    <row r="37" spans="2:10" ht="13.5" thickBot="1" x14ac:dyDescent="0.25">
      <c r="C37" s="240">
        <v>2011</v>
      </c>
      <c r="D37" s="244">
        <v>2.9</v>
      </c>
      <c r="E37" s="244">
        <v>2.9</v>
      </c>
      <c r="F37" s="244">
        <v>0.7</v>
      </c>
      <c r="G37" s="244">
        <v>0.3</v>
      </c>
      <c r="H37" s="768">
        <f>'50'!N24</f>
        <v>1.678705179</v>
      </c>
    </row>
    <row r="38" spans="2:10" ht="13.5" thickBot="1" x14ac:dyDescent="0.25">
      <c r="C38" s="588">
        <v>2012</v>
      </c>
      <c r="D38" s="589">
        <v>1.3</v>
      </c>
      <c r="E38" s="589">
        <v>2.1</v>
      </c>
      <c r="F38" s="589">
        <v>0.7</v>
      </c>
      <c r="G38" s="590">
        <v>1.1000000000000001</v>
      </c>
      <c r="H38" s="769">
        <f>'50'!O24</f>
        <v>1.27</v>
      </c>
    </row>
    <row r="39" spans="2:10" x14ac:dyDescent="0.2">
      <c r="C39" s="226"/>
    </row>
    <row r="40" spans="2:10" x14ac:dyDescent="0.2">
      <c r="C40" s="713" t="s">
        <v>492</v>
      </c>
    </row>
    <row r="41" spans="2:10" x14ac:dyDescent="0.2">
      <c r="C41" s="226"/>
    </row>
    <row r="42" spans="2:10" x14ac:dyDescent="0.2">
      <c r="B42" s="891" t="s">
        <v>661</v>
      </c>
    </row>
    <row r="43" spans="2:10" x14ac:dyDescent="0.2">
      <c r="B43" s="820"/>
    </row>
    <row r="44" spans="2:10" x14ac:dyDescent="0.2">
      <c r="B44" s="263"/>
      <c r="C44" s="263"/>
      <c r="D44" s="263"/>
      <c r="E44" s="263"/>
      <c r="F44" s="263"/>
      <c r="G44" s="263"/>
      <c r="H44" s="263"/>
      <c r="I44" s="263"/>
      <c r="J44" s="263"/>
    </row>
    <row r="45" spans="2:10" x14ac:dyDescent="0.2">
      <c r="B45" s="265"/>
      <c r="C45" s="265"/>
      <c r="D45" s="265"/>
      <c r="E45" s="265"/>
      <c r="F45" s="265"/>
      <c r="G45" s="265"/>
      <c r="H45" s="265"/>
      <c r="I45" s="265"/>
      <c r="J45" s="265"/>
    </row>
    <row r="46" spans="2:10" x14ac:dyDescent="0.2"/>
  </sheetData>
  <phoneticPr fontId="4" type="noConversion"/>
  <pageMargins left="0.75" right="0.75" top="0.49" bottom="1" header="0.5" footer="0.5"/>
  <pageSetup paperSize="9" scale="84" orientation="landscape" horizontalDpi="1200" verticalDpi="1200" r:id="rId1"/>
  <headerFooter alignWithMargins="0">
    <oddFooter>&amp;CStrona &amp;P z &amp;N&amp;RORLEN w liczbach ;  strona &amp;A</oddFooter>
  </headerFooter>
  <ignoredErrors>
    <ignoredError sqref="H34:H36 H30" formulaRange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2">
    <tabColor indexed="11"/>
    <pageSetUpPr autoPageBreaks="0" fitToPage="1"/>
  </sheetPr>
  <dimension ref="A1:T32"/>
  <sheetViews>
    <sheetView view="pageBreakPreview" zoomScale="85" zoomScaleNormal="85" zoomScaleSheetLayoutView="100" workbookViewId="0">
      <selection activeCell="J29" sqref="J29"/>
    </sheetView>
  </sheetViews>
  <sheetFormatPr defaultRowHeight="12.75" x14ac:dyDescent="0.2"/>
  <cols>
    <col min="1" max="1" width="0.42578125" style="190" customWidth="1"/>
    <col min="2" max="2" width="29.85546875" style="190" customWidth="1"/>
    <col min="3" max="19" width="10.28515625" style="190" customWidth="1"/>
    <col min="20" max="16384" width="9.140625" style="190"/>
  </cols>
  <sheetData>
    <row r="1" spans="1:20" x14ac:dyDescent="0.2">
      <c r="A1" s="190" t="s">
        <v>296</v>
      </c>
      <c r="B1" s="592"/>
    </row>
    <row r="2" spans="1:20" ht="12.75" customHeight="1" x14ac:dyDescent="0.35">
      <c r="B2" s="32"/>
    </row>
    <row r="3" spans="1:20" ht="12.75" customHeight="1" x14ac:dyDescent="0.35">
      <c r="B3" s="32"/>
    </row>
    <row r="4" spans="1:20" ht="12.75" customHeight="1" x14ac:dyDescent="0.35">
      <c r="B4" s="32"/>
    </row>
    <row r="5" spans="1:20" ht="12.75" customHeight="1" x14ac:dyDescent="0.2">
      <c r="B5" s="160" t="s">
        <v>198</v>
      </c>
    </row>
    <row r="6" spans="1:20" ht="13.5" thickBot="1" x14ac:dyDescent="0.25"/>
    <row r="7" spans="1:20" x14ac:dyDescent="0.2">
      <c r="B7" s="191" t="s">
        <v>199</v>
      </c>
      <c r="C7" s="192">
        <v>1996</v>
      </c>
      <c r="D7" s="192">
        <v>1997</v>
      </c>
      <c r="E7" s="192">
        <v>1998</v>
      </c>
      <c r="F7" s="192">
        <v>1999</v>
      </c>
      <c r="G7" s="192">
        <v>2000</v>
      </c>
      <c r="H7" s="192">
        <v>2001</v>
      </c>
      <c r="I7" s="192">
        <v>2002</v>
      </c>
      <c r="J7" s="192">
        <v>2003</v>
      </c>
      <c r="K7" s="192">
        <v>2004</v>
      </c>
      <c r="L7" s="192">
        <v>2005</v>
      </c>
      <c r="M7" s="192">
        <v>2006</v>
      </c>
      <c r="N7" s="192">
        <v>2007</v>
      </c>
      <c r="O7" s="192">
        <v>2008</v>
      </c>
      <c r="P7" s="192">
        <v>2009</v>
      </c>
      <c r="Q7" s="192">
        <v>2010</v>
      </c>
      <c r="R7" s="192">
        <v>2011</v>
      </c>
      <c r="S7" s="333">
        <v>2012</v>
      </c>
    </row>
    <row r="8" spans="1:20" ht="7.5" customHeight="1" x14ac:dyDescent="0.2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334"/>
    </row>
    <row r="9" spans="1:20" x14ac:dyDescent="0.2">
      <c r="B9" s="194" t="s">
        <v>200</v>
      </c>
      <c r="C9" s="892">
        <v>6.2</v>
      </c>
      <c r="D9" s="892">
        <v>7.1</v>
      </c>
      <c r="E9" s="892">
        <v>5</v>
      </c>
      <c r="F9" s="892">
        <v>4.5</v>
      </c>
      <c r="G9" s="892">
        <v>4.3</v>
      </c>
      <c r="H9" s="892">
        <v>1.2</v>
      </c>
      <c r="I9" s="892">
        <v>1.4</v>
      </c>
      <c r="J9" s="892">
        <v>3.9</v>
      </c>
      <c r="K9" s="892">
        <v>5.3</v>
      </c>
      <c r="L9" s="892">
        <v>3.6</v>
      </c>
      <c r="M9" s="892">
        <v>6.2</v>
      </c>
      <c r="N9" s="892">
        <v>6.8</v>
      </c>
      <c r="O9" s="892">
        <v>5.0999999999999996</v>
      </c>
      <c r="P9" s="892">
        <v>1.6</v>
      </c>
      <c r="Q9" s="892">
        <v>3.9</v>
      </c>
      <c r="R9" s="892">
        <v>4.5</v>
      </c>
      <c r="S9" s="335">
        <v>1.9</v>
      </c>
      <c r="T9" s="592"/>
    </row>
    <row r="10" spans="1:20" x14ac:dyDescent="0.2">
      <c r="B10" s="190" t="s">
        <v>589</v>
      </c>
      <c r="C10" s="895">
        <v>123.4357</v>
      </c>
      <c r="D10" s="895">
        <v>138.7054</v>
      </c>
      <c r="E10" s="895">
        <v>153.42939999999999</v>
      </c>
      <c r="F10" s="895">
        <v>157.46979999999999</v>
      </c>
      <c r="G10" s="895">
        <v>185.71379999999999</v>
      </c>
      <c r="H10" s="895">
        <v>212.29379999999998</v>
      </c>
      <c r="I10" s="895">
        <v>209.6174</v>
      </c>
      <c r="J10" s="895">
        <v>191.6438</v>
      </c>
      <c r="K10" s="895">
        <v>204.23650000000001</v>
      </c>
      <c r="L10" s="895">
        <v>244.42010000000002</v>
      </c>
      <c r="M10" s="895">
        <v>272.08890000000002</v>
      </c>
      <c r="N10" s="895">
        <v>311.00170000000003</v>
      </c>
      <c r="O10" s="895">
        <v>363.17529999999999</v>
      </c>
      <c r="P10" s="895">
        <v>310.6814</v>
      </c>
      <c r="Q10" s="895">
        <v>354.61609999999996</v>
      </c>
      <c r="R10" s="895">
        <v>370.85059999999999</v>
      </c>
      <c r="S10" s="339">
        <v>381.21350000000001</v>
      </c>
      <c r="T10" s="592"/>
    </row>
    <row r="11" spans="1:20" ht="14.25" x14ac:dyDescent="0.2">
      <c r="B11" s="194" t="s">
        <v>665</v>
      </c>
      <c r="C11" s="893">
        <v>3200</v>
      </c>
      <c r="D11" s="893">
        <v>3600</v>
      </c>
      <c r="E11" s="893">
        <v>4000</v>
      </c>
      <c r="F11" s="893">
        <v>4100</v>
      </c>
      <c r="G11" s="893">
        <v>4900</v>
      </c>
      <c r="H11" s="893">
        <v>5600</v>
      </c>
      <c r="I11" s="893">
        <v>5500</v>
      </c>
      <c r="J11" s="893">
        <v>5000</v>
      </c>
      <c r="K11" s="893">
        <v>5300</v>
      </c>
      <c r="L11" s="893">
        <v>6400</v>
      </c>
      <c r="M11" s="893">
        <v>7100</v>
      </c>
      <c r="N11" s="893">
        <v>8200</v>
      </c>
      <c r="O11" s="893">
        <v>9500</v>
      </c>
      <c r="P11" s="893">
        <v>8100</v>
      </c>
      <c r="Q11" s="893">
        <v>9200</v>
      </c>
      <c r="R11" s="893">
        <v>9600</v>
      </c>
      <c r="S11" s="337">
        <v>9900</v>
      </c>
    </row>
    <row r="12" spans="1:20" x14ac:dyDescent="0.2">
      <c r="B12" s="190" t="s">
        <v>590</v>
      </c>
      <c r="C12" s="896">
        <v>19.899999999999999</v>
      </c>
      <c r="D12" s="896">
        <v>15</v>
      </c>
      <c r="E12" s="896">
        <v>11.8</v>
      </c>
      <c r="F12" s="896">
        <v>7.2</v>
      </c>
      <c r="G12" s="896">
        <v>10.1</v>
      </c>
      <c r="H12" s="896">
        <v>5.3</v>
      </c>
      <c r="I12" s="896">
        <v>1.9</v>
      </c>
      <c r="J12" s="896">
        <v>0.7</v>
      </c>
      <c r="K12" s="896">
        <v>3.6</v>
      </c>
      <c r="L12" s="896">
        <v>2.2000000000000002</v>
      </c>
      <c r="M12" s="896">
        <v>1.3</v>
      </c>
      <c r="N12" s="896">
        <v>2.6</v>
      </c>
      <c r="O12" s="896">
        <v>4.2</v>
      </c>
      <c r="P12" s="896">
        <v>4</v>
      </c>
      <c r="Q12" s="896">
        <v>2.7</v>
      </c>
      <c r="R12" s="896">
        <v>3.9</v>
      </c>
      <c r="S12" s="336">
        <v>3.7</v>
      </c>
      <c r="T12" s="592"/>
    </row>
    <row r="13" spans="1:20" ht="14.25" x14ac:dyDescent="0.2">
      <c r="B13" s="194" t="s">
        <v>664</v>
      </c>
      <c r="C13" s="894">
        <v>13.2</v>
      </c>
      <c r="D13" s="894">
        <v>10.9</v>
      </c>
      <c r="E13" s="894">
        <v>10.199999999999999</v>
      </c>
      <c r="F13" s="894">
        <v>13.4</v>
      </c>
      <c r="G13" s="894">
        <v>16.100000000000001</v>
      </c>
      <c r="H13" s="894">
        <v>18.3</v>
      </c>
      <c r="I13" s="894">
        <v>20</v>
      </c>
      <c r="J13" s="894">
        <v>19.8</v>
      </c>
      <c r="K13" s="894">
        <v>19.100000000000001</v>
      </c>
      <c r="L13" s="894">
        <v>17.899999999999999</v>
      </c>
      <c r="M13" s="894">
        <v>13.9</v>
      </c>
      <c r="N13" s="894">
        <v>9.6</v>
      </c>
      <c r="O13" s="894">
        <v>7.1</v>
      </c>
      <c r="P13" s="894">
        <v>8.1</v>
      </c>
      <c r="Q13" s="894">
        <v>9.6999999999999993</v>
      </c>
      <c r="R13" s="894">
        <v>9.6999999999999993</v>
      </c>
      <c r="S13" s="842">
        <v>10.1</v>
      </c>
      <c r="T13" s="592"/>
    </row>
    <row r="14" spans="1:20" ht="13.5" thickBot="1" x14ac:dyDescent="0.25">
      <c r="C14" s="209"/>
      <c r="D14" s="209"/>
      <c r="E14" s="209"/>
      <c r="F14" s="209"/>
      <c r="G14" s="209"/>
      <c r="H14" s="209"/>
      <c r="I14" s="209"/>
      <c r="J14" s="209"/>
      <c r="K14" s="209"/>
      <c r="L14" s="209"/>
      <c r="M14" s="209"/>
      <c r="N14" s="209"/>
      <c r="O14" s="209"/>
      <c r="P14" s="209"/>
      <c r="Q14" s="209"/>
      <c r="R14" s="209"/>
      <c r="S14" s="338"/>
    </row>
    <row r="15" spans="1:20" x14ac:dyDescent="0.2">
      <c r="B15" s="191" t="s">
        <v>591</v>
      </c>
      <c r="C15" s="192">
        <v>1996</v>
      </c>
      <c r="D15" s="192">
        <v>1997</v>
      </c>
      <c r="E15" s="192">
        <v>1998</v>
      </c>
      <c r="F15" s="192">
        <v>1999</v>
      </c>
      <c r="G15" s="192">
        <v>2000</v>
      </c>
      <c r="H15" s="192">
        <v>2001</v>
      </c>
      <c r="I15" s="192">
        <v>2002</v>
      </c>
      <c r="J15" s="192">
        <v>2003</v>
      </c>
      <c r="K15" s="192">
        <v>2004</v>
      </c>
      <c r="L15" s="192">
        <v>2005</v>
      </c>
      <c r="M15" s="192">
        <v>2006</v>
      </c>
      <c r="N15" s="192">
        <v>2007</v>
      </c>
      <c r="O15" s="192">
        <v>2008</v>
      </c>
      <c r="P15" s="192">
        <v>2009</v>
      </c>
      <c r="Q15" s="192">
        <v>2010</v>
      </c>
      <c r="R15" s="192">
        <v>2011</v>
      </c>
      <c r="S15" s="333">
        <v>2012</v>
      </c>
    </row>
    <row r="16" spans="1:20" ht="7.5" customHeight="1" x14ac:dyDescent="0.2">
      <c r="C16" s="210"/>
      <c r="D16" s="210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338"/>
    </row>
    <row r="17" spans="2:19" x14ac:dyDescent="0.2">
      <c r="B17" s="194" t="s">
        <v>200</v>
      </c>
      <c r="C17" s="892">
        <v>1.8</v>
      </c>
      <c r="D17" s="892">
        <v>2.7</v>
      </c>
      <c r="E17" s="892">
        <v>3</v>
      </c>
      <c r="F17" s="892">
        <v>3</v>
      </c>
      <c r="G17" s="892">
        <v>3.9</v>
      </c>
      <c r="H17" s="892">
        <v>2.2000000000000002</v>
      </c>
      <c r="I17" s="892">
        <v>1.3</v>
      </c>
      <c r="J17" s="892">
        <v>1.5</v>
      </c>
      <c r="K17" s="892">
        <v>2.5</v>
      </c>
      <c r="L17" s="892">
        <v>2.1</v>
      </c>
      <c r="M17" s="892">
        <v>3.3</v>
      </c>
      <c r="N17" s="892">
        <v>3.2</v>
      </c>
      <c r="O17" s="892">
        <v>0.3</v>
      </c>
      <c r="P17" s="892">
        <v>-4.3</v>
      </c>
      <c r="Q17" s="892">
        <v>2.1</v>
      </c>
      <c r="R17" s="892">
        <v>1.6</v>
      </c>
      <c r="S17" s="335">
        <v>-0.3</v>
      </c>
    </row>
    <row r="18" spans="2:19" x14ac:dyDescent="0.2">
      <c r="B18" s="190" t="s">
        <v>589</v>
      </c>
      <c r="C18" s="895">
        <v>7397.2780999999995</v>
      </c>
      <c r="D18" s="895">
        <v>7806.8175000000001</v>
      </c>
      <c r="E18" s="895">
        <v>8174.8732</v>
      </c>
      <c r="F18" s="895">
        <v>8588.5973000000013</v>
      </c>
      <c r="G18" s="895">
        <v>9200.9929000000011</v>
      </c>
      <c r="H18" s="895">
        <v>9584.0319999999992</v>
      </c>
      <c r="I18" s="895">
        <v>9935.2368000000006</v>
      </c>
      <c r="J18" s="895">
        <v>10104.161699999999</v>
      </c>
      <c r="K18" s="895">
        <v>10605.8999</v>
      </c>
      <c r="L18" s="895">
        <v>11072.291300000001</v>
      </c>
      <c r="M18" s="895">
        <v>11701.131300000001</v>
      </c>
      <c r="N18" s="895">
        <v>12406.2989</v>
      </c>
      <c r="O18" s="895">
        <v>12473.0923</v>
      </c>
      <c r="P18" s="895">
        <v>11754.4573</v>
      </c>
      <c r="Q18" s="895">
        <v>12278.7441</v>
      </c>
      <c r="R18" s="895">
        <v>12642.398800000001</v>
      </c>
      <c r="S18" s="339">
        <v>12899.1495</v>
      </c>
    </row>
    <row r="19" spans="2:19" ht="14.25" x14ac:dyDescent="0.2">
      <c r="B19" s="194" t="s">
        <v>665</v>
      </c>
      <c r="C19" s="893">
        <v>15400</v>
      </c>
      <c r="D19" s="893">
        <v>16300</v>
      </c>
      <c r="E19" s="893">
        <v>17000</v>
      </c>
      <c r="F19" s="893">
        <v>17800</v>
      </c>
      <c r="G19" s="893">
        <v>19000</v>
      </c>
      <c r="H19" s="893">
        <v>19800</v>
      </c>
      <c r="I19" s="893">
        <v>20500</v>
      </c>
      <c r="J19" s="893">
        <v>20800</v>
      </c>
      <c r="K19" s="893">
        <v>21700</v>
      </c>
      <c r="L19" s="893">
        <v>22500</v>
      </c>
      <c r="M19" s="893">
        <v>23700</v>
      </c>
      <c r="N19" s="893">
        <v>25000</v>
      </c>
      <c r="O19" s="893">
        <v>25100</v>
      </c>
      <c r="P19" s="893">
        <v>23500</v>
      </c>
      <c r="Q19" s="893">
        <v>24500</v>
      </c>
      <c r="R19" s="893">
        <v>25200</v>
      </c>
      <c r="S19" s="337">
        <v>25600</v>
      </c>
    </row>
    <row r="20" spans="2:19" x14ac:dyDescent="0.2">
      <c r="B20" s="190" t="s">
        <v>590</v>
      </c>
      <c r="C20" s="896">
        <v>8.5</v>
      </c>
      <c r="D20" s="896">
        <v>7.3</v>
      </c>
      <c r="E20" s="896">
        <v>4.5999999999999996</v>
      </c>
      <c r="F20" s="896">
        <v>3</v>
      </c>
      <c r="G20" s="896">
        <v>3.5</v>
      </c>
      <c r="H20" s="896">
        <v>2.2000000000000002</v>
      </c>
      <c r="I20" s="896">
        <v>2.1</v>
      </c>
      <c r="J20" s="896">
        <v>2</v>
      </c>
      <c r="K20" s="896">
        <v>2</v>
      </c>
      <c r="L20" s="896">
        <v>2.2000000000000002</v>
      </c>
      <c r="M20" s="896">
        <v>2.2000000000000002</v>
      </c>
      <c r="N20" s="896">
        <v>2.2999999999999998</v>
      </c>
      <c r="O20" s="896">
        <v>3.7</v>
      </c>
      <c r="P20" s="896">
        <v>1</v>
      </c>
      <c r="Q20" s="896">
        <v>2.1</v>
      </c>
      <c r="R20" s="896">
        <v>3.1</v>
      </c>
      <c r="S20" s="336">
        <v>2.6</v>
      </c>
    </row>
    <row r="21" spans="2:19" ht="14.25" x14ac:dyDescent="0.2">
      <c r="B21" s="194" t="s">
        <v>664</v>
      </c>
      <c r="C21" s="894" t="s">
        <v>659</v>
      </c>
      <c r="D21" s="894" t="s">
        <v>660</v>
      </c>
      <c r="E21" s="894">
        <v>9.5</v>
      </c>
      <c r="F21" s="894">
        <v>9.1999999999999993</v>
      </c>
      <c r="G21" s="894">
        <v>8.8000000000000007</v>
      </c>
      <c r="H21" s="894">
        <v>8.6</v>
      </c>
      <c r="I21" s="894">
        <v>8.9</v>
      </c>
      <c r="J21" s="894">
        <v>9.1</v>
      </c>
      <c r="K21" s="894">
        <v>9.3000000000000007</v>
      </c>
      <c r="L21" s="894">
        <v>9</v>
      </c>
      <c r="M21" s="894">
        <v>8.3000000000000007</v>
      </c>
      <c r="N21" s="894">
        <v>7.2</v>
      </c>
      <c r="O21" s="894">
        <v>7.1</v>
      </c>
      <c r="P21" s="894">
        <v>9</v>
      </c>
      <c r="Q21" s="894">
        <v>9.6999999999999993</v>
      </c>
      <c r="R21" s="894">
        <v>9.6999999999999993</v>
      </c>
      <c r="S21" s="842">
        <v>10.5</v>
      </c>
    </row>
    <row r="23" spans="2:19" x14ac:dyDescent="0.2">
      <c r="B23" s="195" t="s">
        <v>592</v>
      </c>
    </row>
    <row r="26" spans="2:19" x14ac:dyDescent="0.2">
      <c r="B26" s="195" t="s">
        <v>663</v>
      </c>
    </row>
    <row r="27" spans="2:19" x14ac:dyDescent="0.2">
      <c r="B27" s="195" t="s">
        <v>593</v>
      </c>
    </row>
    <row r="31" spans="2:19" x14ac:dyDescent="0.2">
      <c r="B31" s="263"/>
      <c r="C31" s="263"/>
      <c r="D31" s="263"/>
      <c r="E31" s="263"/>
      <c r="F31" s="263"/>
      <c r="G31" s="263"/>
      <c r="H31" s="263"/>
      <c r="I31" s="263"/>
      <c r="J31" s="263"/>
      <c r="K31" s="263"/>
      <c r="L31" s="263"/>
      <c r="M31" s="263"/>
      <c r="N31" s="263"/>
      <c r="O31" s="263"/>
      <c r="P31" s="263"/>
      <c r="Q31" s="263"/>
      <c r="R31" s="263"/>
      <c r="S31" s="263"/>
    </row>
    <row r="32" spans="2:19" x14ac:dyDescent="0.2">
      <c r="B32" s="265"/>
      <c r="C32" s="265"/>
      <c r="D32" s="265"/>
      <c r="E32" s="265"/>
      <c r="F32" s="265"/>
      <c r="G32" s="265"/>
      <c r="H32" s="265"/>
      <c r="I32" s="265"/>
      <c r="J32" s="265"/>
      <c r="K32" s="265"/>
      <c r="L32" s="265"/>
      <c r="M32" s="265"/>
      <c r="N32" s="265"/>
      <c r="O32" s="265"/>
      <c r="P32" s="265"/>
      <c r="Q32" s="265"/>
      <c r="R32" s="265"/>
      <c r="S32" s="265"/>
    </row>
  </sheetData>
  <phoneticPr fontId="7" type="noConversion"/>
  <pageMargins left="0.75" right="0.75" top="0.49" bottom="1" header="0.5" footer="0.5"/>
  <pageSetup paperSize="9" scale="64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3">
    <tabColor indexed="11"/>
    <pageSetUpPr autoPageBreaks="0" fitToPage="1"/>
  </sheetPr>
  <dimension ref="A1:M27"/>
  <sheetViews>
    <sheetView view="pageBreakPreview" zoomScale="85" zoomScaleNormal="85" zoomScaleSheetLayoutView="85" workbookViewId="0">
      <selection activeCell="B3" sqref="B3"/>
    </sheetView>
  </sheetViews>
  <sheetFormatPr defaultColWidth="0" defaultRowHeight="12.75" zeroHeight="1" x14ac:dyDescent="0.2"/>
  <cols>
    <col min="1" max="1" width="0.42578125" style="4" customWidth="1"/>
    <col min="2" max="2" width="36.5703125" style="4" customWidth="1"/>
    <col min="3" max="3" width="2.140625" style="4" bestFit="1" customWidth="1"/>
    <col min="4" max="4" width="8.7109375" style="4" bestFit="1" customWidth="1"/>
    <col min="5" max="5" width="33.5703125" style="4" bestFit="1" customWidth="1"/>
    <col min="6" max="6" width="2.140625" style="4" bestFit="1" customWidth="1"/>
    <col min="7" max="7" width="7.5703125" style="196" bestFit="1" customWidth="1"/>
    <col min="8" max="8" width="16.7109375" style="4" bestFit="1" customWidth="1"/>
    <col min="9" max="10" width="4.5703125" style="196" hidden="1" customWidth="1"/>
    <col min="11" max="11" width="0" style="4" hidden="1" customWidth="1"/>
    <col min="12" max="13" width="5" style="4" hidden="1" customWidth="1"/>
    <col min="14" max="16384" width="0" style="4" hidden="1"/>
  </cols>
  <sheetData>
    <row r="1" spans="1:13" x14ac:dyDescent="0.2">
      <c r="A1" s="4" t="s">
        <v>296</v>
      </c>
      <c r="B1" s="592"/>
    </row>
    <row r="2" spans="1:13" ht="12.75" customHeight="1" x14ac:dyDescent="0.35">
      <c r="B2" s="32"/>
    </row>
    <row r="3" spans="1:13" ht="12.75" customHeight="1" x14ac:dyDescent="0.35">
      <c r="B3" s="32"/>
    </row>
    <row r="4" spans="1:13" ht="12.75" customHeight="1" x14ac:dyDescent="0.35">
      <c r="B4" s="32"/>
    </row>
    <row r="5" spans="1:13" ht="12.75" customHeight="1" x14ac:dyDescent="0.2">
      <c r="B5" s="160" t="s">
        <v>201</v>
      </c>
    </row>
    <row r="6" spans="1:13" ht="12.75" customHeight="1" x14ac:dyDescent="0.35">
      <c r="B6" s="32"/>
    </row>
    <row r="7" spans="1:13" ht="14.25" customHeight="1" x14ac:dyDescent="0.2">
      <c r="B7" s="38" t="s">
        <v>202</v>
      </c>
    </row>
    <row r="8" spans="1:13" x14ac:dyDescent="0.2"/>
    <row r="9" spans="1:13" x14ac:dyDescent="0.2">
      <c r="B9" s="39" t="s">
        <v>203</v>
      </c>
      <c r="C9" s="39" t="s">
        <v>204</v>
      </c>
      <c r="D9" s="197">
        <v>0.15898756717224713</v>
      </c>
      <c r="E9" s="39" t="s">
        <v>205</v>
      </c>
      <c r="F9" s="39" t="s">
        <v>204</v>
      </c>
      <c r="G9" s="198">
        <v>158.98756717224714</v>
      </c>
      <c r="H9" s="39" t="s">
        <v>206</v>
      </c>
    </row>
    <row r="10" spans="1:13" x14ac:dyDescent="0.2">
      <c r="B10" s="4" t="s">
        <v>207</v>
      </c>
      <c r="C10" s="4" t="s">
        <v>204</v>
      </c>
      <c r="D10" s="142">
        <v>6.2897999999999996</v>
      </c>
      <c r="E10" s="4" t="s">
        <v>208</v>
      </c>
      <c r="F10" s="4" t="s">
        <v>204</v>
      </c>
      <c r="G10" s="196">
        <v>35.314</v>
      </c>
      <c r="H10" s="4" t="s">
        <v>209</v>
      </c>
    </row>
    <row r="11" spans="1:13" x14ac:dyDescent="0.2">
      <c r="B11" s="38" t="s">
        <v>210</v>
      </c>
      <c r="D11" s="142"/>
    </row>
    <row r="12" spans="1:13" ht="27.75" customHeight="1" x14ac:dyDescent="0.2">
      <c r="B12" s="39" t="s">
        <v>211</v>
      </c>
      <c r="C12" s="39" t="s">
        <v>204</v>
      </c>
      <c r="D12" s="39">
        <v>7.4</v>
      </c>
      <c r="E12" s="952" t="s">
        <v>212</v>
      </c>
      <c r="F12" s="952"/>
      <c r="G12" s="952"/>
      <c r="H12" s="952"/>
    </row>
    <row r="13" spans="1:13" x14ac:dyDescent="0.2">
      <c r="B13" s="4" t="s">
        <v>213</v>
      </c>
      <c r="C13" s="4" t="s">
        <v>204</v>
      </c>
      <c r="D13" s="4">
        <v>50</v>
      </c>
      <c r="E13" s="4" t="s">
        <v>214</v>
      </c>
    </row>
    <row r="14" spans="1:13" ht="14.25" x14ac:dyDescent="0.2">
      <c r="B14" s="39" t="s">
        <v>215</v>
      </c>
      <c r="C14" s="39" t="s">
        <v>204</v>
      </c>
      <c r="D14" s="198">
        <v>11.6</v>
      </c>
      <c r="E14" s="39" t="s">
        <v>208</v>
      </c>
      <c r="F14" s="39" t="s">
        <v>204</v>
      </c>
      <c r="G14" s="199">
        <v>1.78</v>
      </c>
      <c r="H14" s="39" t="s">
        <v>273</v>
      </c>
      <c r="I14" s="196">
        <v>1.8363064008394545</v>
      </c>
      <c r="J14" s="196">
        <v>1.8506152818849566</v>
      </c>
    </row>
    <row r="15" spans="1:13" ht="14.25" x14ac:dyDescent="0.2">
      <c r="B15" s="4" t="s">
        <v>216</v>
      </c>
      <c r="C15" s="4" t="s">
        <v>204</v>
      </c>
      <c r="D15" s="200">
        <v>8.4</v>
      </c>
      <c r="E15" s="4" t="s">
        <v>208</v>
      </c>
      <c r="F15" s="4" t="s">
        <v>204</v>
      </c>
      <c r="G15" s="196">
        <v>1.32</v>
      </c>
      <c r="H15" s="4" t="s">
        <v>273</v>
      </c>
      <c r="I15" s="196">
        <v>1.3275461858882636</v>
      </c>
      <c r="J15" s="196">
        <v>1.3418550669337657</v>
      </c>
    </row>
    <row r="16" spans="1:13" ht="14.25" x14ac:dyDescent="0.2">
      <c r="B16" s="39" t="s">
        <v>217</v>
      </c>
      <c r="C16" s="39" t="s">
        <v>204</v>
      </c>
      <c r="D16" s="198">
        <v>7.9</v>
      </c>
      <c r="E16" s="39" t="s">
        <v>208</v>
      </c>
      <c r="F16" s="39" t="s">
        <v>204</v>
      </c>
      <c r="G16" s="199">
        <v>1.2560017806607524</v>
      </c>
      <c r="H16" s="39" t="s">
        <v>273</v>
      </c>
      <c r="I16" s="196">
        <v>1.24805240230214</v>
      </c>
      <c r="J16" s="196">
        <v>1.2623612833476423</v>
      </c>
      <c r="L16" s="196">
        <v>7.85</v>
      </c>
      <c r="M16" s="196">
        <v>7.94</v>
      </c>
    </row>
    <row r="17" spans="2:13" ht="14.25" x14ac:dyDescent="0.2">
      <c r="B17" s="4" t="s">
        <v>218</v>
      </c>
      <c r="C17" s="4" t="s">
        <v>204</v>
      </c>
      <c r="D17" s="200">
        <v>7.4</v>
      </c>
      <c r="E17" s="4" t="s">
        <v>208</v>
      </c>
      <c r="F17" s="4" t="s">
        <v>204</v>
      </c>
      <c r="G17" s="196">
        <v>1.1765079970746288</v>
      </c>
      <c r="H17" s="4" t="s">
        <v>273</v>
      </c>
      <c r="I17" s="196">
        <v>1.1685586187160164</v>
      </c>
      <c r="J17" s="196">
        <v>1.1828674997615187</v>
      </c>
      <c r="L17" s="196">
        <v>7.35</v>
      </c>
      <c r="M17" s="196">
        <v>7.44</v>
      </c>
    </row>
    <row r="18" spans="2:13" ht="14.25" x14ac:dyDescent="0.2">
      <c r="B18" s="39" t="s">
        <v>219</v>
      </c>
      <c r="C18" s="39" t="s">
        <v>204</v>
      </c>
      <c r="D18" s="198">
        <v>6.4</v>
      </c>
      <c r="E18" s="39" t="s">
        <v>208</v>
      </c>
      <c r="F18" s="39" t="s">
        <v>204</v>
      </c>
      <c r="G18" s="199">
        <v>1.0175204299023817</v>
      </c>
      <c r="H18" s="39" t="s">
        <v>273</v>
      </c>
      <c r="I18" s="196">
        <v>1.0095710515437692</v>
      </c>
      <c r="J18" s="196">
        <v>1.0238799325892716</v>
      </c>
      <c r="L18" s="4">
        <v>6.35</v>
      </c>
      <c r="M18" s="4">
        <v>6.44</v>
      </c>
    </row>
    <row r="19" spans="2:13" ht="14.25" x14ac:dyDescent="0.2">
      <c r="B19" s="4" t="s">
        <v>220</v>
      </c>
      <c r="C19" s="4" t="s">
        <v>204</v>
      </c>
      <c r="D19" s="200">
        <v>7.1</v>
      </c>
      <c r="E19" s="4" t="s">
        <v>208</v>
      </c>
      <c r="F19" s="4" t="s">
        <v>204</v>
      </c>
      <c r="G19" s="196">
        <v>1.1288117269229545</v>
      </c>
      <c r="H19" s="4" t="s">
        <v>273</v>
      </c>
      <c r="I19" s="196">
        <v>1.1208623485643423</v>
      </c>
      <c r="J19" s="196">
        <v>1.1351712296098444</v>
      </c>
      <c r="L19" s="4">
        <v>7.05</v>
      </c>
      <c r="M19" s="4">
        <v>7.14</v>
      </c>
    </row>
    <row r="20" spans="2:13" ht="14.25" x14ac:dyDescent="0.2">
      <c r="B20" s="39" t="s">
        <v>221</v>
      </c>
      <c r="C20" s="39" t="s">
        <v>204</v>
      </c>
      <c r="D20" s="198">
        <v>6.2</v>
      </c>
      <c r="E20" s="39" t="s">
        <v>208</v>
      </c>
      <c r="F20" s="39" t="s">
        <v>204</v>
      </c>
      <c r="G20" s="199">
        <v>0.9857229164679322</v>
      </c>
      <c r="H20" s="39" t="s">
        <v>273</v>
      </c>
      <c r="I20" s="196">
        <v>0.97777353810931988</v>
      </c>
      <c r="J20" s="196">
        <v>0.99208241915482209</v>
      </c>
      <c r="L20" s="4">
        <v>6.15</v>
      </c>
      <c r="M20" s="4">
        <v>6.24</v>
      </c>
    </row>
    <row r="21" spans="2:13" ht="14.25" x14ac:dyDescent="0.2">
      <c r="B21" s="4" t="s">
        <v>222</v>
      </c>
      <c r="C21" s="4" t="s">
        <v>204</v>
      </c>
      <c r="D21" s="200">
        <v>7.2</v>
      </c>
      <c r="E21" s="4" t="s">
        <v>208</v>
      </c>
      <c r="F21" s="4" t="s">
        <v>204</v>
      </c>
      <c r="G21" s="196">
        <v>1.1447104836401794</v>
      </c>
      <c r="H21" s="4" t="s">
        <v>273</v>
      </c>
      <c r="I21" s="196">
        <v>1.1367611052815669</v>
      </c>
      <c r="J21" s="196">
        <v>1.1510699863270693</v>
      </c>
      <c r="L21" s="4">
        <v>7.15</v>
      </c>
      <c r="M21" s="4">
        <v>7.24</v>
      </c>
    </row>
    <row r="22" spans="2:13" ht="14.25" x14ac:dyDescent="0.2">
      <c r="B22" s="39" t="s">
        <v>223</v>
      </c>
      <c r="C22" s="39" t="s">
        <v>204</v>
      </c>
      <c r="D22" s="198">
        <v>7.94</v>
      </c>
      <c r="E22" s="39" t="s">
        <v>224</v>
      </c>
      <c r="F22" s="39" t="s">
        <v>204</v>
      </c>
      <c r="G22" s="199">
        <v>1.2623612833476423</v>
      </c>
      <c r="H22" s="39" t="s">
        <v>273</v>
      </c>
      <c r="I22" s="196">
        <v>1.24805240230214</v>
      </c>
      <c r="J22" s="196">
        <v>1.2623612833476423</v>
      </c>
      <c r="L22" s="4">
        <v>7.85</v>
      </c>
      <c r="M22" s="4">
        <v>7.94</v>
      </c>
    </row>
    <row r="23" spans="2:13" x14ac:dyDescent="0.2"/>
    <row r="24" spans="2:13" x14ac:dyDescent="0.2"/>
    <row r="25" spans="2:13" x14ac:dyDescent="0.2"/>
    <row r="26" spans="2:13" x14ac:dyDescent="0.2">
      <c r="B26" s="263"/>
      <c r="C26" s="263"/>
      <c r="D26" s="263"/>
      <c r="E26" s="263"/>
      <c r="F26" s="263"/>
      <c r="G26" s="263"/>
      <c r="H26" s="263"/>
    </row>
    <row r="27" spans="2:13" x14ac:dyDescent="0.2">
      <c r="B27" s="265"/>
      <c r="C27" s="265"/>
      <c r="D27" s="265"/>
      <c r="E27" s="265"/>
      <c r="F27" s="265"/>
      <c r="G27" s="265"/>
      <c r="H27" s="265"/>
    </row>
  </sheetData>
  <mergeCells count="1">
    <mergeCell ref="E12:H12"/>
  </mergeCells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indexed="11"/>
    <pageSetUpPr fitToPage="1"/>
  </sheetPr>
  <dimension ref="A1:Q37"/>
  <sheetViews>
    <sheetView showGridLines="0" view="pageBreakPreview" zoomScale="85" zoomScaleNormal="85" zoomScaleSheetLayoutView="115" workbookViewId="0">
      <pane xSplit="2" ySplit="8" topLeftCell="C9" activePane="bottomRight" state="frozen"/>
      <selection activeCell="O4" sqref="O4"/>
      <selection pane="topRight" activeCell="O4" sqref="O4"/>
      <selection pane="bottomLeft" activeCell="O4" sqref="O4"/>
      <selection pane="bottomRight" activeCell="B27" sqref="B27"/>
    </sheetView>
  </sheetViews>
  <sheetFormatPr defaultRowHeight="12.75" zeroHeight="1" x14ac:dyDescent="0.2"/>
  <cols>
    <col min="1" max="1" width="0.42578125" style="7" customWidth="1"/>
    <col min="2" max="2" width="50.7109375" style="7" customWidth="1"/>
    <col min="3" max="4" width="9.42578125" style="7" bestFit="1" customWidth="1"/>
    <col min="5" max="5" width="9.5703125" style="7" customWidth="1"/>
    <col min="6" max="8" width="9.42578125" style="7" bestFit="1" customWidth="1"/>
    <col min="9" max="9" width="9" style="7" customWidth="1"/>
    <col min="10" max="13" width="9.28515625" style="7" bestFit="1" customWidth="1"/>
    <col min="14" max="15" width="10.42578125" style="7" bestFit="1" customWidth="1"/>
    <col min="16" max="16384" width="9.140625" style="7"/>
  </cols>
  <sheetData>
    <row r="1" spans="1:17" ht="12.75" customHeight="1" x14ac:dyDescent="0.2">
      <c r="A1" s="7" t="s">
        <v>296</v>
      </c>
      <c r="B1" s="592"/>
    </row>
    <row r="2" spans="1:17" ht="12.75" customHeight="1" x14ac:dyDescent="0.2"/>
    <row r="3" spans="1:17" ht="12.75" customHeight="1" x14ac:dyDescent="0.2"/>
    <row r="4" spans="1:17" ht="12.75" customHeight="1" x14ac:dyDescent="0.2">
      <c r="B4" s="8"/>
    </row>
    <row r="5" spans="1:17" ht="12.75" customHeight="1" x14ac:dyDescent="0.2">
      <c r="B5" s="8" t="s">
        <v>616</v>
      </c>
    </row>
    <row r="6" spans="1:17" ht="12.75" customHeight="1" thickBot="1" x14ac:dyDescent="0.25">
      <c r="B6" s="8"/>
    </row>
    <row r="7" spans="1:17" x14ac:dyDescent="0.2">
      <c r="C7" s="9">
        <v>2000</v>
      </c>
      <c r="D7" s="9">
        <v>2001</v>
      </c>
      <c r="E7" s="9">
        <v>2002</v>
      </c>
      <c r="F7" s="9">
        <v>2003</v>
      </c>
      <c r="G7" s="105">
        <v>2004</v>
      </c>
      <c r="H7" s="105">
        <v>2005</v>
      </c>
      <c r="I7" s="105">
        <v>2006</v>
      </c>
      <c r="J7" s="105">
        <v>2007</v>
      </c>
      <c r="K7" s="105">
        <v>2008</v>
      </c>
      <c r="L7" s="105">
        <v>2009</v>
      </c>
      <c r="M7" s="105">
        <v>2010</v>
      </c>
      <c r="N7" s="105">
        <v>2011</v>
      </c>
      <c r="O7" s="308">
        <v>2012</v>
      </c>
    </row>
    <row r="8" spans="1:17" x14ac:dyDescent="0.2">
      <c r="B8" s="10"/>
      <c r="C8" s="499" t="s">
        <v>18</v>
      </c>
      <c r="D8" s="499" t="s">
        <v>18</v>
      </c>
      <c r="E8" s="499" t="s">
        <v>18</v>
      </c>
      <c r="F8" s="499" t="s">
        <v>18</v>
      </c>
      <c r="G8" s="500" t="s">
        <v>18</v>
      </c>
      <c r="H8" s="500" t="s">
        <v>18</v>
      </c>
      <c r="I8" s="500" t="s">
        <v>18</v>
      </c>
      <c r="J8" s="500" t="s">
        <v>18</v>
      </c>
      <c r="K8" s="500" t="s">
        <v>18</v>
      </c>
      <c r="L8" s="500" t="s">
        <v>18</v>
      </c>
      <c r="M8" s="500" t="s">
        <v>18</v>
      </c>
      <c r="N8" s="500" t="s">
        <v>18</v>
      </c>
      <c r="O8" s="501" t="s">
        <v>18</v>
      </c>
    </row>
    <row r="9" spans="1:17" x14ac:dyDescent="0.2">
      <c r="C9" s="674"/>
      <c r="D9" s="674"/>
      <c r="E9" s="674"/>
      <c r="F9" s="674"/>
      <c r="G9" s="675"/>
      <c r="H9" s="675"/>
      <c r="I9" s="675"/>
      <c r="J9" s="675"/>
      <c r="K9" s="675"/>
      <c r="L9" s="675"/>
      <c r="M9" s="675"/>
      <c r="N9" s="675"/>
      <c r="O9" s="676"/>
    </row>
    <row r="10" spans="1:17" x14ac:dyDescent="0.2">
      <c r="B10" s="410" t="s">
        <v>19</v>
      </c>
      <c r="C10" s="418">
        <v>14087</v>
      </c>
      <c r="D10" s="418">
        <v>14383</v>
      </c>
      <c r="E10" s="418">
        <v>15073</v>
      </c>
      <c r="F10" s="418">
        <v>17149</v>
      </c>
      <c r="G10" s="447">
        <v>20869</v>
      </c>
      <c r="H10" s="447">
        <v>33404</v>
      </c>
      <c r="I10" s="447">
        <v>45419</v>
      </c>
      <c r="J10" s="447">
        <v>46102.824999999997</v>
      </c>
      <c r="K10" s="447">
        <v>46976</v>
      </c>
      <c r="L10" s="447">
        <v>49088</v>
      </c>
      <c r="M10" s="447">
        <v>51150</v>
      </c>
      <c r="N10" s="447">
        <v>58731</v>
      </c>
      <c r="O10" s="449">
        <v>52630.78</v>
      </c>
    </row>
    <row r="11" spans="1:17" x14ac:dyDescent="0.2">
      <c r="B11" s="7" t="s">
        <v>20</v>
      </c>
      <c r="C11" s="13">
        <v>7766</v>
      </c>
      <c r="D11" s="13">
        <v>8353</v>
      </c>
      <c r="E11" s="13">
        <v>8741</v>
      </c>
      <c r="F11" s="13">
        <v>9937</v>
      </c>
      <c r="G11" s="107">
        <v>13631</v>
      </c>
      <c r="H11" s="107">
        <v>19313</v>
      </c>
      <c r="I11" s="107">
        <v>21583</v>
      </c>
      <c r="J11" s="107">
        <v>22572.76</v>
      </c>
      <c r="K11" s="107">
        <v>20532</v>
      </c>
      <c r="L11" s="107">
        <v>21707.210999999999</v>
      </c>
      <c r="M11" s="107">
        <v>24240</v>
      </c>
      <c r="N11" s="107">
        <v>26799</v>
      </c>
      <c r="O11" s="438">
        <v>28306.832999999999</v>
      </c>
    </row>
    <row r="12" spans="1:17" ht="14.25" x14ac:dyDescent="0.2">
      <c r="B12" s="14" t="s">
        <v>57</v>
      </c>
      <c r="C12" s="15">
        <v>2542</v>
      </c>
      <c r="D12" s="15">
        <v>2549</v>
      </c>
      <c r="E12" s="15">
        <v>2341</v>
      </c>
      <c r="F12" s="15">
        <v>2402</v>
      </c>
      <c r="G12" s="110">
        <v>478</v>
      </c>
      <c r="H12" s="110">
        <v>3285.1</v>
      </c>
      <c r="I12" s="110">
        <f>'15'!I20+'15'!I22-'15'!I14</f>
        <v>7828</v>
      </c>
      <c r="J12" s="110">
        <f>'15'!J20+'15'!J22-'15'!J14</f>
        <v>8823.9439999999995</v>
      </c>
      <c r="K12" s="110">
        <v>12549</v>
      </c>
      <c r="L12" s="110">
        <v>10263</v>
      </c>
      <c r="M12" s="110">
        <f>'15'!M20+'15'!M22-'15'!M14</f>
        <v>7847</v>
      </c>
      <c r="N12" s="110">
        <f>'15'!N20+'15'!N22-'15'!N14</f>
        <v>7589</v>
      </c>
      <c r="O12" s="450">
        <f>'15'!O20+'15'!O22-'15'!O14</f>
        <v>6761.6619999999994</v>
      </c>
    </row>
    <row r="13" spans="1:17" x14ac:dyDescent="0.2">
      <c r="C13" s="16"/>
      <c r="D13" s="16"/>
      <c r="E13" s="16"/>
      <c r="F13" s="16"/>
      <c r="G13" s="127"/>
      <c r="H13" s="127"/>
      <c r="I13" s="127"/>
      <c r="J13" s="107"/>
      <c r="K13" s="107"/>
      <c r="L13" s="127"/>
      <c r="M13" s="107"/>
      <c r="N13" s="127"/>
      <c r="O13" s="441"/>
    </row>
    <row r="14" spans="1:17" x14ac:dyDescent="0.2">
      <c r="B14" s="410" t="s">
        <v>21</v>
      </c>
      <c r="C14" s="418">
        <v>18602</v>
      </c>
      <c r="D14" s="418">
        <v>17038</v>
      </c>
      <c r="E14" s="418">
        <v>16902</v>
      </c>
      <c r="F14" s="418">
        <v>24412</v>
      </c>
      <c r="G14" s="447">
        <v>30680.400000000001</v>
      </c>
      <c r="H14" s="447">
        <v>41188.300000000003</v>
      </c>
      <c r="I14" s="447">
        <v>52867</v>
      </c>
      <c r="J14" s="447">
        <v>63792.983</v>
      </c>
      <c r="K14" s="447">
        <v>79533</v>
      </c>
      <c r="L14" s="447">
        <v>67927.990000000005</v>
      </c>
      <c r="M14" s="447">
        <v>83547</v>
      </c>
      <c r="N14" s="447">
        <v>106973</v>
      </c>
      <c r="O14" s="449">
        <v>120101.55</v>
      </c>
    </row>
    <row r="15" spans="1:17" x14ac:dyDescent="0.2">
      <c r="B15" s="7" t="s">
        <v>22</v>
      </c>
      <c r="C15" s="13">
        <v>2335</v>
      </c>
      <c r="D15" s="13">
        <v>1706</v>
      </c>
      <c r="E15" s="13">
        <v>1891</v>
      </c>
      <c r="F15" s="13">
        <v>2503</v>
      </c>
      <c r="G15" s="107">
        <v>4036.89</v>
      </c>
      <c r="H15" s="107">
        <v>6727.5</v>
      </c>
      <c r="I15" s="107">
        <v>4685</v>
      </c>
      <c r="J15" s="107">
        <f>J17+2431.423</f>
        <v>5035.3050000000003</v>
      </c>
      <c r="K15" s="107">
        <v>888</v>
      </c>
      <c r="L15" s="107">
        <v>3659</v>
      </c>
      <c r="M15" s="107">
        <v>5546</v>
      </c>
      <c r="N15" s="107">
        <v>4446</v>
      </c>
      <c r="O15" s="438">
        <v>4284</v>
      </c>
      <c r="P15" s="72"/>
      <c r="Q15" s="72"/>
    </row>
    <row r="16" spans="1:17" x14ac:dyDescent="0.2">
      <c r="B16" s="14" t="s">
        <v>23</v>
      </c>
      <c r="C16" s="17">
        <v>0.12552413718954952</v>
      </c>
      <c r="D16" s="17">
        <v>0.10012912313651837</v>
      </c>
      <c r="E16" s="17">
        <v>0.11188025085788664</v>
      </c>
      <c r="F16" s="17">
        <v>0.10253154186465673</v>
      </c>
      <c r="G16" s="491">
        <v>0.13157879297531974</v>
      </c>
      <c r="H16" s="491">
        <v>0.16333521898208955</v>
      </c>
      <c r="I16" s="491">
        <v>8.8618608962112475E-2</v>
      </c>
      <c r="J16" s="491">
        <f t="shared" ref="J16:O16" si="0">J15/J14</f>
        <v>7.8931957140176381E-2</v>
      </c>
      <c r="K16" s="491">
        <f t="shared" si="0"/>
        <v>1.1165176719097733E-2</v>
      </c>
      <c r="L16" s="491">
        <f t="shared" si="0"/>
        <v>5.3865865897106624E-2</v>
      </c>
      <c r="M16" s="491">
        <f t="shared" si="0"/>
        <v>6.6381797072306611E-2</v>
      </c>
      <c r="N16" s="491">
        <f t="shared" si="0"/>
        <v>4.1561889448739404E-2</v>
      </c>
      <c r="O16" s="493">
        <f t="shared" si="0"/>
        <v>3.566981441954746E-2</v>
      </c>
    </row>
    <row r="17" spans="2:17" x14ac:dyDescent="0.2">
      <c r="B17" s="7" t="s">
        <v>24</v>
      </c>
      <c r="C17" s="13">
        <v>1425</v>
      </c>
      <c r="D17" s="13">
        <v>617</v>
      </c>
      <c r="E17" s="13">
        <v>731</v>
      </c>
      <c r="F17" s="13">
        <v>1267</v>
      </c>
      <c r="G17" s="107">
        <v>2686.5</v>
      </c>
      <c r="H17" s="107">
        <v>4947.6000000000004</v>
      </c>
      <c r="I17" s="107">
        <v>2577</v>
      </c>
      <c r="J17" s="107">
        <v>2603.8820000000001</v>
      </c>
      <c r="K17" s="107">
        <v>-1603</v>
      </c>
      <c r="L17" s="107">
        <v>1097.076</v>
      </c>
      <c r="M17" s="107">
        <v>3123</v>
      </c>
      <c r="N17" s="107">
        <v>2066</v>
      </c>
      <c r="O17" s="438">
        <v>2024.3710000000001</v>
      </c>
    </row>
    <row r="18" spans="2:17" x14ac:dyDescent="0.2">
      <c r="B18" s="14" t="s">
        <v>25</v>
      </c>
      <c r="C18" s="17">
        <v>7.6604666164928503E-2</v>
      </c>
      <c r="D18" s="17">
        <v>3.6213170559924873E-2</v>
      </c>
      <c r="E18" s="17">
        <v>4.3249319607147084E-2</v>
      </c>
      <c r="F18" s="17">
        <v>5.1900704571522203E-2</v>
      </c>
      <c r="G18" s="491">
        <v>8.756404740485782E-2</v>
      </c>
      <c r="H18" s="491">
        <v>0.1201214908117111</v>
      </c>
      <c r="I18" s="491">
        <v>4.8744963777025363E-2</v>
      </c>
      <c r="J18" s="491">
        <f t="shared" ref="J18:O18" si="1">J17/J14</f>
        <v>4.0817686797935127E-2</v>
      </c>
      <c r="K18" s="491">
        <f t="shared" si="1"/>
        <v>-2.01551557215244E-2</v>
      </c>
      <c r="L18" s="491">
        <f t="shared" si="1"/>
        <v>1.6150573570629722E-2</v>
      </c>
      <c r="M18" s="491">
        <f t="shared" si="1"/>
        <v>3.7380157276742432E-2</v>
      </c>
      <c r="N18" s="491">
        <f t="shared" si="1"/>
        <v>1.9313284660615295E-2</v>
      </c>
      <c r="O18" s="493">
        <f t="shared" si="1"/>
        <v>1.6855494371221687E-2</v>
      </c>
      <c r="P18" s="72"/>
      <c r="Q18" s="72"/>
    </row>
    <row r="19" spans="2:17" x14ac:dyDescent="0.2">
      <c r="B19" s="7" t="s">
        <v>26</v>
      </c>
      <c r="C19" s="13">
        <v>-362</v>
      </c>
      <c r="D19" s="16">
        <v>-153</v>
      </c>
      <c r="E19" s="16">
        <v>-285</v>
      </c>
      <c r="F19" s="16">
        <v>-198</v>
      </c>
      <c r="G19" s="612">
        <v>-600.79999999999995</v>
      </c>
      <c r="H19" s="612">
        <v>-701.4</v>
      </c>
      <c r="I19" s="612">
        <v>-669</v>
      </c>
      <c r="J19" s="612">
        <v>-530.63900000000001</v>
      </c>
      <c r="K19" s="612">
        <v>389</v>
      </c>
      <c r="L19" s="797">
        <v>-140.48500000000001</v>
      </c>
      <c r="M19" s="612">
        <v>-615</v>
      </c>
      <c r="N19" s="797">
        <v>-776.73800000000006</v>
      </c>
      <c r="O19" s="615">
        <v>-454.45299999999997</v>
      </c>
    </row>
    <row r="20" spans="2:17" x14ac:dyDescent="0.2">
      <c r="B20" s="410" t="s">
        <v>80</v>
      </c>
      <c r="C20" s="418">
        <v>902</v>
      </c>
      <c r="D20" s="418">
        <v>376</v>
      </c>
      <c r="E20" s="418">
        <v>421</v>
      </c>
      <c r="F20" s="418">
        <v>987</v>
      </c>
      <c r="G20" s="447">
        <v>2538</v>
      </c>
      <c r="H20" s="447">
        <v>4638</v>
      </c>
      <c r="I20" s="447">
        <v>2060</v>
      </c>
      <c r="J20" s="447">
        <v>2480.4259999999999</v>
      </c>
      <c r="K20" s="447">
        <v>-2527</v>
      </c>
      <c r="L20" s="447">
        <v>1300.1669999999999</v>
      </c>
      <c r="M20" s="447">
        <v>2455</v>
      </c>
      <c r="N20" s="447">
        <v>2015</v>
      </c>
      <c r="O20" s="449">
        <v>2169.9899999999998</v>
      </c>
    </row>
    <row r="21" spans="2:17" x14ac:dyDescent="0.2">
      <c r="B21" s="613" t="s">
        <v>79</v>
      </c>
      <c r="C21" s="13">
        <v>23</v>
      </c>
      <c r="D21" s="16">
        <v>15</v>
      </c>
      <c r="E21" s="16">
        <v>29</v>
      </c>
      <c r="F21" s="16">
        <v>34</v>
      </c>
      <c r="G21" s="612">
        <v>55.4</v>
      </c>
      <c r="H21" s="612">
        <v>59</v>
      </c>
      <c r="I21" s="612">
        <v>74</v>
      </c>
      <c r="J21" s="612">
        <v>68</v>
      </c>
      <c r="K21" s="612">
        <v>-21.384</v>
      </c>
      <c r="L21" s="612">
        <v>-8.3539999999999992</v>
      </c>
      <c r="M21" s="612">
        <v>84</v>
      </c>
      <c r="N21" s="612">
        <v>-348</v>
      </c>
      <c r="O21" s="615">
        <v>-174.60400000000001</v>
      </c>
    </row>
    <row r="22" spans="2:17" x14ac:dyDescent="0.2">
      <c r="B22" s="614" t="s">
        <v>313</v>
      </c>
      <c r="C22" s="15">
        <v>879</v>
      </c>
      <c r="D22" s="15">
        <v>361</v>
      </c>
      <c r="E22" s="15">
        <v>392</v>
      </c>
      <c r="F22" s="15">
        <v>953</v>
      </c>
      <c r="G22" s="110">
        <v>2482.1999999999998</v>
      </c>
      <c r="H22" s="110">
        <v>4578</v>
      </c>
      <c r="I22" s="110">
        <v>1986</v>
      </c>
      <c r="J22" s="110">
        <v>2412.4090000000001</v>
      </c>
      <c r="K22" s="110">
        <v>-2505</v>
      </c>
      <c r="L22" s="110">
        <v>1309</v>
      </c>
      <c r="M22" s="110">
        <v>2371</v>
      </c>
      <c r="N22" s="110">
        <v>2363</v>
      </c>
      <c r="O22" s="450">
        <v>2344.5940000000001</v>
      </c>
    </row>
    <row r="23" spans="2:17" x14ac:dyDescent="0.2">
      <c r="C23" s="13"/>
      <c r="D23" s="13"/>
      <c r="E23" s="13"/>
      <c r="F23" s="13"/>
      <c r="G23" s="107"/>
      <c r="H23" s="107"/>
      <c r="I23" s="107"/>
      <c r="J23" s="107"/>
      <c r="K23" s="107"/>
      <c r="L23" s="107"/>
      <c r="M23" s="107"/>
      <c r="N23" s="107"/>
      <c r="O23" s="438"/>
    </row>
    <row r="24" spans="2:17" x14ac:dyDescent="0.2">
      <c r="B24" s="410" t="s">
        <v>27</v>
      </c>
      <c r="C24" s="418">
        <v>1073</v>
      </c>
      <c r="D24" s="418">
        <v>2112</v>
      </c>
      <c r="E24" s="418">
        <v>1292</v>
      </c>
      <c r="F24" s="418">
        <v>1707</v>
      </c>
      <c r="G24" s="447">
        <v>3636.8</v>
      </c>
      <c r="H24" s="447">
        <v>3663.88</v>
      </c>
      <c r="I24" s="447">
        <v>3693</v>
      </c>
      <c r="J24" s="447">
        <v>1965.066</v>
      </c>
      <c r="K24" s="447">
        <v>3617</v>
      </c>
      <c r="L24" s="447">
        <v>5161.7929999999997</v>
      </c>
      <c r="M24" s="447">
        <v>6110</v>
      </c>
      <c r="N24" s="447">
        <v>761</v>
      </c>
      <c r="O24" s="449">
        <v>3089.1849999999999</v>
      </c>
    </row>
    <row r="25" spans="2:17" ht="13.5" thickBot="1" x14ac:dyDescent="0.25">
      <c r="B25" s="7" t="s">
        <v>648</v>
      </c>
      <c r="C25" s="634">
        <v>1459</v>
      </c>
      <c r="D25" s="634">
        <v>1533</v>
      </c>
      <c r="E25" s="634">
        <v>967</v>
      </c>
      <c r="F25" s="634">
        <v>1337</v>
      </c>
      <c r="G25" s="633">
        <v>1823.59</v>
      </c>
      <c r="H25" s="633">
        <v>2026.49</v>
      </c>
      <c r="I25" s="633">
        <v>1925</v>
      </c>
      <c r="J25" s="633">
        <v>3693.7359999999999</v>
      </c>
      <c r="K25" s="633">
        <v>3938</v>
      </c>
      <c r="L25" s="633">
        <v>3776</v>
      </c>
      <c r="M25" s="633">
        <v>3011</v>
      </c>
      <c r="N25" s="633">
        <v>2134</v>
      </c>
      <c r="O25" s="776">
        <v>2035</v>
      </c>
    </row>
    <row r="26" spans="2:17" x14ac:dyDescent="0.2"/>
    <row r="27" spans="2:17" x14ac:dyDescent="0.2">
      <c r="B27" s="10" t="s">
        <v>565</v>
      </c>
    </row>
    <row r="28" spans="2:17" x14ac:dyDescent="0.2">
      <c r="B28" s="10" t="s">
        <v>649</v>
      </c>
    </row>
    <row r="29" spans="2:17" x14ac:dyDescent="0.2"/>
    <row r="30" spans="2:17" x14ac:dyDescent="0.2"/>
    <row r="31" spans="2:17" x14ac:dyDescent="0.2"/>
    <row r="32" spans="2:17" x14ac:dyDescent="0.2"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</row>
    <row r="33" spans="2:15" x14ac:dyDescent="0.2"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</row>
    <row r="34" spans="2:15" hidden="1" x14ac:dyDescent="0.2">
      <c r="B34" s="19"/>
      <c r="C34" s="20"/>
      <c r="D34" s="20"/>
      <c r="E34" s="21"/>
    </row>
    <row r="35" spans="2:15" hidden="1" x14ac:dyDescent="0.2">
      <c r="B35" s="22"/>
      <c r="C35" s="22"/>
      <c r="D35" s="23"/>
    </row>
    <row r="36" spans="2:15" x14ac:dyDescent="0.2"/>
    <row r="37" spans="2:15" x14ac:dyDescent="0.2"/>
  </sheetData>
  <phoneticPr fontId="7" type="noConversion"/>
  <pageMargins left="0.75" right="0.75" top="0.49" bottom="1" header="0.5" footer="0.5"/>
  <pageSetup paperSize="9" scale="75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5">
    <tabColor indexed="11"/>
    <pageSetUpPr fitToPage="1"/>
  </sheetPr>
  <dimension ref="A1:E35"/>
  <sheetViews>
    <sheetView showGridLines="0" view="pageBreakPreview" zoomScale="85" zoomScaleNormal="85" zoomScaleSheetLayoutView="85" workbookViewId="0">
      <selection activeCell="B33" sqref="B33"/>
    </sheetView>
  </sheetViews>
  <sheetFormatPr defaultColWidth="0" defaultRowHeight="12.75" zeroHeight="1" x14ac:dyDescent="0.2"/>
  <cols>
    <col min="1" max="1" width="0.42578125" style="226" customWidth="1"/>
    <col min="2" max="2" width="12.7109375" style="226" customWidth="1"/>
    <col min="3" max="3" width="18.42578125" style="230" customWidth="1"/>
    <col min="4" max="4" width="13.28515625" style="230" customWidth="1"/>
    <col min="5" max="5" width="13" style="230" customWidth="1"/>
    <col min="6" max="16384" width="0" style="226" hidden="1"/>
  </cols>
  <sheetData>
    <row r="1" spans="1:5" s="227" customFormat="1" x14ac:dyDescent="0.2">
      <c r="A1" s="227" t="s">
        <v>296</v>
      </c>
      <c r="B1" s="592"/>
      <c r="C1" s="229"/>
      <c r="D1" s="229"/>
      <c r="E1" s="229"/>
    </row>
    <row r="2" spans="1:5" ht="12.75" customHeight="1" x14ac:dyDescent="0.2"/>
    <row r="3" spans="1:5" ht="12.75" customHeight="1" x14ac:dyDescent="0.2"/>
    <row r="4" spans="1:5" ht="12.75" customHeight="1" x14ac:dyDescent="0.2"/>
    <row r="5" spans="1:5" ht="12.75" customHeight="1" x14ac:dyDescent="0.2">
      <c r="B5" s="160" t="s">
        <v>241</v>
      </c>
    </row>
    <row r="6" spans="1:5" ht="12.75" customHeight="1" thickBot="1" x14ac:dyDescent="0.25"/>
    <row r="7" spans="1:5" ht="18" customHeight="1" x14ac:dyDescent="0.2">
      <c r="B7" s="953" t="s">
        <v>3</v>
      </c>
      <c r="C7" s="954"/>
      <c r="D7" s="897" t="s">
        <v>5</v>
      </c>
      <c r="E7" s="957" t="s">
        <v>7</v>
      </c>
    </row>
    <row r="8" spans="1:5" ht="13.5" thickBot="1" x14ac:dyDescent="0.25">
      <c r="B8" s="955" t="s">
        <v>4</v>
      </c>
      <c r="C8" s="956"/>
      <c r="D8" s="898" t="s">
        <v>6</v>
      </c>
      <c r="E8" s="958"/>
    </row>
    <row r="9" spans="1:5" x14ac:dyDescent="0.2">
      <c r="B9" s="205"/>
      <c r="C9" s="205"/>
      <c r="D9" s="1"/>
      <c r="E9" s="206"/>
    </row>
    <row r="10" spans="1:5" x14ac:dyDescent="0.2">
      <c r="B10" s="205"/>
      <c r="C10" s="205"/>
      <c r="D10" s="1"/>
      <c r="E10" s="206"/>
    </row>
    <row r="11" spans="1:5" ht="13.5" thickBot="1" x14ac:dyDescent="0.25"/>
    <row r="12" spans="1:5" ht="13.5" thickBot="1" x14ac:dyDescent="0.25">
      <c r="B12" s="959" t="s">
        <v>235</v>
      </c>
      <c r="C12" s="960"/>
      <c r="D12" s="960" t="s">
        <v>240</v>
      </c>
      <c r="E12" s="979"/>
    </row>
    <row r="13" spans="1:5" ht="13.5" customHeight="1" x14ac:dyDescent="0.2">
      <c r="B13" s="284"/>
      <c r="C13" s="285"/>
      <c r="D13" s="286"/>
      <c r="E13" s="287"/>
    </row>
    <row r="14" spans="1:5" x14ac:dyDescent="0.2">
      <c r="B14" s="961" t="s">
        <v>234</v>
      </c>
      <c r="C14" s="962"/>
      <c r="D14" s="971" t="s">
        <v>272</v>
      </c>
      <c r="E14" s="972"/>
    </row>
    <row r="15" spans="1:5" x14ac:dyDescent="0.2">
      <c r="B15" s="963" t="s">
        <v>514</v>
      </c>
      <c r="C15" s="964"/>
      <c r="D15" s="830" t="s">
        <v>544</v>
      </c>
      <c r="E15" s="831"/>
    </row>
    <row r="16" spans="1:5" x14ac:dyDescent="0.2">
      <c r="B16" s="961" t="s">
        <v>285</v>
      </c>
      <c r="C16" s="962"/>
      <c r="D16" s="971" t="s">
        <v>297</v>
      </c>
      <c r="E16" s="972"/>
    </row>
    <row r="17" spans="2:5" x14ac:dyDescent="0.2">
      <c r="B17" s="969" t="s">
        <v>458</v>
      </c>
      <c r="C17" s="970"/>
      <c r="D17" s="980" t="s">
        <v>545</v>
      </c>
      <c r="E17" s="981"/>
    </row>
    <row r="18" spans="2:5" x14ac:dyDescent="0.2">
      <c r="B18" s="967" t="s">
        <v>238</v>
      </c>
      <c r="C18" s="968"/>
      <c r="D18" s="982" t="s">
        <v>453</v>
      </c>
      <c r="E18" s="983"/>
    </row>
    <row r="19" spans="2:5" x14ac:dyDescent="0.2">
      <c r="B19" s="973" t="s">
        <v>459</v>
      </c>
      <c r="C19" s="974"/>
      <c r="D19" s="975" t="s">
        <v>376</v>
      </c>
      <c r="E19" s="976"/>
    </row>
    <row r="20" spans="2:5" x14ac:dyDescent="0.2">
      <c r="B20" s="967" t="s">
        <v>237</v>
      </c>
      <c r="C20" s="968"/>
      <c r="D20" s="982" t="s">
        <v>377</v>
      </c>
      <c r="E20" s="983"/>
    </row>
    <row r="21" spans="2:5" x14ac:dyDescent="0.2">
      <c r="B21" s="969" t="s">
        <v>236</v>
      </c>
      <c r="C21" s="970"/>
      <c r="D21" s="975" t="s">
        <v>454</v>
      </c>
      <c r="E21" s="976"/>
    </row>
    <row r="22" spans="2:5" x14ac:dyDescent="0.2">
      <c r="B22" s="967" t="s">
        <v>504</v>
      </c>
      <c r="C22" s="968"/>
      <c r="D22" s="982" t="s">
        <v>378</v>
      </c>
      <c r="E22" s="983"/>
    </row>
    <row r="23" spans="2:5" x14ac:dyDescent="0.2">
      <c r="B23" s="969" t="s">
        <v>239</v>
      </c>
      <c r="C23" s="970"/>
      <c r="D23" s="975" t="s">
        <v>9</v>
      </c>
      <c r="E23" s="976"/>
    </row>
    <row r="24" spans="2:5" ht="13.5" thickBot="1" x14ac:dyDescent="0.25">
      <c r="B24" s="965" t="s">
        <v>637</v>
      </c>
      <c r="C24" s="966"/>
      <c r="D24" s="977" t="s">
        <v>638</v>
      </c>
      <c r="E24" s="978"/>
    </row>
    <row r="25" spans="2:5" x14ac:dyDescent="0.2">
      <c r="B25" s="231"/>
      <c r="E25" s="226"/>
    </row>
    <row r="26" spans="2:5" x14ac:dyDescent="0.2"/>
    <row r="27" spans="2:5" x14ac:dyDescent="0.2"/>
    <row r="28" spans="2:5" x14ac:dyDescent="0.2">
      <c r="B28" s="263"/>
      <c r="C28" s="263"/>
      <c r="D28" s="263"/>
      <c r="E28" s="263"/>
    </row>
    <row r="29" spans="2:5" x14ac:dyDescent="0.2">
      <c r="B29" s="265"/>
      <c r="C29" s="265"/>
      <c r="D29" s="265"/>
      <c r="E29" s="265"/>
    </row>
    <row r="30" spans="2:5" x14ac:dyDescent="0.2"/>
    <row r="31" spans="2:5" x14ac:dyDescent="0.2"/>
    <row r="32" spans="2:5" x14ac:dyDescent="0.2"/>
    <row r="33" x14ac:dyDescent="0.2"/>
    <row r="34" x14ac:dyDescent="0.2"/>
    <row r="35" x14ac:dyDescent="0.2"/>
  </sheetData>
  <mergeCells count="26">
    <mergeCell ref="D21:E21"/>
    <mergeCell ref="D22:E22"/>
    <mergeCell ref="D14:E14"/>
    <mergeCell ref="D16:E16"/>
    <mergeCell ref="B19:C19"/>
    <mergeCell ref="B18:C18"/>
    <mergeCell ref="B17:C17"/>
    <mergeCell ref="D23:E23"/>
    <mergeCell ref="D24:E24"/>
    <mergeCell ref="D17:E17"/>
    <mergeCell ref="D18:E18"/>
    <mergeCell ref="D19:E19"/>
    <mergeCell ref="D20:E20"/>
    <mergeCell ref="B16:C16"/>
    <mergeCell ref="B24:C24"/>
    <mergeCell ref="B22:C22"/>
    <mergeCell ref="B21:C21"/>
    <mergeCell ref="B20:C20"/>
    <mergeCell ref="B23:C23"/>
    <mergeCell ref="B7:C7"/>
    <mergeCell ref="B8:C8"/>
    <mergeCell ref="E7:E8"/>
    <mergeCell ref="B12:C12"/>
    <mergeCell ref="B14:C14"/>
    <mergeCell ref="B15:C15"/>
    <mergeCell ref="D12:E12"/>
  </mergeCells>
  <phoneticPr fontId="4" type="noConversion"/>
  <hyperlinks>
    <hyperlink ref="B21" r:id="rId1" display="http://www.orlen-oil.pl/"/>
    <hyperlink ref="B19" r:id="rId2"/>
    <hyperlink ref="B20" r:id="rId3" display="http://www.rnjsa.com.pl/"/>
    <hyperlink ref="B18" r:id="rId4" display="http://www.anwil.com.pl/"/>
    <hyperlink ref="B14" r:id="rId5"/>
    <hyperlink ref="B16" r:id="rId6"/>
    <hyperlink ref="B17" r:id="rId7" display="http://www.orlen-deutschland.de/"/>
  </hyperlinks>
  <pageMargins left="0.75" right="0.75" top="0.49" bottom="1" header="0.5" footer="0.5"/>
  <pageSetup paperSize="9" orientation="landscape" horizontalDpi="1200" verticalDpi="1200" r:id="rId8"/>
  <headerFooter alignWithMargins="0">
    <oddFooter>&amp;CStrona &amp;P z &amp;N&amp;RORLEN w liczbach ;  strona &amp;A</oddFooter>
  </headerFooter>
  <drawing r:id="rId9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4">
    <tabColor indexed="11"/>
    <pageSetUpPr autoPageBreaks="0" fitToPage="1"/>
  </sheetPr>
  <dimension ref="A1:F46"/>
  <sheetViews>
    <sheetView view="pageBreakPreview" zoomScale="85" zoomScaleNormal="70" zoomScaleSheetLayoutView="85" workbookViewId="0">
      <selection activeCell="C22" sqref="C22"/>
    </sheetView>
  </sheetViews>
  <sheetFormatPr defaultColWidth="0" defaultRowHeight="12.75" zeroHeight="1" x14ac:dyDescent="0.2"/>
  <cols>
    <col min="1" max="1" width="0.42578125" style="7" customWidth="1"/>
    <col min="2" max="2" width="3.42578125" style="7" customWidth="1"/>
    <col min="3" max="3" width="38.28515625" style="7" customWidth="1"/>
    <col min="4" max="4" width="9.140625" style="7" customWidth="1"/>
    <col min="5" max="5" width="43.7109375" style="73" customWidth="1"/>
    <col min="6" max="6" width="13.140625" style="71" customWidth="1"/>
    <col min="7" max="16384" width="0" style="7" hidden="1"/>
  </cols>
  <sheetData>
    <row r="1" spans="1:6" x14ac:dyDescent="0.2">
      <c r="A1" s="7" t="s">
        <v>296</v>
      </c>
      <c r="B1" s="592"/>
    </row>
    <row r="2" spans="1:6" ht="12.75" customHeight="1" x14ac:dyDescent="0.35">
      <c r="B2" s="24"/>
    </row>
    <row r="3" spans="1:6" ht="12.75" customHeight="1" x14ac:dyDescent="0.2">
      <c r="B3" s="104"/>
    </row>
    <row r="4" spans="1:6" ht="12.75" customHeight="1" x14ac:dyDescent="0.2">
      <c r="B4" s="104"/>
    </row>
    <row r="5" spans="1:6" ht="12.75" customHeight="1" x14ac:dyDescent="0.2">
      <c r="C5" s="201" t="s">
        <v>225</v>
      </c>
      <c r="E5" s="984"/>
      <c r="F5" s="984"/>
    </row>
    <row r="6" spans="1:6" x14ac:dyDescent="0.2"/>
    <row r="7" spans="1:6" x14ac:dyDescent="0.2">
      <c r="C7" s="170" t="s">
        <v>250</v>
      </c>
    </row>
    <row r="8" spans="1:6" ht="12.75" customHeight="1" x14ac:dyDescent="0.2">
      <c r="C8" s="7" t="s">
        <v>379</v>
      </c>
    </row>
    <row r="9" spans="1:6" x14ac:dyDescent="0.2">
      <c r="C9" s="7" t="s">
        <v>226</v>
      </c>
      <c r="E9" s="202"/>
      <c r="F9" s="756"/>
    </row>
    <row r="10" spans="1:6" x14ac:dyDescent="0.2">
      <c r="C10" s="7" t="s">
        <v>380</v>
      </c>
      <c r="E10" s="202"/>
      <c r="F10" s="790"/>
    </row>
    <row r="11" spans="1:6" x14ac:dyDescent="0.2">
      <c r="C11" s="791" t="s">
        <v>234</v>
      </c>
      <c r="E11" s="202"/>
      <c r="F11" s="756"/>
    </row>
    <row r="12" spans="1:6" ht="12.75" customHeight="1" x14ac:dyDescent="0.2"/>
    <row r="13" spans="1:6" x14ac:dyDescent="0.2">
      <c r="C13" s="170" t="s">
        <v>456</v>
      </c>
    </row>
    <row r="14" spans="1:6" x14ac:dyDescent="0.2">
      <c r="C14" s="7" t="s">
        <v>554</v>
      </c>
      <c r="E14" s="202"/>
    </row>
    <row r="15" spans="1:6" x14ac:dyDescent="0.2">
      <c r="C15" s="7" t="s">
        <v>555</v>
      </c>
      <c r="E15" s="202"/>
    </row>
    <row r="16" spans="1:6" ht="13.5" customHeight="1" x14ac:dyDescent="0.2">
      <c r="C16" s="7" t="s">
        <v>227</v>
      </c>
      <c r="E16" s="202"/>
    </row>
    <row r="17" spans="3:5" x14ac:dyDescent="0.2">
      <c r="E17" s="202"/>
    </row>
    <row r="18" spans="3:5" x14ac:dyDescent="0.2">
      <c r="C18" s="170" t="s">
        <v>228</v>
      </c>
    </row>
    <row r="19" spans="3:5" x14ac:dyDescent="0.2">
      <c r="C19" s="7" t="s">
        <v>553</v>
      </c>
    </row>
    <row r="20" spans="3:5" x14ac:dyDescent="0.2">
      <c r="C20" s="7" t="s">
        <v>583</v>
      </c>
    </row>
    <row r="21" spans="3:5" x14ac:dyDescent="0.2">
      <c r="C21" s="7" t="s">
        <v>229</v>
      </c>
    </row>
    <row r="22" spans="3:5" x14ac:dyDescent="0.2"/>
    <row r="23" spans="3:5" x14ac:dyDescent="0.2">
      <c r="C23" s="203"/>
    </row>
    <row r="24" spans="3:5" x14ac:dyDescent="0.2"/>
    <row r="25" spans="3:5" x14ac:dyDescent="0.2"/>
    <row r="26" spans="3:5" x14ac:dyDescent="0.2"/>
    <row r="27" spans="3:5" x14ac:dyDescent="0.2">
      <c r="C27" s="68" t="s">
        <v>230</v>
      </c>
    </row>
    <row r="28" spans="3:5" x14ac:dyDescent="0.2"/>
    <row r="29" spans="3:5" x14ac:dyDescent="0.2">
      <c r="C29" s="10" t="s">
        <v>252</v>
      </c>
    </row>
    <row r="30" spans="3:5" x14ac:dyDescent="0.2">
      <c r="C30" s="10" t="s">
        <v>231</v>
      </c>
    </row>
    <row r="31" spans="3:5" x14ac:dyDescent="0.2"/>
    <row r="32" spans="3:5" x14ac:dyDescent="0.2"/>
    <row r="33" spans="2:6" x14ac:dyDescent="0.2">
      <c r="C33" s="10" t="s">
        <v>639</v>
      </c>
    </row>
    <row r="34" spans="2:6" x14ac:dyDescent="0.2">
      <c r="C34" s="10" t="s">
        <v>232</v>
      </c>
    </row>
    <row r="35" spans="2:6" x14ac:dyDescent="0.2"/>
    <row r="36" spans="2:6" x14ac:dyDescent="0.2"/>
    <row r="37" spans="2:6" x14ac:dyDescent="0.2">
      <c r="B37" s="263"/>
      <c r="C37" s="263"/>
      <c r="D37" s="263"/>
      <c r="E37" s="263"/>
      <c r="F37" s="263"/>
    </row>
    <row r="38" spans="2:6" x14ac:dyDescent="0.2">
      <c r="B38" s="265"/>
      <c r="C38" s="265"/>
      <c r="D38" s="265"/>
      <c r="E38" s="265"/>
      <c r="F38" s="265"/>
    </row>
    <row r="39" spans="2:6" x14ac:dyDescent="0.2"/>
    <row r="40" spans="2:6" x14ac:dyDescent="0.2"/>
    <row r="41" spans="2:6" x14ac:dyDescent="0.2"/>
    <row r="42" spans="2:6" x14ac:dyDescent="0.2"/>
    <row r="43" spans="2:6" x14ac:dyDescent="0.2"/>
    <row r="44" spans="2:6" x14ac:dyDescent="0.2"/>
    <row r="45" spans="2:6" x14ac:dyDescent="0.2"/>
    <row r="46" spans="2:6" x14ac:dyDescent="0.2"/>
  </sheetData>
  <mergeCells count="1">
    <mergeCell ref="E5:F5"/>
  </mergeCells>
  <phoneticPr fontId="7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6">
    <tabColor indexed="11"/>
    <pageSetUpPr autoPageBreaks="0" fitToPage="1"/>
  </sheetPr>
  <dimension ref="A1:L15"/>
  <sheetViews>
    <sheetView view="pageBreakPreview" zoomScale="85" zoomScaleNormal="130" zoomScaleSheetLayoutView="175" workbookViewId="0"/>
  </sheetViews>
  <sheetFormatPr defaultColWidth="0" defaultRowHeight="12.75" zeroHeight="1" x14ac:dyDescent="0.2"/>
  <cols>
    <col min="1" max="1" width="0.42578125" style="226" customWidth="1"/>
    <col min="2" max="12" width="9.140625" style="226" customWidth="1"/>
    <col min="13" max="16384" width="0" style="226" hidden="1"/>
  </cols>
  <sheetData>
    <row r="1" spans="1:12" s="227" customFormat="1" x14ac:dyDescent="0.2">
      <c r="A1" s="227" t="s">
        <v>296</v>
      </c>
      <c r="B1" s="592"/>
    </row>
    <row r="2" spans="1:12" ht="12.75" customHeight="1" x14ac:dyDescent="0.2"/>
    <row r="3" spans="1:12" ht="12.75" customHeight="1" x14ac:dyDescent="0.2"/>
    <row r="4" spans="1:12" ht="12.75" customHeight="1" x14ac:dyDescent="0.2"/>
    <row r="5" spans="1:12" x14ac:dyDescent="0.2">
      <c r="C5" s="160" t="s">
        <v>233</v>
      </c>
    </row>
    <row r="6" spans="1:12" x14ac:dyDescent="0.2"/>
    <row r="7" spans="1:12" x14ac:dyDescent="0.2"/>
    <row r="8" spans="1:12" x14ac:dyDescent="0.2"/>
    <row r="9" spans="1:12" x14ac:dyDescent="0.2"/>
    <row r="10" spans="1:12" x14ac:dyDescent="0.2"/>
    <row r="11" spans="1:12" x14ac:dyDescent="0.2"/>
    <row r="12" spans="1:12" x14ac:dyDescent="0.2"/>
    <row r="13" spans="1:12" x14ac:dyDescent="0.2"/>
    <row r="14" spans="1:12" x14ac:dyDescent="0.2">
      <c r="B14" s="263"/>
      <c r="C14" s="263"/>
      <c r="D14" s="263"/>
      <c r="E14" s="263"/>
      <c r="F14" s="263"/>
      <c r="G14" s="263"/>
      <c r="H14" s="263"/>
      <c r="I14" s="263"/>
      <c r="J14" s="263"/>
      <c r="K14" s="263"/>
      <c r="L14" s="263"/>
    </row>
    <row r="15" spans="1:12" x14ac:dyDescent="0.2">
      <c r="B15" s="265"/>
      <c r="C15" s="265"/>
      <c r="D15" s="265"/>
      <c r="E15" s="265"/>
      <c r="F15" s="265"/>
      <c r="G15" s="265"/>
      <c r="H15" s="265"/>
      <c r="I15" s="265"/>
      <c r="J15" s="265"/>
      <c r="K15" s="265"/>
      <c r="L15" s="265"/>
    </row>
  </sheetData>
  <phoneticPr fontId="4" type="noConversion"/>
  <pageMargins left="0.75" right="0.75" top="0.49" bottom="1" header="0.5" footer="0.5"/>
  <pageSetup paperSize="9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7">
    <tabColor indexed="11"/>
    <pageSetUpPr autoPageBreaks="0" fitToPage="1"/>
  </sheetPr>
  <dimension ref="A1:I25"/>
  <sheetViews>
    <sheetView view="pageBreakPreview" zoomScale="85" zoomScaleNormal="100" zoomScaleSheetLayoutView="100" workbookViewId="0">
      <selection activeCell="K4" sqref="K4"/>
    </sheetView>
  </sheetViews>
  <sheetFormatPr defaultColWidth="0" defaultRowHeight="12.75" zeroHeight="1" x14ac:dyDescent="0.2"/>
  <cols>
    <col min="1" max="1" width="0.42578125" style="226" customWidth="1"/>
    <col min="2" max="9" width="9.140625" style="226" customWidth="1"/>
    <col min="10" max="16384" width="0" style="226" hidden="1"/>
  </cols>
  <sheetData>
    <row r="1" spans="1:2" s="227" customFormat="1" x14ac:dyDescent="0.2">
      <c r="A1" s="227" t="s">
        <v>296</v>
      </c>
      <c r="B1" s="592"/>
    </row>
    <row r="2" spans="1:2" ht="12.75" customHeight="1" x14ac:dyDescent="0.2"/>
    <row r="3" spans="1:2" ht="12.75" customHeight="1" x14ac:dyDescent="0.2"/>
    <row r="4" spans="1:2" ht="12.75" customHeight="1" x14ac:dyDescent="0.2"/>
    <row r="5" spans="1:2" x14ac:dyDescent="0.2"/>
    <row r="6" spans="1:2" x14ac:dyDescent="0.2"/>
    <row r="7" spans="1:2" x14ac:dyDescent="0.2"/>
    <row r="8" spans="1:2" x14ac:dyDescent="0.2"/>
    <row r="9" spans="1:2" x14ac:dyDescent="0.2"/>
    <row r="10" spans="1:2" x14ac:dyDescent="0.2"/>
    <row r="11" spans="1:2" x14ac:dyDescent="0.2"/>
    <row r="12" spans="1:2" x14ac:dyDescent="0.2"/>
    <row r="13" spans="1:2" x14ac:dyDescent="0.2"/>
    <row r="14" spans="1:2" x14ac:dyDescent="0.2"/>
    <row r="15" spans="1:2" x14ac:dyDescent="0.2"/>
    <row r="16" spans="1:2" x14ac:dyDescent="0.2"/>
    <row r="17" spans="2:9" x14ac:dyDescent="0.2"/>
    <row r="18" spans="2:9" x14ac:dyDescent="0.2">
      <c r="C18" s="248" t="s">
        <v>234</v>
      </c>
    </row>
    <row r="19" spans="2:9" x14ac:dyDescent="0.2"/>
    <row r="20" spans="2:9" x14ac:dyDescent="0.2"/>
    <row r="21" spans="2:9" x14ac:dyDescent="0.2"/>
    <row r="22" spans="2:9" x14ac:dyDescent="0.2"/>
    <row r="23" spans="2:9" x14ac:dyDescent="0.2"/>
    <row r="24" spans="2:9" x14ac:dyDescent="0.2">
      <c r="B24" s="263"/>
      <c r="C24" s="263"/>
      <c r="D24" s="263"/>
      <c r="E24" s="263"/>
      <c r="F24" s="263"/>
      <c r="G24" s="263"/>
      <c r="H24" s="263"/>
      <c r="I24" s="263"/>
    </row>
    <row r="25" spans="2:9" x14ac:dyDescent="0.2">
      <c r="B25" s="265"/>
      <c r="C25" s="265"/>
      <c r="D25" s="265"/>
      <c r="E25" s="265"/>
      <c r="F25" s="265"/>
      <c r="G25" s="265"/>
      <c r="H25" s="265"/>
      <c r="I25" s="265"/>
    </row>
  </sheetData>
  <phoneticPr fontId="4" type="noConversion"/>
  <hyperlinks>
    <hyperlink ref="C18" r:id="rId1"/>
  </hyperlinks>
  <pageMargins left="0.75" right="0.75" top="0.49" bottom="1" header="0.5" footer="0.5"/>
  <pageSetup paperSize="9" orientation="landscape" r:id="rId2"/>
  <headerFooter alignWithMargins="0">
    <oddFooter>&amp;CStrona &amp;P z &amp;N&amp;RORLEN w liczbach ;  strona &amp;A</oddFooter>
  </headerFooter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indexed="11"/>
    <pageSetUpPr autoPageBreaks="0" fitToPage="1"/>
  </sheetPr>
  <dimension ref="A1:O200"/>
  <sheetViews>
    <sheetView view="pageBreakPreview" topLeftCell="B1" zoomScale="85" zoomScaleNormal="85" zoomScaleSheetLayoutView="100" workbookViewId="0">
      <pane xSplit="1" ySplit="8" topLeftCell="C9" activePane="bottomRight" state="frozen"/>
      <selection activeCell="O4" sqref="O4"/>
      <selection pane="topRight" activeCell="O4" sqref="O4"/>
      <selection pane="bottomLeft" activeCell="O4" sqref="O4"/>
      <selection pane="bottomRight" activeCell="B28" sqref="B28"/>
    </sheetView>
  </sheetViews>
  <sheetFormatPr defaultRowHeight="12.75" zeroHeight="1" x14ac:dyDescent="0.2"/>
  <cols>
    <col min="1" max="1" width="0.42578125" style="7" customWidth="1"/>
    <col min="2" max="2" width="32.85546875" style="7" customWidth="1"/>
    <col min="3" max="3" width="12.7109375" style="7" bestFit="1" customWidth="1"/>
    <col min="4" max="7" width="11.140625" style="7" customWidth="1"/>
    <col min="8" max="8" width="12.7109375" style="7" bestFit="1" customWidth="1"/>
    <col min="9" max="9" width="11.140625" style="7" customWidth="1"/>
    <col min="10" max="15" width="12.7109375" style="7" bestFit="1" customWidth="1"/>
    <col min="16" max="16384" width="9.140625" style="7"/>
  </cols>
  <sheetData>
    <row r="1" spans="1:15" x14ac:dyDescent="0.2">
      <c r="A1" s="7" t="s">
        <v>296</v>
      </c>
      <c r="B1" s="592"/>
    </row>
    <row r="2" spans="1:15" ht="12.75" customHeight="1" x14ac:dyDescent="0.35">
      <c r="B2" s="24"/>
    </row>
    <row r="3" spans="1:15" ht="12.75" customHeight="1" x14ac:dyDescent="0.2"/>
    <row r="4" spans="1:15" ht="12.75" customHeight="1" x14ac:dyDescent="0.35">
      <c r="B4" s="24"/>
    </row>
    <row r="5" spans="1:15" ht="12.75" customHeight="1" x14ac:dyDescent="0.2">
      <c r="B5" s="584" t="s">
        <v>28</v>
      </c>
    </row>
    <row r="6" spans="1:15" ht="12.75" customHeight="1" thickBot="1" x14ac:dyDescent="0.25">
      <c r="B6" s="584"/>
    </row>
    <row r="7" spans="1:15" x14ac:dyDescent="0.2">
      <c r="C7" s="9">
        <v>2000</v>
      </c>
      <c r="D7" s="9">
        <v>2001</v>
      </c>
      <c r="E7" s="9">
        <v>2002</v>
      </c>
      <c r="F7" s="9">
        <v>2003</v>
      </c>
      <c r="G7" s="105">
        <v>2004</v>
      </c>
      <c r="H7" s="105">
        <v>2005</v>
      </c>
      <c r="I7" s="105">
        <v>2006</v>
      </c>
      <c r="J7" s="105">
        <v>2007</v>
      </c>
      <c r="K7" s="105">
        <v>2008</v>
      </c>
      <c r="L7" s="105">
        <v>2009</v>
      </c>
      <c r="M7" s="105">
        <v>2010</v>
      </c>
      <c r="N7" s="105">
        <v>2011</v>
      </c>
      <c r="O7" s="308">
        <v>2012</v>
      </c>
    </row>
    <row r="8" spans="1:15" x14ac:dyDescent="0.2">
      <c r="C8" s="499" t="s">
        <v>29</v>
      </c>
      <c r="D8" s="499" t="s">
        <v>29</v>
      </c>
      <c r="E8" s="499" t="s">
        <v>29</v>
      </c>
      <c r="F8" s="499" t="s">
        <v>29</v>
      </c>
      <c r="G8" s="500" t="s">
        <v>29</v>
      </c>
      <c r="H8" s="500" t="s">
        <v>29</v>
      </c>
      <c r="I8" s="500" t="s">
        <v>29</v>
      </c>
      <c r="J8" s="500" t="s">
        <v>29</v>
      </c>
      <c r="K8" s="500" t="s">
        <v>29</v>
      </c>
      <c r="L8" s="500" t="s">
        <v>29</v>
      </c>
      <c r="M8" s="500" t="s">
        <v>29</v>
      </c>
      <c r="N8" s="500" t="s">
        <v>29</v>
      </c>
      <c r="O8" s="501" t="s">
        <v>29</v>
      </c>
    </row>
    <row r="9" spans="1:15" x14ac:dyDescent="0.2">
      <c r="C9" s="12"/>
      <c r="D9" s="12"/>
      <c r="E9" s="12"/>
      <c r="F9" s="12"/>
      <c r="G9" s="81"/>
      <c r="H9" s="81"/>
      <c r="I9" s="81"/>
      <c r="J9" s="81"/>
      <c r="K9" s="81"/>
      <c r="L9" s="81"/>
      <c r="M9" s="81"/>
      <c r="N9" s="81"/>
      <c r="O9" s="417"/>
    </row>
    <row r="10" spans="1:15" x14ac:dyDescent="0.2">
      <c r="B10" s="488" t="s">
        <v>30</v>
      </c>
      <c r="C10" s="489">
        <v>2.146713660910113</v>
      </c>
      <c r="D10" s="489">
        <v>0.89486068348359471</v>
      </c>
      <c r="E10" s="489">
        <v>1.0019583716664717</v>
      </c>
      <c r="F10" s="489">
        <v>2.3455055812968788</v>
      </c>
      <c r="G10" s="593">
        <v>5.9339402211074503</v>
      </c>
      <c r="H10" s="593">
        <v>10.843819836680991</v>
      </c>
      <c r="I10" s="593">
        <v>4.8163580990864254</v>
      </c>
      <c r="J10" s="593">
        <f>'6'!J20*1000000/'7'!J21</f>
        <v>5.7993300263517211</v>
      </c>
      <c r="K10" s="593">
        <f>'6'!K20*1000000/'7'!K21</f>
        <v>-5.9082218040734942</v>
      </c>
      <c r="L10" s="593">
        <f>'6'!L20*1000000/'7'!L21</f>
        <v>3.039839738162573</v>
      </c>
      <c r="M10" s="593">
        <f>'6'!M20*1000000/'7'!M21</f>
        <v>5.7398830743966869</v>
      </c>
      <c r="N10" s="593">
        <f>'6'!N20*1000000/'7'!N21</f>
        <v>4.7111463930384208</v>
      </c>
      <c r="O10" s="600">
        <f>'6'!O20*1000000/'7'!O21</f>
        <v>5.0735188890468699</v>
      </c>
    </row>
    <row r="11" spans="1:15" x14ac:dyDescent="0.2">
      <c r="B11" s="7" t="s">
        <v>31</v>
      </c>
      <c r="C11" s="25">
        <v>3.3914267924577723</v>
      </c>
      <c r="D11" s="25">
        <v>1.4684283024185583</v>
      </c>
      <c r="E11" s="25">
        <v>1.73974244581518</v>
      </c>
      <c r="F11" s="25">
        <v>3.0108972355654968</v>
      </c>
      <c r="G11" s="594">
        <v>6.2811388510658652</v>
      </c>
      <c r="H11" s="594">
        <v>11.567676374291262</v>
      </c>
      <c r="I11" s="594">
        <v>6.02</v>
      </c>
      <c r="J11" s="594">
        <f>'6'!J17*1000000/'7'!J21</f>
        <v>6.0879748348375529</v>
      </c>
      <c r="K11" s="594">
        <f>'6'!K17*1000000/'7'!K21</f>
        <v>-3.7478747732211359</v>
      </c>
      <c r="L11" s="594">
        <f>'6'!L17*1000000/'7'!L21</f>
        <v>2.565005280540456</v>
      </c>
      <c r="M11" s="594">
        <f>'6'!M17*1000000/'7'!M21</f>
        <v>7.3016923997315084</v>
      </c>
      <c r="N11" s="594">
        <f>'6'!N17*1000000/'7'!N21</f>
        <v>4.8303863265594931</v>
      </c>
      <c r="O11" s="601">
        <f>'6'!O17*1000000/'7'!O21</f>
        <v>4.73305614631344</v>
      </c>
    </row>
    <row r="12" spans="1:15" x14ac:dyDescent="0.2">
      <c r="B12" s="14" t="s">
        <v>32</v>
      </c>
      <c r="C12" s="26">
        <v>5.5571800423781745</v>
      </c>
      <c r="D12" s="26">
        <v>4.0601923564441824</v>
      </c>
      <c r="E12" s="26">
        <v>4.5004828523071208</v>
      </c>
      <c r="F12" s="26">
        <v>5.9481261094083964</v>
      </c>
      <c r="G12" s="595">
        <v>9.4384018672917485</v>
      </c>
      <c r="H12" s="595">
        <v>15.729150054176664</v>
      </c>
      <c r="I12" s="595">
        <v>10.95370761855335</v>
      </c>
      <c r="J12" s="595">
        <f>'6'!J15*1000000/'7'!J21</f>
        <v>11.772733989378823</v>
      </c>
      <c r="K12" s="595">
        <f>'6'!K15*1000000/'7'!K21</f>
        <v>2.0761776660139541</v>
      </c>
      <c r="L12" s="595">
        <f>'6'!L15*1000000/'7'!L21</f>
        <v>8.5548807206588506</v>
      </c>
      <c r="M12" s="595">
        <f>'6'!M15*1000000/'7'!M21</f>
        <v>12.966758260938503</v>
      </c>
      <c r="N12" s="595">
        <f>'6'!N15*1000000/'7'!N21</f>
        <v>10.394916557542839</v>
      </c>
      <c r="O12" s="602">
        <f>'6'!O15*1000000/'7'!O21</f>
        <v>10.016154415770023</v>
      </c>
    </row>
    <row r="13" spans="1:15" x14ac:dyDescent="0.2">
      <c r="B13" s="7" t="s">
        <v>33</v>
      </c>
      <c r="C13" s="25">
        <v>2.5536848760050455</v>
      </c>
      <c r="D13" s="25">
        <v>5.0264514987163613</v>
      </c>
      <c r="E13" s="25">
        <v>3.0748936251617138</v>
      </c>
      <c r="F13" s="25">
        <v>4.0565126922733254</v>
      </c>
      <c r="G13" s="594">
        <v>8.5029762790085019</v>
      </c>
      <c r="H13" s="594">
        <v>8.5662903456702786</v>
      </c>
      <c r="I13" s="594">
        <v>8.6343740096728983</v>
      </c>
      <c r="J13" s="594">
        <f>'6'!J24*1000000/'7'!J21</f>
        <v>4.5943988079317313</v>
      </c>
      <c r="K13" s="594">
        <f>'6'!K24*1000000/'7'!K21</f>
        <v>8.4566831283473789</v>
      </c>
      <c r="L13" s="594">
        <f>'6'!L24*1000000/'7'!L21</f>
        <v>12.068467728814378</v>
      </c>
      <c r="M13" s="594">
        <f>'6'!M24*1000000/'7'!M21</f>
        <v>14.285411643406825</v>
      </c>
      <c r="N13" s="594">
        <f>'6'!N24*1000000/'7'!N21</f>
        <v>1.779246851167364</v>
      </c>
      <c r="O13" s="601">
        <f>'6'!O24*1000000/'7'!O21</f>
        <v>7.2226316477312134</v>
      </c>
    </row>
    <row r="14" spans="1:15" ht="14.25" x14ac:dyDescent="0.2">
      <c r="B14" s="488" t="s">
        <v>244</v>
      </c>
      <c r="C14" s="489">
        <v>0.05</v>
      </c>
      <c r="D14" s="490">
        <v>0.12</v>
      </c>
      <c r="E14" s="489">
        <v>0.14000000000000001</v>
      </c>
      <c r="F14" s="489">
        <v>0.65</v>
      </c>
      <c r="G14" s="593">
        <v>2.13</v>
      </c>
      <c r="H14" s="593" t="s">
        <v>311</v>
      </c>
      <c r="I14" s="593">
        <v>0</v>
      </c>
      <c r="J14" s="593">
        <v>1.62</v>
      </c>
      <c r="K14" s="593">
        <v>0</v>
      </c>
      <c r="L14" s="593">
        <v>0</v>
      </c>
      <c r="M14" s="593">
        <v>0</v>
      </c>
      <c r="N14" s="593">
        <v>0</v>
      </c>
      <c r="O14" s="600" t="s">
        <v>651</v>
      </c>
    </row>
    <row r="15" spans="1:15" x14ac:dyDescent="0.2">
      <c r="B15" s="7" t="s">
        <v>34</v>
      </c>
      <c r="C15" s="27">
        <v>33.526336298493078</v>
      </c>
      <c r="D15" s="27">
        <v>34.230801091873779</v>
      </c>
      <c r="E15" s="27">
        <v>35.872965644011231</v>
      </c>
      <c r="F15" s="27">
        <v>40.752862425187608</v>
      </c>
      <c r="G15" s="596">
        <v>48.792513189240104</v>
      </c>
      <c r="H15" s="596">
        <v>78.099818418389788</v>
      </c>
      <c r="I15" s="596">
        <v>106.19134393320698</v>
      </c>
      <c r="J15" s="596">
        <f>'6'!J10*1000000/'7'!J21</f>
        <v>107.79015270850201</v>
      </c>
      <c r="K15" s="596">
        <f>'6'!K10*1000000/'7'!K21</f>
        <v>109.83166896246793</v>
      </c>
      <c r="L15" s="596">
        <f>'6'!L10*1000000/'7'!L21</f>
        <v>114.7696050329876</v>
      </c>
      <c r="M15" s="596">
        <f>'6'!M10*1000000/'7'!M21</f>
        <v>119.59063920789838</v>
      </c>
      <c r="N15" s="596">
        <f>'6'!N10*1000000/'7'!N21</f>
        <v>137.31530462011887</v>
      </c>
      <c r="O15" s="603">
        <f>'6'!O10*1000000/'7'!O21</f>
        <v>123.05275898749314</v>
      </c>
    </row>
    <row r="16" spans="1:15" x14ac:dyDescent="0.2">
      <c r="B16" s="14" t="s">
        <v>35</v>
      </c>
      <c r="C16" s="28">
        <v>18.482681031738288</v>
      </c>
      <c r="D16" s="28">
        <v>19.879710875368261</v>
      </c>
      <c r="E16" s="28">
        <v>20.803130942367289</v>
      </c>
      <c r="F16" s="28">
        <v>23.614274530240206</v>
      </c>
      <c r="G16" s="597">
        <v>31.869794780896633</v>
      </c>
      <c r="H16" s="597">
        <v>45.154526197891329</v>
      </c>
      <c r="I16" s="597">
        <v>50.461872258535102</v>
      </c>
      <c r="J16" s="597">
        <f>'6'!J11*1000000/'7'!J21</f>
        <v>52.775968662492282</v>
      </c>
      <c r="K16" s="597">
        <f>'6'!K11*1000000/'7'!K21</f>
        <v>48.004594412836163</v>
      </c>
      <c r="L16" s="597">
        <f>'6'!L11*1000000/'7'!L21</f>
        <v>50.752282285644633</v>
      </c>
      <c r="M16" s="597">
        <f>'6'!M11*1000000/'7'!M21</f>
        <v>56.674038991191722</v>
      </c>
      <c r="N16" s="597">
        <f>'6'!N11*1000000/'7'!N21</f>
        <v>62.65707800845491</v>
      </c>
      <c r="O16" s="604">
        <f>'6'!O11*1000000/'7'!O21</f>
        <v>66.182448727687813</v>
      </c>
    </row>
    <row r="17" spans="2:15" x14ac:dyDescent="0.2">
      <c r="C17" s="29"/>
      <c r="D17" s="29"/>
      <c r="E17" s="29"/>
      <c r="F17" s="29"/>
      <c r="G17" s="299"/>
      <c r="H17" s="299"/>
      <c r="I17" s="299"/>
      <c r="J17" s="299"/>
      <c r="K17" s="299"/>
      <c r="L17" s="299"/>
      <c r="M17" s="299"/>
      <c r="N17" s="299"/>
      <c r="O17" s="304"/>
    </row>
    <row r="18" spans="2:15" ht="14.25" x14ac:dyDescent="0.2">
      <c r="B18" s="14" t="s">
        <v>518</v>
      </c>
      <c r="C18" s="30">
        <v>0.32700000000000001</v>
      </c>
      <c r="D18" s="30">
        <v>0.30499999999999999</v>
      </c>
      <c r="E18" s="30">
        <v>0.26800000000000002</v>
      </c>
      <c r="F18" s="30">
        <v>0.24199999999999999</v>
      </c>
      <c r="G18" s="598">
        <v>3.5000000000000003E-2</v>
      </c>
      <c r="H18" s="30">
        <v>0.17</v>
      </c>
      <c r="I18" s="30">
        <f>'6'!I12/'6'!I11</f>
        <v>0.36269286012139185</v>
      </c>
      <c r="J18" s="30">
        <f>'6'!J12/'6'!J11</f>
        <v>0.39091116903737072</v>
      </c>
      <c r="K18" s="30">
        <v>0.496</v>
      </c>
      <c r="L18" s="30">
        <v>0.54</v>
      </c>
      <c r="M18" s="30">
        <v>0.39400000000000002</v>
      </c>
      <c r="N18" s="30">
        <v>0.30199999999999999</v>
      </c>
      <c r="O18" s="836">
        <v>0.26</v>
      </c>
    </row>
    <row r="19" spans="2:15" ht="14.25" x14ac:dyDescent="0.2">
      <c r="B19" s="31" t="s">
        <v>519</v>
      </c>
      <c r="C19" s="586">
        <v>0.108</v>
      </c>
      <c r="D19" s="586">
        <v>4.2000000000000003E-2</v>
      </c>
      <c r="E19" s="586">
        <v>4.8000000000000001E-2</v>
      </c>
      <c r="F19" s="586">
        <v>7.9000000000000001E-2</v>
      </c>
      <c r="G19" s="599">
        <v>0.16500000000000001</v>
      </c>
      <c r="H19" s="599">
        <v>0.218</v>
      </c>
      <c r="I19" s="599">
        <v>7.9807532388582722E-2</v>
      </c>
      <c r="J19" s="599">
        <v>6.9000000000000006E-2</v>
      </c>
      <c r="K19" s="599">
        <v>-0.04</v>
      </c>
      <c r="L19" s="599">
        <v>2.7E-2</v>
      </c>
      <c r="M19" s="599">
        <v>7.9000000000000001E-2</v>
      </c>
      <c r="N19" s="599">
        <v>4.9000000000000002E-2</v>
      </c>
      <c r="O19" s="835">
        <v>4.7E-2</v>
      </c>
    </row>
    <row r="20" spans="2:15" x14ac:dyDescent="0.2">
      <c r="C20" s="12"/>
      <c r="D20" s="12"/>
      <c r="E20" s="12"/>
      <c r="F20" s="12"/>
      <c r="G20" s="81"/>
      <c r="H20" s="81"/>
      <c r="I20" s="81"/>
      <c r="J20" s="81"/>
      <c r="K20" s="81"/>
      <c r="L20" s="81"/>
      <c r="M20" s="81"/>
      <c r="N20" s="81"/>
      <c r="O20" s="417"/>
    </row>
    <row r="21" spans="2:15" ht="13.5" thickBot="1" x14ac:dyDescent="0.25">
      <c r="B21" s="14" t="s">
        <v>307</v>
      </c>
      <c r="C21" s="587">
        <v>420177137</v>
      </c>
      <c r="D21" s="587">
        <v>420177137</v>
      </c>
      <c r="E21" s="587">
        <v>420177137</v>
      </c>
      <c r="F21" s="587">
        <v>420804797</v>
      </c>
      <c r="G21" s="313">
        <v>427709061</v>
      </c>
      <c r="H21" s="313">
        <v>427709061</v>
      </c>
      <c r="I21" s="313">
        <v>427709061</v>
      </c>
      <c r="J21" s="313">
        <v>427709061</v>
      </c>
      <c r="K21" s="313">
        <v>427709061</v>
      </c>
      <c r="L21" s="313">
        <v>427709061</v>
      </c>
      <c r="M21" s="313">
        <v>427709061</v>
      </c>
      <c r="N21" s="313">
        <v>427709061</v>
      </c>
      <c r="O21" s="314">
        <v>427709061</v>
      </c>
    </row>
    <row r="22" spans="2:15" x14ac:dyDescent="0.2"/>
    <row r="23" spans="2:15" x14ac:dyDescent="0.2">
      <c r="B23" s="10" t="s">
        <v>461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</row>
    <row r="24" spans="2:15" x14ac:dyDescent="0.2">
      <c r="B24" s="10" t="s">
        <v>652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</row>
    <row r="25" spans="2:15" x14ac:dyDescent="0.2">
      <c r="B25" s="10" t="s">
        <v>653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</row>
    <row r="26" spans="2:15" x14ac:dyDescent="0.2">
      <c r="B26" s="10" t="s">
        <v>520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</row>
    <row r="27" spans="2:15" x14ac:dyDescent="0.2">
      <c r="B27" s="10" t="s">
        <v>650</v>
      </c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</row>
    <row r="28" spans="2:15" x14ac:dyDescent="0.2"/>
    <row r="29" spans="2:15" x14ac:dyDescent="0.2">
      <c r="B29" s="263"/>
      <c r="C29" s="263"/>
      <c r="D29" s="263"/>
      <c r="E29" s="263"/>
      <c r="F29" s="263"/>
      <c r="G29" s="263"/>
      <c r="H29" s="263"/>
      <c r="I29" s="263"/>
      <c r="J29" s="263"/>
      <c r="K29" s="263"/>
      <c r="L29" s="263"/>
      <c r="M29" s="263"/>
      <c r="N29" s="263"/>
      <c r="O29" s="263"/>
    </row>
    <row r="30" spans="2:15" x14ac:dyDescent="0.2">
      <c r="B30" s="265"/>
      <c r="C30" s="265"/>
      <c r="D30" s="265"/>
      <c r="E30" s="265"/>
      <c r="F30" s="265"/>
      <c r="G30" s="265"/>
      <c r="H30" s="265"/>
      <c r="I30" s="265"/>
      <c r="J30" s="265"/>
      <c r="K30" s="265"/>
      <c r="L30" s="265"/>
      <c r="M30" s="265"/>
      <c r="N30" s="265"/>
      <c r="O30" s="265"/>
    </row>
    <row r="200" spans="2:2" hidden="1" x14ac:dyDescent="0.2">
      <c r="B200" s="224"/>
    </row>
  </sheetData>
  <phoneticPr fontId="7" type="noConversion"/>
  <pageMargins left="0.75" right="0.75" top="0.49" bottom="1" header="0.5" footer="0.5"/>
  <pageSetup paperSize="9" scale="68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4">
    <tabColor indexed="11"/>
    <pageSetUpPr fitToPage="1"/>
  </sheetPr>
  <dimension ref="A1:U36"/>
  <sheetViews>
    <sheetView showGridLines="0" view="pageBreakPreview" zoomScale="85" zoomScaleNormal="85" zoomScaleSheetLayoutView="100" workbookViewId="0">
      <pane xSplit="2" ySplit="9" topLeftCell="C10" activePane="bottomRight" state="frozen"/>
      <selection activeCell="O4" sqref="O4"/>
      <selection pane="topRight" activeCell="O4" sqref="O4"/>
      <selection pane="bottomLeft" activeCell="O4" sqref="O4"/>
      <selection pane="bottomRight" activeCell="B31" sqref="B31"/>
    </sheetView>
  </sheetViews>
  <sheetFormatPr defaultRowHeight="12.75" zeroHeight="1" x14ac:dyDescent="0.2"/>
  <cols>
    <col min="1" max="1" width="0.42578125" style="7" customWidth="1"/>
    <col min="2" max="2" width="50.7109375" style="7" customWidth="1"/>
    <col min="3" max="11" width="9" style="7" customWidth="1"/>
    <col min="12" max="12" width="5" style="7" customWidth="1"/>
    <col min="13" max="21" width="9" style="7" customWidth="1"/>
    <col min="22" max="16384" width="9.140625" style="7"/>
  </cols>
  <sheetData>
    <row r="1" spans="1:21" ht="12.75" customHeight="1" x14ac:dyDescent="0.2">
      <c r="A1" s="7" t="s">
        <v>296</v>
      </c>
      <c r="B1" s="618"/>
    </row>
    <row r="2" spans="1:21" ht="12.75" customHeight="1" x14ac:dyDescent="0.2"/>
    <row r="3" spans="1:21" ht="12.75" customHeight="1" x14ac:dyDescent="0.2"/>
    <row r="4" spans="1:21" ht="12.75" customHeight="1" x14ac:dyDescent="0.2">
      <c r="B4" s="8"/>
    </row>
    <row r="5" spans="1:21" ht="12.75" customHeight="1" x14ac:dyDescent="0.2">
      <c r="B5" s="8" t="s">
        <v>617</v>
      </c>
    </row>
    <row r="6" spans="1:21" ht="12.75" customHeight="1" thickBot="1" x14ac:dyDescent="0.25">
      <c r="B6" s="8"/>
    </row>
    <row r="7" spans="1:21" x14ac:dyDescent="0.2">
      <c r="C7" s="9">
        <v>2004</v>
      </c>
      <c r="D7" s="105">
        <v>2005</v>
      </c>
      <c r="E7" s="9">
        <v>2006</v>
      </c>
      <c r="F7" s="105">
        <v>2007</v>
      </c>
      <c r="G7" s="9">
        <v>2008</v>
      </c>
      <c r="H7" s="9">
        <v>2009</v>
      </c>
      <c r="I7" s="9">
        <v>2010</v>
      </c>
      <c r="J7" s="9">
        <v>2011</v>
      </c>
      <c r="K7" s="308">
        <v>2012</v>
      </c>
      <c r="M7" s="9">
        <v>2004</v>
      </c>
      <c r="N7" s="105">
        <v>2005</v>
      </c>
      <c r="O7" s="9">
        <v>2006</v>
      </c>
      <c r="P7" s="105">
        <v>2007</v>
      </c>
      <c r="Q7" s="9">
        <v>2008</v>
      </c>
      <c r="R7" s="9">
        <v>2009</v>
      </c>
      <c r="S7" s="9">
        <v>2010</v>
      </c>
      <c r="T7" s="9">
        <v>2011</v>
      </c>
      <c r="U7" s="308">
        <v>2012</v>
      </c>
    </row>
    <row r="8" spans="1:21" x14ac:dyDescent="0.2">
      <c r="B8" s="10"/>
      <c r="C8" s="11" t="s">
        <v>336</v>
      </c>
      <c r="D8" s="11" t="s">
        <v>336</v>
      </c>
      <c r="E8" s="11" t="s">
        <v>336</v>
      </c>
      <c r="F8" s="11" t="s">
        <v>336</v>
      </c>
      <c r="G8" s="11" t="s">
        <v>336</v>
      </c>
      <c r="H8" s="11" t="s">
        <v>336</v>
      </c>
      <c r="I8" s="11" t="s">
        <v>336</v>
      </c>
      <c r="J8" s="11" t="s">
        <v>336</v>
      </c>
      <c r="K8" s="302" t="s">
        <v>336</v>
      </c>
      <c r="M8" s="11" t="s">
        <v>332</v>
      </c>
      <c r="N8" s="11" t="s">
        <v>332</v>
      </c>
      <c r="O8" s="11" t="s">
        <v>332</v>
      </c>
      <c r="P8" s="11" t="s">
        <v>332</v>
      </c>
      <c r="Q8" s="11" t="s">
        <v>332</v>
      </c>
      <c r="R8" s="11" t="s">
        <v>332</v>
      </c>
      <c r="S8" s="11" t="s">
        <v>332</v>
      </c>
      <c r="T8" s="11" t="s">
        <v>332</v>
      </c>
      <c r="U8" s="302" t="s">
        <v>332</v>
      </c>
    </row>
    <row r="9" spans="1:21" x14ac:dyDescent="0.2">
      <c r="C9" s="12"/>
      <c r="D9" s="81"/>
      <c r="E9" s="12"/>
      <c r="F9" s="81"/>
      <c r="G9" s="12"/>
      <c r="H9" s="12"/>
      <c r="I9" s="12"/>
      <c r="J9" s="12"/>
      <c r="K9" s="417"/>
      <c r="M9" s="12"/>
      <c r="N9" s="81"/>
      <c r="O9" s="12"/>
      <c r="P9" s="81"/>
      <c r="Q9" s="12"/>
      <c r="R9" s="12"/>
      <c r="S9" s="12"/>
      <c r="T9" s="12"/>
      <c r="U9" s="417"/>
    </row>
    <row r="10" spans="1:21" x14ac:dyDescent="0.2">
      <c r="B10" s="410" t="s">
        <v>19</v>
      </c>
      <c r="C10" s="418">
        <v>5116.2049521941653</v>
      </c>
      <c r="D10" s="447">
        <v>8654.3344214726148</v>
      </c>
      <c r="E10" s="418">
        <v>11855.03236583838</v>
      </c>
      <c r="F10" s="447">
        <f>'6'!J10/'50'!J$12</f>
        <v>12870.693746510329</v>
      </c>
      <c r="G10" s="418">
        <f>'6'!K10/'50'!K$12</f>
        <v>11258.747962803183</v>
      </c>
      <c r="H10" s="418">
        <f>'6'!L10/'50'!L$12</f>
        <v>11948.785356117034</v>
      </c>
      <c r="I10" s="418">
        <f>'6'!M10/'50'!M$12</f>
        <v>12915.688205438981</v>
      </c>
      <c r="J10" s="418">
        <f>'6'!N10/'50'!N$12</f>
        <v>13297.183481253396</v>
      </c>
      <c r="K10" s="449">
        <f>'6'!O10/'50'!O$12</f>
        <v>12873.827112176508</v>
      </c>
      <c r="M10" s="418">
        <v>6978.6650615302297</v>
      </c>
      <c r="N10" s="447">
        <v>10242.541317879373</v>
      </c>
      <c r="O10" s="418">
        <v>15605.222470365918</v>
      </c>
      <c r="P10" s="447">
        <f>'6'!J10/'50'!J$9</f>
        <v>18933.398357289527</v>
      </c>
      <c r="Q10" s="418">
        <f>'6'!K10/'50'!K$9</f>
        <v>15860.625295428454</v>
      </c>
      <c r="R10" s="418">
        <f>'6'!L10/'50'!L$9</f>
        <v>17222.046802091008</v>
      </c>
      <c r="S10" s="418">
        <f>'6'!M10/'50'!M$9</f>
        <v>17256.502817043958</v>
      </c>
      <c r="T10" s="418">
        <f>'6'!N10/'50'!N$9</f>
        <v>17185.872300579387</v>
      </c>
      <c r="U10" s="449">
        <f>'6'!O10/'50'!O$9</f>
        <v>16979.861917666796</v>
      </c>
    </row>
    <row r="11" spans="1:21" x14ac:dyDescent="0.2">
      <c r="B11" s="7" t="s">
        <v>20</v>
      </c>
      <c r="C11" s="13">
        <v>3341.7504290267225</v>
      </c>
      <c r="D11" s="107">
        <v>5003.6271309394269</v>
      </c>
      <c r="E11" s="13">
        <v>5633.4829818333683</v>
      </c>
      <c r="F11" s="793">
        <f>'6'!J11/'50'!J$12</f>
        <v>6301.7197096594082</v>
      </c>
      <c r="G11" s="13">
        <f>'6'!K11/'50'!K$12</f>
        <v>4920.9088294506764</v>
      </c>
      <c r="H11" s="13">
        <f>'6'!L11/'50'!L$12</f>
        <v>5283.8739593982764</v>
      </c>
      <c r="I11" s="13">
        <f>'6'!M11/'50'!M$12</f>
        <v>6120.7484281493826</v>
      </c>
      <c r="J11" s="13">
        <f>'6'!N11/'50'!N$12</f>
        <v>6067.5149429451185</v>
      </c>
      <c r="K11" s="794">
        <f>'6'!O11/'50'!O$12</f>
        <v>6924.0333153955289</v>
      </c>
      <c r="M11" s="13">
        <v>4558.2530765115034</v>
      </c>
      <c r="N11" s="107">
        <v>5921.8716462760249</v>
      </c>
      <c r="O11" s="13">
        <v>7415.5643360247386</v>
      </c>
      <c r="P11" s="107">
        <f>'6'!J11/'50'!J$9</f>
        <v>9270.1273100615999</v>
      </c>
      <c r="Q11" s="13">
        <f>'6'!K11/'50'!K$9</f>
        <v>6932.2709163346608</v>
      </c>
      <c r="R11" s="13">
        <f>'6'!L11/'50'!L$9</f>
        <v>7615.7636038311757</v>
      </c>
      <c r="S11" s="13">
        <f>'6'!M11/'50'!M$9</f>
        <v>8177.861745555143</v>
      </c>
      <c r="T11" s="13">
        <f>'6'!N11/'50'!N$9</f>
        <v>7841.9266108737629</v>
      </c>
      <c r="U11" s="438">
        <f>'6'!O11/'50'!O$9</f>
        <v>9132.4148277197055</v>
      </c>
    </row>
    <row r="12" spans="1:21" ht="14.25" x14ac:dyDescent="0.2">
      <c r="B12" s="14" t="s">
        <v>57</v>
      </c>
      <c r="C12" s="15">
        <v>117.18558470213289</v>
      </c>
      <c r="D12" s="110">
        <v>851.10627493652521</v>
      </c>
      <c r="E12" s="15">
        <v>2043</v>
      </c>
      <c r="F12" s="15">
        <f>'6'!J12/'50'!J$12</f>
        <v>2463.4126186487997</v>
      </c>
      <c r="G12" s="15">
        <f>'6'!K12/'50'!K$12</f>
        <v>3007.6215127983896</v>
      </c>
      <c r="H12" s="15">
        <f>'6'!L12/'50'!L$12</f>
        <v>2498.174382941434</v>
      </c>
      <c r="I12" s="15">
        <f>'6'!M12/'50'!M$12</f>
        <v>1981.4155493270712</v>
      </c>
      <c r="J12" s="15">
        <f>'6'!N12/'50'!N$12</f>
        <v>1718.2122803839884</v>
      </c>
      <c r="K12" s="450">
        <f>'6'!O12/'50'!O$12</f>
        <v>1653.9459909006409</v>
      </c>
      <c r="M12" s="15">
        <v>159.84483681112894</v>
      </c>
      <c r="N12" s="110">
        <v>1007.2977033698219</v>
      </c>
      <c r="O12" s="15">
        <v>2690</v>
      </c>
      <c r="P12" s="110">
        <f>'6'!J12/'50'!J$9</f>
        <v>3623.7963039014371</v>
      </c>
      <c r="Q12" s="15">
        <f>'6'!K12/'50'!K$9</f>
        <v>4236.9505030724558</v>
      </c>
      <c r="R12" s="15">
        <f>'6'!L12/'50'!L$9</f>
        <v>3600.673613303863</v>
      </c>
      <c r="S12" s="15">
        <f>'6'!M12/'50'!M$9</f>
        <v>2647.3465807496373</v>
      </c>
      <c r="T12" s="15">
        <f>'6'!N12/'50'!N$9</f>
        <v>2220.694094925967</v>
      </c>
      <c r="U12" s="450">
        <f>'6'!O12/'50'!O$9</f>
        <v>2181.4627693895982</v>
      </c>
    </row>
    <row r="13" spans="1:21" x14ac:dyDescent="0.2">
      <c r="C13" s="16"/>
      <c r="D13" s="127"/>
      <c r="E13" s="16"/>
      <c r="F13" s="795"/>
      <c r="G13" s="16"/>
      <c r="H13" s="16"/>
      <c r="I13" s="16"/>
      <c r="J13" s="16"/>
      <c r="K13" s="796"/>
      <c r="M13" s="16"/>
      <c r="N13" s="127"/>
      <c r="O13" s="16"/>
      <c r="P13" s="127"/>
      <c r="Q13" s="16"/>
      <c r="R13" s="16"/>
      <c r="S13" s="16"/>
      <c r="T13" s="16"/>
      <c r="U13" s="441"/>
    </row>
    <row r="14" spans="1:21" x14ac:dyDescent="0.2">
      <c r="B14" s="410" t="s">
        <v>21</v>
      </c>
      <c r="C14" s="418">
        <v>6766.7401852668727</v>
      </c>
      <c r="D14" s="447">
        <v>10232.101157648929</v>
      </c>
      <c r="E14" s="418">
        <v>13572.693897460913</v>
      </c>
      <c r="F14" s="418">
        <f>'6'!J14/'50'!J$13</f>
        <v>16890.74957636094</v>
      </c>
      <c r="G14" s="418">
        <f>'6'!K14/'50'!K$13</f>
        <v>22517.199399790494</v>
      </c>
      <c r="H14" s="418">
        <f>'6'!L14/'50'!L$13</f>
        <v>15649.447081048704</v>
      </c>
      <c r="I14" s="418">
        <f>'6'!M14/'50'!M$13</f>
        <v>20918.642726769005</v>
      </c>
      <c r="J14" s="418">
        <f>'6'!N14/'50'!N$13</f>
        <v>25965.580853439489</v>
      </c>
      <c r="K14" s="799">
        <f>'6'!O14/'50'!O$13</f>
        <v>28696.603787896751</v>
      </c>
      <c r="M14" s="418">
        <v>8396.3875205254517</v>
      </c>
      <c r="N14" s="447">
        <v>12732.873747990603</v>
      </c>
      <c r="O14" s="418">
        <v>17040.128928283641</v>
      </c>
      <c r="P14" s="447">
        <f>'6'!J14/'50'!J$10</f>
        <v>23210.952918061415</v>
      </c>
      <c r="Q14" s="418">
        <f>'6'!K14/'50'!K$10</f>
        <v>32980.717395811735</v>
      </c>
      <c r="R14" s="418">
        <f>'6'!L14/'50'!L$10</f>
        <v>21798.3409280534</v>
      </c>
      <c r="S14" s="418">
        <f>'6'!M14/'50'!M$10</f>
        <v>27684.179613009856</v>
      </c>
      <c r="T14" s="418">
        <f>'6'!N14/'50'!N$10</f>
        <v>36098.063035702231</v>
      </c>
      <c r="U14" s="449">
        <f>'6'!O14/'50'!O$10</f>
        <v>36861.889301515854</v>
      </c>
    </row>
    <row r="15" spans="1:21" x14ac:dyDescent="0.2">
      <c r="B15" s="7" t="s">
        <v>22</v>
      </c>
      <c r="C15" s="13">
        <v>890.35950595500663</v>
      </c>
      <c r="D15" s="107">
        <v>1671.26248323148</v>
      </c>
      <c r="E15" s="13">
        <v>1202.793253061539</v>
      </c>
      <c r="F15" s="13">
        <f>'6'!J15/'50'!J$13</f>
        <v>1333.2199216267741</v>
      </c>
      <c r="G15" s="13">
        <f>'6'!K15/'50'!K$13</f>
        <v>251.40851051782226</v>
      </c>
      <c r="H15" s="13">
        <f>'6'!L15/'50'!L$13</f>
        <v>842.97101783163612</v>
      </c>
      <c r="I15" s="13">
        <f>'6'!M15/'50'!M$13</f>
        <v>1388.6170965164627</v>
      </c>
      <c r="J15" s="13">
        <f>'6'!N15/'50'!N$13</f>
        <v>1079.1786009029565</v>
      </c>
      <c r="K15" s="794">
        <f>'6'!O15/'50'!O$13</f>
        <v>1023.6025315855596</v>
      </c>
      <c r="M15" s="13">
        <v>1104.7865353037766</v>
      </c>
      <c r="N15" s="107">
        <v>2079.7267218993447</v>
      </c>
      <c r="O15" s="13">
        <v>1510.0725221595487</v>
      </c>
      <c r="P15" s="13">
        <f>'6'!J15/'50'!J$10</f>
        <v>1832.0859409110756</v>
      </c>
      <c r="Q15" s="13">
        <f>'6'!K15/'50'!K$10</f>
        <v>368.23553804685878</v>
      </c>
      <c r="R15" s="13">
        <f>'6'!L15/'50'!L$10</f>
        <v>1174.1865092099351</v>
      </c>
      <c r="S15" s="13">
        <f>'6'!M15/'50'!M$10</f>
        <v>1837.7255931841078</v>
      </c>
      <c r="T15" s="13">
        <f>'6'!N15/'50'!N$10</f>
        <v>1500.3037052034824</v>
      </c>
      <c r="U15" s="794">
        <f>'6'!O15/'50'!O$10</f>
        <v>1314.8567505389722</v>
      </c>
    </row>
    <row r="16" spans="1:21" x14ac:dyDescent="0.2">
      <c r="B16" s="14" t="s">
        <v>23</v>
      </c>
      <c r="C16" s="17">
        <v>0.13157879297531974</v>
      </c>
      <c r="D16" s="491">
        <v>0.16333521898208958</v>
      </c>
      <c r="E16" s="17">
        <v>8.8618608962112475E-2</v>
      </c>
      <c r="F16" s="491">
        <f t="shared" ref="F16:K16" si="0">F15/F14</f>
        <v>7.8931957140176381E-2</v>
      </c>
      <c r="G16" s="17">
        <f t="shared" si="0"/>
        <v>1.1165176719097733E-2</v>
      </c>
      <c r="H16" s="17">
        <f t="shared" si="0"/>
        <v>5.3865865897106624E-2</v>
      </c>
      <c r="I16" s="17">
        <f t="shared" si="0"/>
        <v>6.6381797072306611E-2</v>
      </c>
      <c r="J16" s="17">
        <f t="shared" si="0"/>
        <v>4.1561889448739404E-2</v>
      </c>
      <c r="K16" s="493">
        <f t="shared" si="0"/>
        <v>3.5669814419547453E-2</v>
      </c>
      <c r="M16" s="17">
        <v>0.13157879297531974</v>
      </c>
      <c r="N16" s="491">
        <v>0.16333521898208958</v>
      </c>
      <c r="O16" s="17">
        <v>8.8618608962112475E-2</v>
      </c>
      <c r="P16" s="491">
        <f t="shared" ref="P16:U16" si="1">P15/P14</f>
        <v>7.8931957140176381E-2</v>
      </c>
      <c r="Q16" s="17">
        <f t="shared" si="1"/>
        <v>1.1165176719097733E-2</v>
      </c>
      <c r="R16" s="17">
        <f t="shared" si="1"/>
        <v>5.3865865897106624E-2</v>
      </c>
      <c r="S16" s="17">
        <f t="shared" si="1"/>
        <v>6.6381797072306598E-2</v>
      </c>
      <c r="T16" s="17">
        <f t="shared" si="1"/>
        <v>4.1561889448739404E-2</v>
      </c>
      <c r="U16" s="493">
        <f t="shared" si="1"/>
        <v>3.5669814419547453E-2</v>
      </c>
    </row>
    <row r="17" spans="2:21" x14ac:dyDescent="0.2">
      <c r="B17" s="7" t="s">
        <v>24</v>
      </c>
      <c r="C17" s="13">
        <v>592.52315835906484</v>
      </c>
      <c r="D17" s="107">
        <v>1229.0952451930243</v>
      </c>
      <c r="E17" s="13">
        <v>661.60047238838547</v>
      </c>
      <c r="F17" s="793">
        <f>'6'!J17/'50'!J$13</f>
        <v>689.44132599025625</v>
      </c>
      <c r="G17" s="13">
        <f>'6'!K17/'50'!K$13</f>
        <v>-453.83766031539312</v>
      </c>
      <c r="H17" s="13">
        <f>'6'!L17/'50'!L$13</f>
        <v>252.74754642215362</v>
      </c>
      <c r="I17" s="13">
        <f>'6'!M17/'50'!M$13</f>
        <v>781.94215514260964</v>
      </c>
      <c r="J17" s="13">
        <f>'6'!N17/'50'!N$13</f>
        <v>501.48065440069911</v>
      </c>
      <c r="K17" s="794">
        <f>'6'!O17/'50'!O$13</f>
        <v>483.69544362007264</v>
      </c>
      <c r="M17" s="13">
        <v>735.22167487684726</v>
      </c>
      <c r="N17" s="107">
        <v>1529.4917769259307</v>
      </c>
      <c r="O17" s="13">
        <v>830.62046736502816</v>
      </c>
      <c r="P17" s="793">
        <f>'6'!J17/'50'!J$10</f>
        <v>947.41740649104929</v>
      </c>
      <c r="Q17" s="13">
        <f>'6'!K17/'50'!K$10</f>
        <v>-664.7314949201741</v>
      </c>
      <c r="R17" s="13">
        <f>'6'!L17/'50'!L$10</f>
        <v>352.05570887619535</v>
      </c>
      <c r="S17" s="13">
        <f>'6'!M17/'50'!M$10</f>
        <v>1034.8389880118948</v>
      </c>
      <c r="T17" s="13">
        <f>'6'!N17/'50'!N$10</f>
        <v>697.17216710535195</v>
      </c>
      <c r="U17" s="794">
        <f>'6'!O17/'50'!O$10</f>
        <v>621.32536763429732</v>
      </c>
    </row>
    <row r="18" spans="2:21" x14ac:dyDescent="0.2">
      <c r="B18" s="14" t="s">
        <v>25</v>
      </c>
      <c r="C18" s="17">
        <v>8.756404740485782E-2</v>
      </c>
      <c r="D18" s="491">
        <v>0.1201214908117111</v>
      </c>
      <c r="E18" s="17">
        <v>4.874496377702537E-2</v>
      </c>
      <c r="F18" s="491">
        <f t="shared" ref="F18:K18" si="2">F17/F14</f>
        <v>4.0817686797935127E-2</v>
      </c>
      <c r="G18" s="17">
        <f t="shared" si="2"/>
        <v>-2.01551557215244E-2</v>
      </c>
      <c r="H18" s="17">
        <f t="shared" si="2"/>
        <v>1.6150573570629722E-2</v>
      </c>
      <c r="I18" s="17">
        <f t="shared" si="2"/>
        <v>3.7380157276742432E-2</v>
      </c>
      <c r="J18" s="17">
        <f t="shared" si="2"/>
        <v>1.9313284660615295E-2</v>
      </c>
      <c r="K18" s="493">
        <f t="shared" si="2"/>
        <v>1.6855494371221687E-2</v>
      </c>
      <c r="M18" s="17">
        <v>8.756404740485782E-2</v>
      </c>
      <c r="N18" s="491">
        <v>0.1201214908117111</v>
      </c>
      <c r="O18" s="17">
        <v>4.874496377702537E-2</v>
      </c>
      <c r="P18" s="491">
        <f t="shared" ref="P18:U18" si="3">P17/P14</f>
        <v>4.0817686797935127E-2</v>
      </c>
      <c r="Q18" s="17">
        <f t="shared" si="3"/>
        <v>-2.0155155721524397E-2</v>
      </c>
      <c r="R18" s="17">
        <f t="shared" si="3"/>
        <v>1.6150573570629718E-2</v>
      </c>
      <c r="S18" s="17">
        <f t="shared" si="3"/>
        <v>3.7380157276742432E-2</v>
      </c>
      <c r="T18" s="17">
        <f t="shared" si="3"/>
        <v>1.9313284660615295E-2</v>
      </c>
      <c r="U18" s="493">
        <f t="shared" si="3"/>
        <v>1.6855494371221684E-2</v>
      </c>
    </row>
    <row r="19" spans="2:21" x14ac:dyDescent="0.2">
      <c r="B19" s="7" t="s">
        <v>26</v>
      </c>
      <c r="C19" s="664">
        <v>-132.50992501102778</v>
      </c>
      <c r="D19" s="612">
        <v>-174.2435534356834</v>
      </c>
      <c r="E19" s="664">
        <v>-171.75425534646095</v>
      </c>
      <c r="F19" s="797">
        <f>'6'!J19/'50'!J$13</f>
        <v>-140.49962931582292</v>
      </c>
      <c r="G19" s="664">
        <f>'6'!K19/'50'!K$13</f>
        <v>110.13278219755954</v>
      </c>
      <c r="H19" s="664">
        <f>'6'!L19/'50'!L$13</f>
        <v>-32.365341197069533</v>
      </c>
      <c r="I19" s="664">
        <f>'6'!M19/'50'!M$13</f>
        <v>-153.98476638255042</v>
      </c>
      <c r="J19" s="664">
        <f>'6'!N19/'50'!N$13</f>
        <v>-188.5377930967523</v>
      </c>
      <c r="K19" s="615">
        <f>'6'!O19/'50'!O$13</f>
        <v>-108.58525706971342</v>
      </c>
      <c r="M19" s="664">
        <v>-164.42255062944716</v>
      </c>
      <c r="N19" s="612">
        <v>-216.82947941140102</v>
      </c>
      <c r="O19" s="664">
        <v>-215.63255439161966</v>
      </c>
      <c r="P19" s="797">
        <f>'6'!J19/'50'!J$10</f>
        <v>-193.07196914568476</v>
      </c>
      <c r="Q19" s="664">
        <f>'6'!K19/'50'!K$10</f>
        <v>161.31038772548206</v>
      </c>
      <c r="R19" s="664">
        <f>'6'!L19/'50'!L$10</f>
        <v>-45.082151338168288</v>
      </c>
      <c r="S19" s="664">
        <f>'6'!M19/'50'!M$10</f>
        <v>-203.78673635200619</v>
      </c>
      <c r="T19" s="664">
        <f>'6'!N19/'50'!N$10</f>
        <v>-262.11041371397721</v>
      </c>
      <c r="U19" s="615">
        <f>'6'!O19/'50'!O$10</f>
        <v>-139.48193157158906</v>
      </c>
    </row>
    <row r="20" spans="2:21" x14ac:dyDescent="0.2">
      <c r="B20" s="410" t="s">
        <v>80</v>
      </c>
      <c r="C20" s="418">
        <v>559.77062196735778</v>
      </c>
      <c r="D20" s="447">
        <v>1152.1836339245788</v>
      </c>
      <c r="E20" s="418">
        <v>528.86960540165853</v>
      </c>
      <c r="F20" s="447">
        <f>'6'!J20/'50'!J$13</f>
        <v>656.75333615759371</v>
      </c>
      <c r="G20" s="418">
        <f>'6'!K20/'50'!K$13</f>
        <v>-715.4384077461001</v>
      </c>
      <c r="H20" s="418">
        <f>'6'!L20/'50'!L$13</f>
        <v>299.53623922959957</v>
      </c>
      <c r="I20" s="418">
        <f>'6'!M20/'50'!M$13</f>
        <v>614.68715686042481</v>
      </c>
      <c r="J20" s="418">
        <f>'6'!N20/'50'!N$13</f>
        <v>489.10141268993647</v>
      </c>
      <c r="K20" s="449">
        <f>'6'!O20/'50'!O$13</f>
        <v>518.48908905587029</v>
      </c>
      <c r="M20" s="418">
        <v>694.58128078817731</v>
      </c>
      <c r="N20" s="447">
        <v>1433.7826140719674</v>
      </c>
      <c r="O20" s="418">
        <v>663.98066075745362</v>
      </c>
      <c r="P20" s="447">
        <f>'6'!J20/'50'!J$10</f>
        <v>902.49818075971461</v>
      </c>
      <c r="Q20" s="418">
        <f>'6'!K20/'50'!K$10</f>
        <v>-1047.8955007256893</v>
      </c>
      <c r="R20" s="418">
        <f>'6'!L20/'50'!L$10</f>
        <v>417.2283550478146</v>
      </c>
      <c r="S20" s="418">
        <f>'6'!M20/'50'!M$10</f>
        <v>813.49014267345558</v>
      </c>
      <c r="T20" s="418">
        <f>'6'!N20/'50'!N$10</f>
        <v>679.96220557467768</v>
      </c>
      <c r="U20" s="449">
        <f>'6'!O20/'50'!O$10</f>
        <v>666.01914101355374</v>
      </c>
    </row>
    <row r="21" spans="2:21" x14ac:dyDescent="0.2">
      <c r="B21" s="613" t="s">
        <v>79</v>
      </c>
      <c r="C21" s="664">
        <v>12.218791354212616</v>
      </c>
      <c r="D21" s="612">
        <v>14.656928503999602</v>
      </c>
      <c r="E21" s="664">
        <v>18.998228543554724</v>
      </c>
      <c r="F21" s="664">
        <f>'6'!J21/'50'!J$13</f>
        <v>18.004660029654733</v>
      </c>
      <c r="G21" s="664">
        <f>'6'!K21/'50'!K$13</f>
        <v>-6.0541887262535043</v>
      </c>
      <c r="H21" s="664">
        <f>'6'!L21/'50'!L$13</f>
        <v>-1.9246187163065012</v>
      </c>
      <c r="I21" s="664">
        <f>'6'!M21/'50'!M$13</f>
        <v>21.032065652250786</v>
      </c>
      <c r="J21" s="664">
        <f>'6'!N21/'50'!N$13</f>
        <v>-84.470119908733437</v>
      </c>
      <c r="K21" s="615">
        <f>'6'!O21/'50'!O$13</f>
        <v>-41.719210183231809</v>
      </c>
      <c r="M21" s="664">
        <v>15.161466885604817</v>
      </c>
      <c r="N21" s="612">
        <v>18.239149251885742</v>
      </c>
      <c r="O21" s="664">
        <v>23.851732473811442</v>
      </c>
      <c r="P21" s="664">
        <f>'6'!J21/'50'!J$10</f>
        <v>24.741667879493523</v>
      </c>
      <c r="Q21" s="664">
        <f>'6'!K21/'50'!K$10</f>
        <v>-8.867509848641923</v>
      </c>
      <c r="R21" s="664">
        <f>'6'!L21/'50'!L$10</f>
        <v>-2.6808292150696356</v>
      </c>
      <c r="S21" s="664">
        <f>'6'!M21/'50'!M$10</f>
        <v>27.83428594076182</v>
      </c>
      <c r="T21" s="664">
        <f>'6'!N21/'50'!N$10</f>
        <v>-117.43267867989472</v>
      </c>
      <c r="U21" s="615">
        <f>'6'!O21/'50'!O$10</f>
        <v>-53.589927187466557</v>
      </c>
    </row>
    <row r="22" spans="2:21" x14ac:dyDescent="0.2">
      <c r="B22" s="614" t="s">
        <v>313</v>
      </c>
      <c r="C22" s="15">
        <v>547.46360829289813</v>
      </c>
      <c r="D22" s="110">
        <v>1137.2782829035623</v>
      </c>
      <c r="E22" s="15">
        <v>509.87137685810382</v>
      </c>
      <c r="F22" s="110">
        <f>'6'!J22/'50'!J$13</f>
        <v>638.74417496293154</v>
      </c>
      <c r="G22" s="15">
        <f>'6'!K22/'50'!K$13</f>
        <v>-709.20981852155944</v>
      </c>
      <c r="H22" s="15">
        <f>'6'!L22/'50'!L$13</f>
        <v>301.57121135326912</v>
      </c>
      <c r="I22" s="15">
        <f>'6'!M22/'50'!M$13</f>
        <v>593.65509120817399</v>
      </c>
      <c r="J22" s="15">
        <f>'6'!N22/'50'!N$13</f>
        <v>573.57153259866993</v>
      </c>
      <c r="K22" s="450">
        <f>'6'!O22/'50'!O$13</f>
        <v>560.20829923910219</v>
      </c>
      <c r="M22" s="15">
        <v>679.31034482758616</v>
      </c>
      <c r="N22" s="110">
        <v>1415.2343266971684</v>
      </c>
      <c r="O22" s="15">
        <v>640.12892828364227</v>
      </c>
      <c r="P22" s="110">
        <f>'6'!J22/'50'!J$10</f>
        <v>877.75032746325132</v>
      </c>
      <c r="Q22" s="15">
        <f>'6'!K22/'50'!K$10</f>
        <v>-1038.7725482065105</v>
      </c>
      <c r="R22" s="15">
        <f>'6'!L22/'50'!L$10</f>
        <v>420.06289711828509</v>
      </c>
      <c r="S22" s="15">
        <f>'6'!M22/'50'!M$10</f>
        <v>785.65585673269379</v>
      </c>
      <c r="T22" s="15">
        <f>'6'!N22/'50'!N$10</f>
        <v>797.39488425457239</v>
      </c>
      <c r="U22" s="450">
        <f>'6'!O22/'50'!O$10</f>
        <v>719.60906820102036</v>
      </c>
    </row>
    <row r="23" spans="2:21" x14ac:dyDescent="0.2">
      <c r="C23" s="16"/>
      <c r="D23" s="127"/>
      <c r="E23" s="16"/>
      <c r="F23" s="795"/>
      <c r="G23" s="16"/>
      <c r="H23" s="16"/>
      <c r="I23" s="16"/>
      <c r="J23" s="16"/>
      <c r="K23" s="796"/>
      <c r="M23" s="16"/>
      <c r="N23" s="127"/>
      <c r="O23" s="16"/>
      <c r="P23" s="795"/>
      <c r="Q23" s="16"/>
      <c r="R23" s="16"/>
      <c r="S23" s="16"/>
      <c r="T23" s="16"/>
      <c r="U23" s="796"/>
    </row>
    <row r="24" spans="2:21" x14ac:dyDescent="0.2">
      <c r="B24" s="410" t="s">
        <v>27</v>
      </c>
      <c r="C24" s="418">
        <v>802.11733568592865</v>
      </c>
      <c r="D24" s="447">
        <v>910.19029164803499</v>
      </c>
      <c r="E24" s="418">
        <v>948.11429745064322</v>
      </c>
      <c r="F24" s="800">
        <f>'6'!J24/'50'!J$13</f>
        <v>520.29919508578689</v>
      </c>
      <c r="G24" s="418">
        <f>'6'!K24/'50'!K$13</f>
        <v>1024.0366920528863</v>
      </c>
      <c r="H24" s="418">
        <f>'6'!L24/'50'!L$13</f>
        <v>1189.1888218218678</v>
      </c>
      <c r="I24" s="418">
        <f>'6'!M24/'50'!M$13</f>
        <v>1529.8323944672893</v>
      </c>
      <c r="J24" s="418">
        <f>'6'!N24/'50'!N$13</f>
        <v>184.71770474294871</v>
      </c>
      <c r="K24" s="799">
        <f>'6'!O24/'50'!O$13</f>
        <v>738.11801739872476</v>
      </c>
      <c r="M24" s="418">
        <v>995.29282977558842</v>
      </c>
      <c r="N24" s="447">
        <v>1132.6449857796465</v>
      </c>
      <c r="O24" s="418">
        <v>1190.3303787268333</v>
      </c>
      <c r="P24" s="447">
        <f>'6'!J24/'50'!J$10</f>
        <v>714.98544607771794</v>
      </c>
      <c r="Q24" s="418">
        <f>'6'!K24/'50'!K$10</f>
        <v>1499.8963300850091</v>
      </c>
      <c r="R24" s="418">
        <f>'6'!L24/'50'!L$10</f>
        <v>1656.4382902252742</v>
      </c>
      <c r="S24" s="418">
        <f>'6'!M24/'50'!M$10</f>
        <v>2024.6129416435085</v>
      </c>
      <c r="T24" s="418">
        <f>'6'!N24/'50'!N$10</f>
        <v>256.7996220557468</v>
      </c>
      <c r="U24" s="449">
        <f>'6'!O24/'50'!O$10</f>
        <v>948.14093158583921</v>
      </c>
    </row>
    <row r="25" spans="2:21" ht="13.5" thickBot="1" x14ac:dyDescent="0.25">
      <c r="B25" s="7" t="s">
        <v>666</v>
      </c>
      <c r="C25" s="634">
        <v>402.20335244816937</v>
      </c>
      <c r="D25" s="633">
        <v>503.42574650966361</v>
      </c>
      <c r="E25" s="634">
        <v>494.21067495057895</v>
      </c>
      <c r="F25" s="798">
        <f>'6'!J25/'50'!J$13</f>
        <v>978.00677822495231</v>
      </c>
      <c r="G25" s="634">
        <f>'6'!K25/'50'!K$13</f>
        <v>1114.9174711927749</v>
      </c>
      <c r="H25" s="634">
        <f>'6'!L25/'50'!L$13</f>
        <v>869.92581670736763</v>
      </c>
      <c r="I25" s="634">
        <f>'6'!M25/'50'!M$13</f>
        <v>753.89940093960854</v>
      </c>
      <c r="J25" s="634">
        <f>'6'!N25/'50'!N$13</f>
        <v>517.9863100150493</v>
      </c>
      <c r="K25" s="776">
        <f>'6'!O25/'50'!O$13</f>
        <v>486.23509611965778</v>
      </c>
      <c r="M25" s="634">
        <v>499.06677613574163</v>
      </c>
      <c r="N25" s="633">
        <v>626.46531470260913</v>
      </c>
      <c r="O25" s="634">
        <v>620.46736502820306</v>
      </c>
      <c r="P25" s="798">
        <f>'6'!J25/'50'!J$10</f>
        <v>1343.9586668607187</v>
      </c>
      <c r="Q25" s="634">
        <f>'6'!K25/'50'!K$10</f>
        <v>1633.0085009330292</v>
      </c>
      <c r="R25" s="634">
        <f>'6'!L25/'50'!L$10</f>
        <v>1211.7322379821578</v>
      </c>
      <c r="S25" s="634">
        <f>'6'!M25/'50'!M$10</f>
        <v>997.72660675754571</v>
      </c>
      <c r="T25" s="634">
        <f>'6'!N25/'50'!N$10</f>
        <v>720.1187824795843</v>
      </c>
      <c r="U25" s="776">
        <f>'6'!O25/'50'!O$10</f>
        <v>624.58764877376484</v>
      </c>
    </row>
    <row r="26" spans="2:21" x14ac:dyDescent="0.2"/>
    <row r="27" spans="2:21" x14ac:dyDescent="0.2"/>
    <row r="28" spans="2:21" x14ac:dyDescent="0.2">
      <c r="B28" s="10" t="s">
        <v>565</v>
      </c>
    </row>
    <row r="29" spans="2:21" x14ac:dyDescent="0.2">
      <c r="B29" s="185" t="s">
        <v>508</v>
      </c>
      <c r="C29" s="804"/>
      <c r="D29" s="804"/>
      <c r="E29" s="804"/>
      <c r="F29" s="804"/>
      <c r="G29" s="804"/>
      <c r="H29" s="804"/>
      <c r="I29" s="804"/>
      <c r="J29" s="804"/>
      <c r="K29" s="804"/>
      <c r="L29" s="804"/>
      <c r="M29" s="804"/>
      <c r="N29" s="804"/>
    </row>
    <row r="30" spans="2:21" x14ac:dyDescent="0.2">
      <c r="B30" s="185" t="s">
        <v>667</v>
      </c>
      <c r="I30" s="804"/>
    </row>
    <row r="31" spans="2:21" x14ac:dyDescent="0.2"/>
    <row r="32" spans="2:21" x14ac:dyDescent="0.2">
      <c r="B32" s="263"/>
      <c r="C32" s="263"/>
      <c r="D32" s="263"/>
      <c r="E32" s="263"/>
      <c r="F32" s="263"/>
      <c r="G32" s="263"/>
      <c r="H32" s="263"/>
      <c r="I32" s="263"/>
      <c r="J32" s="263"/>
      <c r="K32" s="263"/>
      <c r="L32" s="263"/>
      <c r="M32" s="263"/>
      <c r="N32" s="263"/>
      <c r="O32" s="263"/>
      <c r="P32" s="263"/>
      <c r="Q32" s="263"/>
      <c r="R32" s="263"/>
      <c r="S32" s="263"/>
      <c r="T32" s="263"/>
      <c r="U32" s="263"/>
    </row>
    <row r="33" spans="2:21" x14ac:dyDescent="0.2">
      <c r="B33" s="265"/>
      <c r="C33" s="265"/>
      <c r="D33" s="265"/>
      <c r="E33" s="265"/>
      <c r="F33" s="265"/>
      <c r="G33" s="265"/>
      <c r="H33" s="265"/>
      <c r="I33" s="265"/>
      <c r="J33" s="265"/>
      <c r="K33" s="265"/>
      <c r="L33" s="265"/>
      <c r="M33" s="265"/>
      <c r="N33" s="265"/>
      <c r="O33" s="265"/>
      <c r="P33" s="265"/>
      <c r="Q33" s="265"/>
      <c r="R33" s="265"/>
      <c r="S33" s="265"/>
      <c r="T33" s="265"/>
      <c r="U33" s="265"/>
    </row>
    <row r="34" spans="2:21" hidden="1" x14ac:dyDescent="0.2">
      <c r="B34" s="19"/>
    </row>
    <row r="35" spans="2:21" hidden="1" x14ac:dyDescent="0.2">
      <c r="B35" s="22"/>
    </row>
    <row r="36" spans="2:21" x14ac:dyDescent="0.2"/>
  </sheetData>
  <phoneticPr fontId="7" type="noConversion"/>
  <pageMargins left="0.75" right="0.75" top="0.49" bottom="1" header="0.5" footer="0.5"/>
  <pageSetup paperSize="9" scale="60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5">
    <tabColor indexed="11"/>
    <pageSetUpPr fitToPage="1"/>
  </sheetPr>
  <dimension ref="A1:V29"/>
  <sheetViews>
    <sheetView showGridLines="0" zoomScale="85" zoomScaleNormal="85" zoomScaleSheetLayoutView="100" workbookViewId="0">
      <pane xSplit="2" ySplit="9" topLeftCell="C10" activePane="bottomRight" state="frozen"/>
      <selection activeCell="O4" sqref="O4"/>
      <selection pane="topRight" activeCell="O4" sqref="O4"/>
      <selection pane="bottomLeft" activeCell="O4" sqref="O4"/>
      <selection pane="bottomRight" activeCell="Y17" sqref="Y17"/>
    </sheetView>
  </sheetViews>
  <sheetFormatPr defaultRowHeight="12.75" zeroHeight="1" x14ac:dyDescent="0.2"/>
  <cols>
    <col min="1" max="1" width="0.42578125" style="7" customWidth="1"/>
    <col min="2" max="2" width="25.85546875" style="7" bestFit="1" customWidth="1"/>
    <col min="3" max="17" width="10.7109375" style="7" customWidth="1"/>
    <col min="18" max="16384" width="9.140625" style="7"/>
  </cols>
  <sheetData>
    <row r="1" spans="1:22" ht="12.75" customHeight="1" x14ac:dyDescent="0.2">
      <c r="A1" s="7" t="s">
        <v>296</v>
      </c>
      <c r="B1" s="618"/>
    </row>
    <row r="2" spans="1:22" ht="12.75" customHeight="1" x14ac:dyDescent="0.2"/>
    <row r="3" spans="1:22" ht="12.75" customHeight="1" x14ac:dyDescent="0.2"/>
    <row r="4" spans="1:22" ht="12.75" customHeight="1" x14ac:dyDescent="0.2">
      <c r="B4" s="8"/>
    </row>
    <row r="5" spans="1:22" ht="27.75" customHeight="1" x14ac:dyDescent="0.2">
      <c r="B5" s="911" t="s">
        <v>618</v>
      </c>
      <c r="C5" s="911"/>
      <c r="D5" s="911"/>
      <c r="E5" s="911"/>
      <c r="F5" s="911"/>
      <c r="G5" s="911"/>
      <c r="H5" s="911"/>
      <c r="I5" s="911"/>
      <c r="J5" s="911"/>
      <c r="K5" s="911"/>
      <c r="L5" s="911"/>
      <c r="M5" s="832"/>
    </row>
    <row r="6" spans="1:22" ht="13.5" thickBot="1" x14ac:dyDescent="0.25">
      <c r="B6" s="8"/>
    </row>
    <row r="7" spans="1:22" ht="15" thickBot="1" x14ac:dyDescent="0.25">
      <c r="B7" s="8"/>
      <c r="C7" s="908" t="s">
        <v>54</v>
      </c>
      <c r="D7" s="909"/>
      <c r="E7" s="909"/>
      <c r="F7" s="909"/>
      <c r="G7" s="910"/>
      <c r="H7" s="908" t="s">
        <v>55</v>
      </c>
      <c r="I7" s="909"/>
      <c r="J7" s="909"/>
      <c r="K7" s="909"/>
      <c r="L7" s="910"/>
      <c r="M7" s="908" t="s">
        <v>268</v>
      </c>
      <c r="N7" s="909"/>
      <c r="O7" s="909"/>
      <c r="P7" s="909"/>
      <c r="Q7" s="910"/>
      <c r="R7" s="908" t="s">
        <v>538</v>
      </c>
      <c r="S7" s="909"/>
      <c r="T7" s="909"/>
      <c r="U7" s="909"/>
      <c r="V7" s="910"/>
    </row>
    <row r="8" spans="1:22" x14ac:dyDescent="0.2">
      <c r="C8" s="777">
        <v>2008</v>
      </c>
      <c r="D8" s="777">
        <v>2009</v>
      </c>
      <c r="E8" s="777">
        <v>2010</v>
      </c>
      <c r="F8" s="868">
        <v>2011</v>
      </c>
      <c r="G8" s="850">
        <v>2012</v>
      </c>
      <c r="H8" s="853">
        <v>2008</v>
      </c>
      <c r="I8" s="777">
        <v>2009</v>
      </c>
      <c r="J8" s="777">
        <v>2010</v>
      </c>
      <c r="K8" s="868">
        <v>2011</v>
      </c>
      <c r="L8" s="850">
        <v>2012</v>
      </c>
      <c r="M8" s="853">
        <v>2008</v>
      </c>
      <c r="N8" s="777">
        <v>2009</v>
      </c>
      <c r="O8" s="777">
        <v>2010</v>
      </c>
      <c r="P8" s="757">
        <v>2011</v>
      </c>
      <c r="Q8" s="852">
        <v>2012</v>
      </c>
      <c r="R8" s="853">
        <v>2008</v>
      </c>
      <c r="S8" s="757">
        <v>2009</v>
      </c>
      <c r="T8" s="757">
        <v>2010</v>
      </c>
      <c r="U8" s="757">
        <v>2011</v>
      </c>
      <c r="V8" s="758">
        <v>2012</v>
      </c>
    </row>
    <row r="9" spans="1:22" x14ac:dyDescent="0.2">
      <c r="B9" s="10"/>
      <c r="C9" s="11" t="s">
        <v>18</v>
      </c>
      <c r="D9" s="11" t="s">
        <v>18</v>
      </c>
      <c r="E9" s="11" t="s">
        <v>18</v>
      </c>
      <c r="F9" s="79" t="s">
        <v>18</v>
      </c>
      <c r="G9" s="79" t="s">
        <v>18</v>
      </c>
      <c r="H9" s="854" t="s">
        <v>18</v>
      </c>
      <c r="I9" s="11" t="s">
        <v>18</v>
      </c>
      <c r="J9" s="11" t="s">
        <v>18</v>
      </c>
      <c r="K9" s="79" t="s">
        <v>18</v>
      </c>
      <c r="L9" s="79" t="s">
        <v>18</v>
      </c>
      <c r="M9" s="854" t="s">
        <v>18</v>
      </c>
      <c r="N9" s="11" t="s">
        <v>18</v>
      </c>
      <c r="O9" s="11" t="s">
        <v>18</v>
      </c>
      <c r="P9" s="79" t="s">
        <v>18</v>
      </c>
      <c r="Q9" s="79" t="s">
        <v>18</v>
      </c>
      <c r="R9" s="854" t="s">
        <v>18</v>
      </c>
      <c r="S9" s="756" t="s">
        <v>18</v>
      </c>
      <c r="T9" s="79" t="s">
        <v>18</v>
      </c>
      <c r="U9" s="79" t="s">
        <v>18</v>
      </c>
      <c r="V9" s="759" t="s">
        <v>18</v>
      </c>
    </row>
    <row r="10" spans="1:22" x14ac:dyDescent="0.2">
      <c r="C10" s="16"/>
      <c r="D10" s="16"/>
      <c r="E10" s="16"/>
      <c r="F10" s="127"/>
      <c r="G10" s="127"/>
      <c r="H10" s="855"/>
      <c r="I10" s="16"/>
      <c r="J10" s="16"/>
      <c r="K10" s="127"/>
      <c r="L10" s="127"/>
      <c r="M10" s="855"/>
      <c r="N10" s="16"/>
      <c r="O10" s="16"/>
      <c r="P10" s="127"/>
      <c r="Q10" s="127"/>
      <c r="R10" s="855"/>
      <c r="S10" s="859"/>
      <c r="T10" s="127"/>
      <c r="U10" s="127"/>
      <c r="V10" s="760"/>
    </row>
    <row r="11" spans="1:22" ht="14.25" x14ac:dyDescent="0.2">
      <c r="B11" s="404" t="s">
        <v>539</v>
      </c>
      <c r="C11" s="418">
        <v>46033</v>
      </c>
      <c r="D11" s="418">
        <v>35265</v>
      </c>
      <c r="E11" s="418">
        <v>45479</v>
      </c>
      <c r="F11" s="447">
        <v>58476</v>
      </c>
      <c r="G11" s="447">
        <v>65875</v>
      </c>
      <c r="H11" s="635">
        <v>22480</v>
      </c>
      <c r="I11" s="418">
        <v>23688</v>
      </c>
      <c r="J11" s="418">
        <v>27037</v>
      </c>
      <c r="K11" s="447">
        <v>34037</v>
      </c>
      <c r="L11" s="447">
        <v>38141</v>
      </c>
      <c r="M11" s="635">
        <v>10935</v>
      </c>
      <c r="N11" s="418">
        <v>8877</v>
      </c>
      <c r="O11" s="418">
        <v>10953</v>
      </c>
      <c r="P11" s="447">
        <v>14313</v>
      </c>
      <c r="Q11" s="447">
        <v>15969</v>
      </c>
      <c r="R11" s="635">
        <v>86</v>
      </c>
      <c r="S11" s="838">
        <v>98</v>
      </c>
      <c r="T11" s="447">
        <v>79</v>
      </c>
      <c r="U11" s="447">
        <v>147</v>
      </c>
      <c r="V11" s="761">
        <v>116</v>
      </c>
    </row>
    <row r="12" spans="1:22" x14ac:dyDescent="0.2">
      <c r="B12" s="7" t="s">
        <v>22</v>
      </c>
      <c r="C12" s="13">
        <v>-889</v>
      </c>
      <c r="D12" s="13">
        <v>2412</v>
      </c>
      <c r="E12" s="13">
        <v>3731</v>
      </c>
      <c r="F12" s="13">
        <v>3220</v>
      </c>
      <c r="G12" s="107">
        <v>1967</v>
      </c>
      <c r="H12" s="315">
        <v>997</v>
      </c>
      <c r="I12" s="13">
        <v>1234</v>
      </c>
      <c r="J12" s="13">
        <v>1146</v>
      </c>
      <c r="K12" s="13">
        <v>760</v>
      </c>
      <c r="L12" s="107">
        <v>1006</v>
      </c>
      <c r="M12" s="315">
        <v>1327</v>
      </c>
      <c r="N12" s="13">
        <v>609</v>
      </c>
      <c r="O12" s="13">
        <v>1223</v>
      </c>
      <c r="P12" s="13">
        <v>834</v>
      </c>
      <c r="Q12" s="107">
        <v>1946</v>
      </c>
      <c r="R12" s="315">
        <v>-547</v>
      </c>
      <c r="S12" s="433">
        <v>-596</v>
      </c>
      <c r="T12" s="107">
        <v>-554</v>
      </c>
      <c r="U12" s="13">
        <v>-368</v>
      </c>
      <c r="V12" s="762">
        <v>-635</v>
      </c>
    </row>
    <row r="13" spans="1:22" x14ac:dyDescent="0.2">
      <c r="B13" s="14" t="s">
        <v>23</v>
      </c>
      <c r="C13" s="824" t="s">
        <v>170</v>
      </c>
      <c r="D13" s="824">
        <f t="shared" ref="D13:Q13" si="0">D12/D11</f>
        <v>6.8396427052318159E-2</v>
      </c>
      <c r="E13" s="824">
        <f t="shared" si="0"/>
        <v>8.2037863629367394E-2</v>
      </c>
      <c r="F13" s="824">
        <f t="shared" si="0"/>
        <v>5.5065325945687117E-2</v>
      </c>
      <c r="G13" s="491">
        <f t="shared" si="0"/>
        <v>2.9859582542694496E-2</v>
      </c>
      <c r="H13" s="856">
        <f t="shared" si="0"/>
        <v>4.4350533807829183E-2</v>
      </c>
      <c r="I13" s="17">
        <f t="shared" si="0"/>
        <v>5.2093887200270181E-2</v>
      </c>
      <c r="J13" s="17">
        <f t="shared" si="0"/>
        <v>4.2386359433369089E-2</v>
      </c>
      <c r="K13" s="17">
        <f t="shared" si="0"/>
        <v>2.2328642359784941E-2</v>
      </c>
      <c r="L13" s="491">
        <f t="shared" si="0"/>
        <v>2.6375816050968774E-2</v>
      </c>
      <c r="M13" s="856">
        <f t="shared" si="0"/>
        <v>0.12135345221764975</v>
      </c>
      <c r="N13" s="17">
        <f t="shared" si="0"/>
        <v>6.8604258195336262E-2</v>
      </c>
      <c r="O13" s="17">
        <f t="shared" si="0"/>
        <v>0.1116589062357345</v>
      </c>
      <c r="P13" s="17">
        <f t="shared" si="0"/>
        <v>5.8268706770069165E-2</v>
      </c>
      <c r="Q13" s="491">
        <f t="shared" si="0"/>
        <v>0.12186110589266705</v>
      </c>
      <c r="R13" s="863" t="s">
        <v>170</v>
      </c>
      <c r="S13" s="860" t="s">
        <v>170</v>
      </c>
      <c r="T13" s="826" t="s">
        <v>170</v>
      </c>
      <c r="U13" s="17" t="s">
        <v>170</v>
      </c>
      <c r="V13" s="825" t="s">
        <v>170</v>
      </c>
    </row>
    <row r="14" spans="1:22" x14ac:dyDescent="0.2">
      <c r="B14" s="7" t="s">
        <v>24</v>
      </c>
      <c r="C14" s="13">
        <v>-2158</v>
      </c>
      <c r="D14" s="13">
        <v>1124</v>
      </c>
      <c r="E14" s="13">
        <v>2481</v>
      </c>
      <c r="F14" s="13">
        <v>2106</v>
      </c>
      <c r="G14" s="107">
        <v>927</v>
      </c>
      <c r="H14" s="315">
        <v>641</v>
      </c>
      <c r="I14" s="13">
        <v>880</v>
      </c>
      <c r="J14" s="13">
        <v>825</v>
      </c>
      <c r="K14" s="13">
        <v>426</v>
      </c>
      <c r="L14" s="107">
        <v>647</v>
      </c>
      <c r="M14" s="315">
        <v>562</v>
      </c>
      <c r="N14" s="13">
        <v>-196</v>
      </c>
      <c r="O14" s="13">
        <v>486</v>
      </c>
      <c r="P14" s="13">
        <v>13</v>
      </c>
      <c r="Q14" s="107">
        <v>1205</v>
      </c>
      <c r="R14" s="315">
        <v>-648</v>
      </c>
      <c r="S14" s="433">
        <v>-711</v>
      </c>
      <c r="T14" s="107">
        <v>-669</v>
      </c>
      <c r="U14" s="13">
        <v>-479</v>
      </c>
      <c r="V14" s="762">
        <v>-755</v>
      </c>
    </row>
    <row r="15" spans="1:22" x14ac:dyDescent="0.2">
      <c r="B15" s="14" t="s">
        <v>25</v>
      </c>
      <c r="C15" s="824" t="s">
        <v>170</v>
      </c>
      <c r="D15" s="824">
        <f t="shared" ref="D15:M15" si="1">D14/D11</f>
        <v>3.1872961860201332E-2</v>
      </c>
      <c r="E15" s="824">
        <f t="shared" si="1"/>
        <v>5.4552650673937421E-2</v>
      </c>
      <c r="F15" s="824">
        <f t="shared" si="1"/>
        <v>3.6014775292427664E-2</v>
      </c>
      <c r="G15" s="491">
        <f t="shared" si="1"/>
        <v>1.4072106261859582E-2</v>
      </c>
      <c r="H15" s="856">
        <f t="shared" si="1"/>
        <v>2.8514234875444841E-2</v>
      </c>
      <c r="I15" s="17">
        <f t="shared" si="1"/>
        <v>3.7149611617696726E-2</v>
      </c>
      <c r="J15" s="17">
        <f t="shared" si="1"/>
        <v>3.0513740429781409E-2</v>
      </c>
      <c r="K15" s="17">
        <f t="shared" si="1"/>
        <v>1.2515791638511032E-2</v>
      </c>
      <c r="L15" s="491">
        <f t="shared" si="1"/>
        <v>1.6963372748485882E-2</v>
      </c>
      <c r="M15" s="856">
        <f t="shared" si="1"/>
        <v>5.1394604481024231E-2</v>
      </c>
      <c r="N15" s="17" t="s">
        <v>170</v>
      </c>
      <c r="O15" s="17">
        <f>O14/O11</f>
        <v>4.4371405094494658E-2</v>
      </c>
      <c r="P15" s="17">
        <f>P14/P11</f>
        <v>9.0826521344232513E-4</v>
      </c>
      <c r="Q15" s="826">
        <f>Q14/Q11</f>
        <v>7.545870123364018E-2</v>
      </c>
      <c r="R15" s="863" t="s">
        <v>170</v>
      </c>
      <c r="S15" s="860" t="s">
        <v>170</v>
      </c>
      <c r="T15" s="826" t="s">
        <v>170</v>
      </c>
      <c r="U15" s="17" t="s">
        <v>170</v>
      </c>
      <c r="V15" s="825" t="s">
        <v>170</v>
      </c>
    </row>
    <row r="16" spans="1:22" x14ac:dyDescent="0.2">
      <c r="C16" s="13"/>
      <c r="D16" s="13"/>
      <c r="E16" s="13"/>
      <c r="F16" s="13"/>
      <c r="G16" s="107"/>
      <c r="H16" s="315"/>
      <c r="I16" s="13"/>
      <c r="J16" s="13"/>
      <c r="K16" s="13"/>
      <c r="L16" s="107"/>
      <c r="M16" s="315"/>
      <c r="N16" s="13"/>
      <c r="O16" s="13"/>
      <c r="P16" s="13"/>
      <c r="Q16" s="107"/>
      <c r="R16" s="315"/>
      <c r="S16" s="433"/>
      <c r="T16" s="107"/>
      <c r="U16" s="13"/>
      <c r="V16" s="762"/>
    </row>
    <row r="17" spans="2:22" x14ac:dyDescent="0.2">
      <c r="B17" s="7" t="s">
        <v>82</v>
      </c>
      <c r="C17" s="13">
        <f>C12-C14</f>
        <v>1269</v>
      </c>
      <c r="D17" s="13">
        <f>D12-D14</f>
        <v>1288</v>
      </c>
      <c r="E17" s="13">
        <f>E12-E14</f>
        <v>1250</v>
      </c>
      <c r="F17" s="13">
        <f>F12-F14</f>
        <v>1114</v>
      </c>
      <c r="G17" s="107">
        <f>G12-G14</f>
        <v>1040</v>
      </c>
      <c r="H17" s="315">
        <f t="shared" ref="H17:T17" si="2">H12-H14</f>
        <v>356</v>
      </c>
      <c r="I17" s="13">
        <f t="shared" si="2"/>
        <v>354</v>
      </c>
      <c r="J17" s="13">
        <f t="shared" si="2"/>
        <v>321</v>
      </c>
      <c r="K17" s="13">
        <f>K12-K14</f>
        <v>334</v>
      </c>
      <c r="L17" s="107">
        <f>L12-L14</f>
        <v>359</v>
      </c>
      <c r="M17" s="315">
        <f t="shared" si="2"/>
        <v>765</v>
      </c>
      <c r="N17" s="13">
        <f t="shared" si="2"/>
        <v>805</v>
      </c>
      <c r="O17" s="13">
        <f t="shared" si="2"/>
        <v>737</v>
      </c>
      <c r="P17" s="13">
        <f>P12-P14</f>
        <v>821</v>
      </c>
      <c r="Q17" s="107">
        <f>Q12-Q14</f>
        <v>741</v>
      </c>
      <c r="R17" s="315">
        <f t="shared" si="2"/>
        <v>101</v>
      </c>
      <c r="S17" s="433">
        <f t="shared" si="2"/>
        <v>115</v>
      </c>
      <c r="T17" s="107">
        <f t="shared" si="2"/>
        <v>115</v>
      </c>
      <c r="U17" s="13">
        <f>U12-U14</f>
        <v>111</v>
      </c>
      <c r="V17" s="762">
        <f>V12-V14</f>
        <v>120</v>
      </c>
    </row>
    <row r="18" spans="2:22" x14ac:dyDescent="0.2">
      <c r="B18" s="14" t="s">
        <v>325</v>
      </c>
      <c r="C18" s="778">
        <v>1846</v>
      </c>
      <c r="D18" s="778">
        <v>992</v>
      </c>
      <c r="E18" s="778">
        <v>778</v>
      </c>
      <c r="F18" s="780">
        <v>900</v>
      </c>
      <c r="G18" s="780">
        <v>800</v>
      </c>
      <c r="H18" s="857">
        <v>557</v>
      </c>
      <c r="I18" s="778">
        <v>304</v>
      </c>
      <c r="J18" s="778">
        <v>354</v>
      </c>
      <c r="K18" s="780">
        <v>425</v>
      </c>
      <c r="L18" s="780">
        <v>499</v>
      </c>
      <c r="M18" s="857">
        <v>1510</v>
      </c>
      <c r="N18" s="778">
        <v>2356</v>
      </c>
      <c r="O18" s="778">
        <v>1748</v>
      </c>
      <c r="P18" s="780">
        <v>642</v>
      </c>
      <c r="Q18" s="780">
        <v>477</v>
      </c>
      <c r="R18" s="857">
        <v>105</v>
      </c>
      <c r="S18" s="861">
        <v>124</v>
      </c>
      <c r="T18" s="780">
        <v>131</v>
      </c>
      <c r="U18" s="780">
        <v>167</v>
      </c>
      <c r="V18" s="763">
        <v>259</v>
      </c>
    </row>
    <row r="19" spans="2:22" x14ac:dyDescent="0.2">
      <c r="C19" s="13"/>
      <c r="D19" s="13"/>
      <c r="E19" s="13"/>
      <c r="F19" s="107"/>
      <c r="G19" s="107"/>
      <c r="H19" s="315"/>
      <c r="I19" s="13"/>
      <c r="J19" s="13"/>
      <c r="K19" s="107"/>
      <c r="L19" s="107"/>
      <c r="M19" s="315"/>
      <c r="N19" s="13"/>
      <c r="O19" s="13"/>
      <c r="P19" s="107"/>
      <c r="Q19" s="107"/>
      <c r="R19" s="315"/>
      <c r="S19" s="433"/>
      <c r="T19" s="107"/>
      <c r="U19" s="107"/>
      <c r="V19" s="762"/>
    </row>
    <row r="20" spans="2:22" ht="13.5" thickBot="1" x14ac:dyDescent="0.25">
      <c r="B20" s="14" t="s">
        <v>436</v>
      </c>
      <c r="C20" s="779">
        <v>24439</v>
      </c>
      <c r="D20" s="779">
        <v>22092</v>
      </c>
      <c r="E20" s="779">
        <v>22419</v>
      </c>
      <c r="F20" s="851">
        <v>23033</v>
      </c>
      <c r="G20" s="851">
        <v>22583</v>
      </c>
      <c r="H20" s="858">
        <v>5690</v>
      </c>
      <c r="I20" s="779">
        <v>6713</v>
      </c>
      <c r="J20" s="779">
        <v>7025</v>
      </c>
      <c r="K20" s="851">
        <v>7345</v>
      </c>
      <c r="L20" s="851">
        <v>7467</v>
      </c>
      <c r="M20" s="858">
        <v>4715</v>
      </c>
      <c r="N20" s="779">
        <v>4819</v>
      </c>
      <c r="O20" s="779">
        <v>4733</v>
      </c>
      <c r="P20" s="851">
        <v>5068</v>
      </c>
      <c r="Q20" s="851">
        <v>5233</v>
      </c>
      <c r="R20" s="864" t="s">
        <v>170</v>
      </c>
      <c r="S20" s="862" t="s">
        <v>170</v>
      </c>
      <c r="T20" s="827" t="s">
        <v>170</v>
      </c>
      <c r="U20" s="827" t="s">
        <v>170</v>
      </c>
      <c r="V20" s="828" t="s">
        <v>170</v>
      </c>
    </row>
    <row r="21" spans="2:22" x14ac:dyDescent="0.2"/>
    <row r="22" spans="2:22" x14ac:dyDescent="0.2">
      <c r="J22" s="72"/>
      <c r="K22" s="72"/>
      <c r="L22" s="72"/>
      <c r="M22" s="72"/>
    </row>
    <row r="23" spans="2:22" x14ac:dyDescent="0.2">
      <c r="B23" s="10" t="s">
        <v>537</v>
      </c>
      <c r="J23" s="72"/>
      <c r="K23" s="72"/>
      <c r="L23" s="72"/>
      <c r="M23" s="72"/>
    </row>
    <row r="24" spans="2:22" x14ac:dyDescent="0.2">
      <c r="B24" s="10" t="s">
        <v>463</v>
      </c>
    </row>
    <row r="25" spans="2:22" x14ac:dyDescent="0.2"/>
    <row r="26" spans="2:22" x14ac:dyDescent="0.2">
      <c r="B26" s="263"/>
      <c r="C26" s="263"/>
      <c r="D26" s="263"/>
      <c r="E26" s="263"/>
      <c r="F26" s="263"/>
      <c r="G26" s="263"/>
      <c r="H26" s="263"/>
      <c r="I26" s="263"/>
      <c r="J26" s="263"/>
      <c r="K26" s="263"/>
      <c r="L26" s="263"/>
      <c r="M26" s="263"/>
      <c r="N26" s="263"/>
      <c r="O26" s="263"/>
      <c r="P26" s="263"/>
      <c r="Q26" s="263"/>
      <c r="R26" s="263"/>
      <c r="S26" s="263"/>
      <c r="T26" s="263"/>
      <c r="U26" s="263"/>
      <c r="V26" s="263"/>
    </row>
    <row r="27" spans="2:22" x14ac:dyDescent="0.2">
      <c r="B27" s="265"/>
      <c r="C27" s="265"/>
      <c r="D27" s="265"/>
      <c r="E27" s="265"/>
      <c r="F27" s="265"/>
      <c r="G27" s="265"/>
      <c r="H27" s="265"/>
      <c r="I27" s="265"/>
      <c r="J27" s="265"/>
      <c r="K27" s="265"/>
      <c r="L27" s="265"/>
      <c r="M27" s="265"/>
      <c r="N27" s="265"/>
      <c r="O27" s="265"/>
      <c r="P27" s="265"/>
      <c r="Q27" s="265"/>
      <c r="R27" s="265"/>
      <c r="S27" s="265"/>
      <c r="T27" s="265"/>
      <c r="U27" s="265"/>
      <c r="V27" s="265"/>
    </row>
    <row r="28" spans="2:22" hidden="1" x14ac:dyDescent="0.2">
      <c r="B28" s="19"/>
      <c r="C28" s="20"/>
      <c r="D28" s="20"/>
      <c r="E28" s="20"/>
      <c r="F28" s="20"/>
    </row>
    <row r="29" spans="2:22" hidden="1" x14ac:dyDescent="0.2">
      <c r="B29" s="22"/>
      <c r="C29" s="23"/>
      <c r="D29" s="23"/>
      <c r="E29" s="23"/>
      <c r="F29" s="23"/>
    </row>
  </sheetData>
  <mergeCells count="5">
    <mergeCell ref="R7:V7"/>
    <mergeCell ref="B5:L5"/>
    <mergeCell ref="C7:G7"/>
    <mergeCell ref="H7:L7"/>
    <mergeCell ref="M7:Q7"/>
  </mergeCells>
  <phoneticPr fontId="7" type="noConversion"/>
  <pageMargins left="0.75" right="0.75" top="0.49" bottom="1" header="0.5" footer="0.5"/>
  <pageSetup paperSize="9" scale="66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indexed="11"/>
    <pageSetUpPr autoPageBreaks="0" fitToPage="1"/>
  </sheetPr>
  <dimension ref="A1:S38"/>
  <sheetViews>
    <sheetView view="pageBreakPreview" zoomScale="85" zoomScaleNormal="70" zoomScaleSheetLayoutView="100" workbookViewId="0">
      <selection activeCell="S28" sqref="S28"/>
    </sheetView>
  </sheetViews>
  <sheetFormatPr defaultRowHeight="12.75" zeroHeight="1" x14ac:dyDescent="0.2"/>
  <cols>
    <col min="1" max="1" width="0.42578125" style="4" customWidth="1"/>
    <col min="2" max="2" width="40.42578125" style="4" customWidth="1"/>
    <col min="3" max="3" width="9.7109375" style="4" customWidth="1"/>
    <col min="4" max="5" width="9.7109375" style="33" customWidth="1"/>
    <col min="6" max="7" width="9.7109375" style="4" customWidth="1"/>
    <col min="8" max="10" width="9.42578125" style="4" bestFit="1" customWidth="1"/>
    <col min="11" max="14" width="10.5703125" style="4" bestFit="1" customWidth="1"/>
    <col min="15" max="15" width="10.5703125" style="4" customWidth="1"/>
    <col min="16" max="16" width="12.5703125" style="4" customWidth="1"/>
    <col min="17" max="17" width="9.140625" style="4"/>
    <col min="18" max="19" width="9.28515625" style="4" bestFit="1" customWidth="1"/>
    <col min="20" max="16384" width="9.140625" style="4"/>
  </cols>
  <sheetData>
    <row r="1" spans="1:19" x14ac:dyDescent="0.2">
      <c r="A1" s="4" t="s">
        <v>296</v>
      </c>
      <c r="B1" s="592"/>
    </row>
    <row r="2" spans="1:19" ht="12.75" customHeight="1" x14ac:dyDescent="0.35">
      <c r="B2" s="32"/>
    </row>
    <row r="3" spans="1:19" ht="12.75" customHeight="1" x14ac:dyDescent="0.35">
      <c r="B3" s="32"/>
    </row>
    <row r="4" spans="1:19" ht="12.75" customHeight="1" x14ac:dyDescent="0.35">
      <c r="B4" s="32"/>
    </row>
    <row r="5" spans="1:19" ht="12.75" customHeight="1" x14ac:dyDescent="0.2">
      <c r="B5" s="104" t="s">
        <v>36</v>
      </c>
    </row>
    <row r="6" spans="1:19" ht="13.5" thickBot="1" x14ac:dyDescent="0.25"/>
    <row r="7" spans="1:19" x14ac:dyDescent="0.2">
      <c r="B7" s="38" t="s">
        <v>437</v>
      </c>
      <c r="C7" s="34">
        <v>2000</v>
      </c>
      <c r="D7" s="34">
        <v>2001</v>
      </c>
      <c r="E7" s="34">
        <v>2002</v>
      </c>
      <c r="F7" s="34">
        <v>2003</v>
      </c>
      <c r="G7" s="288">
        <v>2004</v>
      </c>
      <c r="H7" s="288">
        <v>2005</v>
      </c>
      <c r="I7" s="288">
        <v>2006</v>
      </c>
      <c r="J7" s="288">
        <v>2007</v>
      </c>
      <c r="K7" s="288">
        <v>2008</v>
      </c>
      <c r="L7" s="288">
        <v>2009</v>
      </c>
      <c r="M7" s="288">
        <v>2010</v>
      </c>
      <c r="N7" s="288">
        <v>2011</v>
      </c>
      <c r="O7" s="293">
        <v>2012</v>
      </c>
      <c r="P7" s="866"/>
    </row>
    <row r="8" spans="1:19" x14ac:dyDescent="0.2">
      <c r="C8" s="347" t="s">
        <v>37</v>
      </c>
      <c r="D8" s="347" t="s">
        <v>37</v>
      </c>
      <c r="E8" s="347" t="s">
        <v>37</v>
      </c>
      <c r="F8" s="347" t="s">
        <v>37</v>
      </c>
      <c r="G8" s="368" t="s">
        <v>37</v>
      </c>
      <c r="H8" s="368" t="s">
        <v>37</v>
      </c>
      <c r="I8" s="368" t="s">
        <v>37</v>
      </c>
      <c r="J8" s="368" t="s">
        <v>37</v>
      </c>
      <c r="K8" s="368" t="s">
        <v>37</v>
      </c>
      <c r="L8" s="368" t="s">
        <v>37</v>
      </c>
      <c r="M8" s="368" t="s">
        <v>37</v>
      </c>
      <c r="N8" s="368" t="s">
        <v>37</v>
      </c>
      <c r="O8" s="373" t="s">
        <v>37</v>
      </c>
      <c r="P8" s="866"/>
    </row>
    <row r="9" spans="1:19" x14ac:dyDescent="0.2">
      <c r="C9" s="35"/>
      <c r="D9" s="35"/>
      <c r="E9" s="35"/>
      <c r="F9" s="35"/>
      <c r="G9" s="369"/>
      <c r="H9" s="369"/>
      <c r="I9" s="369"/>
      <c r="J9" s="369"/>
      <c r="K9" s="369"/>
      <c r="L9" s="369"/>
      <c r="M9" s="369"/>
      <c r="N9" s="369"/>
      <c r="O9" s="483"/>
      <c r="P9" s="866"/>
    </row>
    <row r="10" spans="1:19" x14ac:dyDescent="0.2">
      <c r="B10" s="39" t="s">
        <v>438</v>
      </c>
      <c r="C10" s="40">
        <f>C11</f>
        <v>13064</v>
      </c>
      <c r="D10" s="40">
        <f>D11</f>
        <v>12881</v>
      </c>
      <c r="E10" s="40">
        <f>E11</f>
        <v>13041</v>
      </c>
      <c r="F10" s="40">
        <f>F11</f>
        <v>12272</v>
      </c>
      <c r="G10" s="479">
        <f>G11</f>
        <v>12655</v>
      </c>
      <c r="H10" s="479">
        <f t="shared" ref="H10:M10" si="0">H11+H12+H13</f>
        <v>15383</v>
      </c>
      <c r="I10" s="479">
        <f t="shared" si="0"/>
        <v>18028.565999999999</v>
      </c>
      <c r="J10" s="479">
        <f t="shared" si="0"/>
        <v>22794.401379999999</v>
      </c>
      <c r="K10" s="479">
        <f t="shared" si="0"/>
        <v>28310.895356000001</v>
      </c>
      <c r="L10" s="479">
        <f t="shared" si="0"/>
        <v>27356</v>
      </c>
      <c r="M10" s="479">
        <f t="shared" si="0"/>
        <v>28083</v>
      </c>
      <c r="N10" s="479">
        <f>N11+N12+N13</f>
        <v>27785</v>
      </c>
      <c r="O10" s="486">
        <f>O11+O12+O13</f>
        <v>27938.732017000002</v>
      </c>
      <c r="P10" s="866"/>
      <c r="R10" s="61"/>
      <c r="S10" s="61"/>
    </row>
    <row r="11" spans="1:19" ht="14.25" x14ac:dyDescent="0.2">
      <c r="B11" s="4" t="s">
        <v>310</v>
      </c>
      <c r="C11" s="41">
        <v>13064</v>
      </c>
      <c r="D11" s="41">
        <v>12881</v>
      </c>
      <c r="E11" s="41">
        <v>13041</v>
      </c>
      <c r="F11" s="41">
        <v>12272</v>
      </c>
      <c r="G11" s="480">
        <v>12655</v>
      </c>
      <c r="H11" s="480">
        <v>12764</v>
      </c>
      <c r="I11" s="480">
        <v>13747.566000000001</v>
      </c>
      <c r="J11" s="480">
        <f>J18+J27+'34-35'!Q9</f>
        <v>13916.054</v>
      </c>
      <c r="K11" s="480">
        <f>K18+K27+'34-35'!S9</f>
        <v>14536.79</v>
      </c>
      <c r="L11" s="480">
        <f>L18+L27+'11'!L10-2</f>
        <v>14839</v>
      </c>
      <c r="M11" s="480">
        <f>M18+M27+'11'!M10</f>
        <v>14746</v>
      </c>
      <c r="N11" s="480">
        <f>N18+N27+'11'!N10</f>
        <v>14836</v>
      </c>
      <c r="O11" s="865">
        <f>O18+O27+'11'!O10</f>
        <v>15479.732017</v>
      </c>
      <c r="P11" s="866"/>
    </row>
    <row r="12" spans="1:19" ht="14.25" x14ac:dyDescent="0.2">
      <c r="B12" s="39" t="s">
        <v>567</v>
      </c>
      <c r="C12" s="40"/>
      <c r="D12" s="40"/>
      <c r="E12" s="40"/>
      <c r="F12" s="40"/>
      <c r="G12" s="479"/>
      <c r="H12" s="479">
        <v>2619</v>
      </c>
      <c r="I12" s="479">
        <v>4281</v>
      </c>
      <c r="J12" s="479">
        <v>4137</v>
      </c>
      <c r="K12" s="479">
        <v>4533</v>
      </c>
      <c r="L12" s="479">
        <f>1087+1156+848+1018+1</f>
        <v>4110</v>
      </c>
      <c r="M12" s="479">
        <v>4352</v>
      </c>
      <c r="N12" s="479">
        <v>3942</v>
      </c>
      <c r="O12" s="486">
        <v>3927</v>
      </c>
      <c r="P12" s="866"/>
      <c r="Q12" s="61"/>
      <c r="R12" s="61"/>
      <c r="S12" s="61"/>
    </row>
    <row r="13" spans="1:19" ht="14.25" x14ac:dyDescent="0.2">
      <c r="B13" s="4" t="s">
        <v>568</v>
      </c>
      <c r="C13" s="41"/>
      <c r="D13" s="41"/>
      <c r="E13" s="41"/>
      <c r="F13" s="41"/>
      <c r="G13" s="480"/>
      <c r="H13" s="480"/>
      <c r="I13" s="480"/>
      <c r="J13" s="480">
        <f>'39'!F10</f>
        <v>4741.3473800000002</v>
      </c>
      <c r="K13" s="480">
        <f>'39'!G10</f>
        <v>9241.105356</v>
      </c>
      <c r="L13" s="480">
        <f>'39'!H10</f>
        <v>8407</v>
      </c>
      <c r="M13" s="480">
        <f>'39'!I10</f>
        <v>8985</v>
      </c>
      <c r="N13" s="480">
        <f>'39'!J10</f>
        <v>9007</v>
      </c>
      <c r="O13" s="865">
        <f>'39'!K10</f>
        <v>8532</v>
      </c>
      <c r="P13" s="866"/>
      <c r="R13" s="61"/>
      <c r="S13" s="61"/>
    </row>
    <row r="14" spans="1:19" x14ac:dyDescent="0.2">
      <c r="C14" s="37"/>
      <c r="D14" s="37"/>
      <c r="E14" s="37"/>
      <c r="F14" s="37"/>
      <c r="G14" s="478"/>
      <c r="H14" s="478"/>
      <c r="I14" s="478"/>
      <c r="J14" s="478"/>
      <c r="K14" s="478"/>
      <c r="L14" s="478"/>
      <c r="M14" s="478"/>
      <c r="N14" s="478"/>
      <c r="O14" s="485"/>
      <c r="P14" s="866"/>
    </row>
    <row r="15" spans="1:19" x14ac:dyDescent="0.2">
      <c r="B15" s="38" t="s">
        <v>38</v>
      </c>
      <c r="C15" s="35"/>
      <c r="D15" s="35"/>
      <c r="E15" s="35"/>
      <c r="F15" s="35"/>
      <c r="G15" s="369"/>
      <c r="H15" s="369"/>
      <c r="I15" s="369"/>
      <c r="J15" s="369"/>
      <c r="K15" s="369"/>
      <c r="L15" s="369"/>
      <c r="M15" s="369"/>
      <c r="N15" s="369"/>
      <c r="O15" s="483"/>
      <c r="P15" s="866"/>
    </row>
    <row r="16" spans="1:19" x14ac:dyDescent="0.2">
      <c r="C16" s="35"/>
      <c r="D16" s="35"/>
      <c r="E16" s="35"/>
      <c r="F16" s="35"/>
      <c r="G16" s="369"/>
      <c r="H16" s="369"/>
      <c r="I16" s="369"/>
      <c r="J16" s="369"/>
      <c r="K16" s="369"/>
      <c r="L16" s="369"/>
      <c r="M16" s="369"/>
      <c r="N16" s="369"/>
      <c r="O16" s="483"/>
      <c r="P16" s="866"/>
    </row>
    <row r="17" spans="2:19" ht="14.25" x14ac:dyDescent="0.2">
      <c r="B17" s="39" t="s">
        <v>404</v>
      </c>
      <c r="C17" s="40">
        <v>13500</v>
      </c>
      <c r="D17" s="40">
        <v>13500</v>
      </c>
      <c r="E17" s="40">
        <v>13500</v>
      </c>
      <c r="F17" s="40">
        <v>13500</v>
      </c>
      <c r="G17" s="479">
        <v>13500</v>
      </c>
      <c r="H17" s="479">
        <v>13500</v>
      </c>
      <c r="I17" s="479">
        <v>13800</v>
      </c>
      <c r="J17" s="479">
        <v>13800</v>
      </c>
      <c r="K17" s="479">
        <v>14100</v>
      </c>
      <c r="L17" s="479">
        <v>14300</v>
      </c>
      <c r="M17" s="479">
        <v>15100</v>
      </c>
      <c r="N17" s="479">
        <v>16000</v>
      </c>
      <c r="O17" s="486">
        <v>16300</v>
      </c>
      <c r="P17" s="866"/>
    </row>
    <row r="18" spans="2:19" x14ac:dyDescent="0.2">
      <c r="B18" s="4" t="s">
        <v>40</v>
      </c>
      <c r="C18" s="41">
        <v>12537</v>
      </c>
      <c r="D18" s="41">
        <v>12319</v>
      </c>
      <c r="E18" s="41">
        <v>12473.86593</v>
      </c>
      <c r="F18" s="41">
        <v>11724.002</v>
      </c>
      <c r="G18" s="480">
        <v>12194</v>
      </c>
      <c r="H18" s="480">
        <v>12570</v>
      </c>
      <c r="I18" s="480">
        <v>13612</v>
      </c>
      <c r="J18" s="480">
        <f>'28-29'!Q9</f>
        <v>13646.054</v>
      </c>
      <c r="K18" s="480">
        <f>'28-29'!S9</f>
        <v>14217.79</v>
      </c>
      <c r="L18" s="480">
        <f>'28-29'!U9</f>
        <v>14526</v>
      </c>
      <c r="M18" s="480">
        <f>'28-29'!W9</f>
        <v>14452</v>
      </c>
      <c r="N18" s="480">
        <f>'28-29'!Y9</f>
        <v>14547</v>
      </c>
      <c r="O18" s="865">
        <f>'28-29'!AA9</f>
        <v>15191</v>
      </c>
      <c r="P18" s="866"/>
      <c r="Q18" s="61"/>
      <c r="R18" s="61"/>
      <c r="S18" s="61"/>
    </row>
    <row r="19" spans="2:19" x14ac:dyDescent="0.2">
      <c r="B19" s="39" t="s">
        <v>41</v>
      </c>
      <c r="C19" s="40">
        <v>967</v>
      </c>
      <c r="D19" s="40">
        <v>859</v>
      </c>
      <c r="E19" s="40">
        <v>943.85299999999995</v>
      </c>
      <c r="F19" s="40">
        <v>904.96400000000006</v>
      </c>
      <c r="G19" s="479">
        <v>938</v>
      </c>
      <c r="H19" s="479">
        <v>1029</v>
      </c>
      <c r="I19" s="479">
        <v>1136.3620000000001</v>
      </c>
      <c r="J19" s="479">
        <v>1311.498</v>
      </c>
      <c r="K19" s="479">
        <v>1296</v>
      </c>
      <c r="L19" s="479">
        <f>'28-29'!U10</f>
        <v>1205</v>
      </c>
      <c r="M19" s="479">
        <f>'28-29'!W10</f>
        <v>1359</v>
      </c>
      <c r="N19" s="479">
        <f>'28-29'!Y10</f>
        <v>1571</v>
      </c>
      <c r="O19" s="486">
        <f>'28-29'!AA10</f>
        <v>1745</v>
      </c>
      <c r="P19" s="866"/>
    </row>
    <row r="20" spans="2:19" x14ac:dyDescent="0.2">
      <c r="B20" s="4" t="s">
        <v>42</v>
      </c>
      <c r="C20" s="42">
        <v>0.92866666666666664</v>
      </c>
      <c r="D20" s="42">
        <v>0.91251851851851851</v>
      </c>
      <c r="E20" s="42">
        <v>0.9239900688888889</v>
      </c>
      <c r="F20" s="42">
        <v>0.86844459259259266</v>
      </c>
      <c r="G20" s="481">
        <v>0.90300000000000002</v>
      </c>
      <c r="H20" s="481">
        <v>0.93111111111111111</v>
      </c>
      <c r="I20" s="481">
        <v>0.98637681159420287</v>
      </c>
      <c r="J20" s="481">
        <f t="shared" ref="J20:O20" si="1">J18/J17</f>
        <v>0.98884449275362318</v>
      </c>
      <c r="K20" s="481">
        <f t="shared" si="1"/>
        <v>1.0083539007092199</v>
      </c>
      <c r="L20" s="481">
        <f t="shared" si="1"/>
        <v>1.0158041958041959</v>
      </c>
      <c r="M20" s="481">
        <f t="shared" si="1"/>
        <v>0.95708609271523182</v>
      </c>
      <c r="N20" s="481">
        <f t="shared" si="1"/>
        <v>0.90918750000000004</v>
      </c>
      <c r="O20" s="487">
        <f t="shared" si="1"/>
        <v>0.93196319018404905</v>
      </c>
      <c r="P20" s="866"/>
      <c r="Q20" s="23"/>
    </row>
    <row r="21" spans="2:19" x14ac:dyDescent="0.2">
      <c r="B21" s="39" t="s">
        <v>43</v>
      </c>
      <c r="C21" s="43">
        <v>10327</v>
      </c>
      <c r="D21" s="43">
        <v>9995</v>
      </c>
      <c r="E21" s="43">
        <v>9761</v>
      </c>
      <c r="F21" s="43">
        <v>9299.4879999999994</v>
      </c>
      <c r="G21" s="341">
        <v>9811</v>
      </c>
      <c r="H21" s="341">
        <f>'28-29'!M30+'28-29'!M22</f>
        <v>10238</v>
      </c>
      <c r="I21" s="341">
        <f>'28-29'!O30+'28-29'!O22</f>
        <v>10627.714999999998</v>
      </c>
      <c r="J21" s="341">
        <f>'28-29'!Q30+'28-29'!Q22</f>
        <v>10865.262999999999</v>
      </c>
      <c r="K21" s="341">
        <f>'28-29'!S30+'28-29'!S22</f>
        <v>11629.986000000001</v>
      </c>
      <c r="L21" s="341">
        <f>'28-29'!U30+'28-29'!U22</f>
        <v>11778</v>
      </c>
      <c r="M21" s="341">
        <f>'28-29'!W30+'28-29'!W22</f>
        <v>11472</v>
      </c>
      <c r="N21" s="341">
        <f>'28-29'!Y30+'28-29'!Y22</f>
        <v>11607</v>
      </c>
      <c r="O21" s="486">
        <f>'28-29'!AA30+'28-29'!AA22</f>
        <v>12294</v>
      </c>
      <c r="P21" s="866"/>
    </row>
    <row r="22" spans="2:19" x14ac:dyDescent="0.2">
      <c r="B22" s="4" t="s">
        <v>44</v>
      </c>
      <c r="C22" s="44">
        <v>983</v>
      </c>
      <c r="D22" s="44">
        <v>899</v>
      </c>
      <c r="E22" s="44">
        <v>1165</v>
      </c>
      <c r="F22" s="44">
        <v>1121.4760000000001</v>
      </c>
      <c r="G22" s="343">
        <v>1120</v>
      </c>
      <c r="H22" s="343">
        <v>1040</v>
      </c>
      <c r="I22" s="343">
        <v>1640.7</v>
      </c>
      <c r="J22" s="343">
        <f>'30-31'!Q20</f>
        <v>1599</v>
      </c>
      <c r="K22" s="343">
        <f>'30-31'!S20</f>
        <v>1337.6660000000002</v>
      </c>
      <c r="L22" s="343">
        <f>'30-31'!U20</f>
        <v>1468</v>
      </c>
      <c r="M22" s="343">
        <f>'30-31'!W20</f>
        <v>1298</v>
      </c>
      <c r="N22" s="343">
        <f>'30-31'!Y20</f>
        <v>1662</v>
      </c>
      <c r="O22" s="344">
        <f>'30-31'!AA20</f>
        <v>1520</v>
      </c>
      <c r="P22" s="866"/>
    </row>
    <row r="23" spans="2:19" x14ac:dyDescent="0.2">
      <c r="C23" s="36"/>
      <c r="D23" s="36"/>
      <c r="E23" s="36"/>
      <c r="F23" s="36"/>
      <c r="G23" s="477"/>
      <c r="H23" s="477"/>
      <c r="I23" s="477"/>
      <c r="J23" s="477"/>
      <c r="K23" s="477"/>
      <c r="L23" s="477"/>
      <c r="M23" s="477"/>
      <c r="N23" s="477"/>
      <c r="O23" s="484"/>
      <c r="P23" s="866"/>
    </row>
    <row r="24" spans="2:19" x14ac:dyDescent="0.2">
      <c r="B24" s="38" t="s">
        <v>455</v>
      </c>
      <c r="C24" s="35"/>
      <c r="D24" s="35"/>
      <c r="E24" s="35"/>
      <c r="F24" s="35"/>
      <c r="G24" s="369"/>
      <c r="H24" s="369"/>
      <c r="I24" s="369"/>
      <c r="J24" s="369"/>
      <c r="K24" s="369"/>
      <c r="L24" s="369"/>
      <c r="M24" s="369"/>
      <c r="N24" s="369"/>
      <c r="O24" s="483"/>
      <c r="P24" s="866"/>
    </row>
    <row r="25" spans="2:19" x14ac:dyDescent="0.2">
      <c r="B25" s="38"/>
      <c r="C25" s="35"/>
      <c r="D25" s="35"/>
      <c r="E25" s="35"/>
      <c r="F25" s="35"/>
      <c r="G25" s="369"/>
      <c r="H25" s="369"/>
      <c r="I25" s="369"/>
      <c r="J25" s="369"/>
      <c r="K25" s="369"/>
      <c r="L25" s="369"/>
      <c r="M25" s="369"/>
      <c r="N25" s="369"/>
      <c r="O25" s="483"/>
      <c r="P25" s="866"/>
      <c r="R25" s="200"/>
    </row>
    <row r="26" spans="2:19" x14ac:dyDescent="0.2">
      <c r="B26" s="39" t="s">
        <v>39</v>
      </c>
      <c r="C26" s="45">
        <v>400</v>
      </c>
      <c r="D26" s="45">
        <v>500</v>
      </c>
      <c r="E26" s="45">
        <v>500</v>
      </c>
      <c r="F26" s="45">
        <v>500</v>
      </c>
      <c r="G26" s="379">
        <v>500</v>
      </c>
      <c r="H26" s="379">
        <v>500</v>
      </c>
      <c r="I26" s="379">
        <v>500</v>
      </c>
      <c r="J26" s="379">
        <v>500</v>
      </c>
      <c r="K26" s="379">
        <v>500</v>
      </c>
      <c r="L26" s="379">
        <v>370</v>
      </c>
      <c r="M26" s="379">
        <v>370</v>
      </c>
      <c r="N26" s="379">
        <v>370</v>
      </c>
      <c r="O26" s="486">
        <v>360</v>
      </c>
      <c r="P26" s="866"/>
    </row>
    <row r="27" spans="2:19" x14ac:dyDescent="0.2">
      <c r="B27" s="4" t="s">
        <v>40</v>
      </c>
      <c r="C27" s="46">
        <v>400</v>
      </c>
      <c r="D27" s="46">
        <v>446</v>
      </c>
      <c r="E27" s="46">
        <v>437</v>
      </c>
      <c r="F27" s="46">
        <v>423</v>
      </c>
      <c r="G27" s="378">
        <v>331</v>
      </c>
      <c r="H27" s="378">
        <v>79</v>
      </c>
      <c r="I27" s="378">
        <v>21</v>
      </c>
      <c r="J27" s="378">
        <v>148</v>
      </c>
      <c r="K27" s="378">
        <v>239</v>
      </c>
      <c r="L27" s="378">
        <f>'32-33'!U9</f>
        <v>247</v>
      </c>
      <c r="M27" s="378">
        <f>'32-33'!W9</f>
        <v>250</v>
      </c>
      <c r="N27" s="378">
        <f>'32-33'!Y9</f>
        <v>234</v>
      </c>
      <c r="O27" s="865">
        <f>'32-33'!AA9</f>
        <v>229.73201700000001</v>
      </c>
      <c r="P27" s="866"/>
    </row>
    <row r="28" spans="2:19" x14ac:dyDescent="0.2">
      <c r="B28" s="39" t="s">
        <v>41</v>
      </c>
      <c r="C28" s="45">
        <v>330</v>
      </c>
      <c r="D28" s="45">
        <v>182</v>
      </c>
      <c r="E28" s="45">
        <v>126</v>
      </c>
      <c r="F28" s="45">
        <v>133</v>
      </c>
      <c r="G28" s="379">
        <v>58</v>
      </c>
      <c r="H28" s="379">
        <v>132</v>
      </c>
      <c r="I28" s="379">
        <v>241</v>
      </c>
      <c r="J28" s="379">
        <f>'32-33'!Q10</f>
        <v>7</v>
      </c>
      <c r="K28" s="379">
        <f>'32-33'!S10</f>
        <v>11</v>
      </c>
      <c r="L28" s="379">
        <f>'32-33'!U10</f>
        <v>9</v>
      </c>
      <c r="M28" s="379">
        <f>'32-33'!W10</f>
        <v>10</v>
      </c>
      <c r="N28" s="379">
        <f>'32-33'!Y10</f>
        <v>9</v>
      </c>
      <c r="O28" s="731">
        <f>'32-33'!AA10</f>
        <v>7.2698819999999698</v>
      </c>
      <c r="P28" s="866"/>
    </row>
    <row r="29" spans="2:19" ht="13.5" thickBot="1" x14ac:dyDescent="0.25">
      <c r="B29" s="4" t="s">
        <v>45</v>
      </c>
      <c r="C29" s="271">
        <v>1</v>
      </c>
      <c r="D29" s="271">
        <v>0.89200000000000002</v>
      </c>
      <c r="E29" s="271">
        <v>0.874</v>
      </c>
      <c r="F29" s="271">
        <v>0.84599999999999997</v>
      </c>
      <c r="G29" s="482">
        <v>0.66200000000000003</v>
      </c>
      <c r="H29" s="482">
        <v>0.158</v>
      </c>
      <c r="I29" s="482">
        <f t="shared" ref="I29:O29" si="2">I27/I26</f>
        <v>4.2000000000000003E-2</v>
      </c>
      <c r="J29" s="482">
        <f t="shared" si="2"/>
        <v>0.29599999999999999</v>
      </c>
      <c r="K29" s="482">
        <f t="shared" si="2"/>
        <v>0.47799999999999998</v>
      </c>
      <c r="L29" s="482">
        <f t="shared" si="2"/>
        <v>0.66756756756756752</v>
      </c>
      <c r="M29" s="482">
        <f t="shared" si="2"/>
        <v>0.67567567567567566</v>
      </c>
      <c r="N29" s="482">
        <f t="shared" si="2"/>
        <v>0.63243243243243241</v>
      </c>
      <c r="O29" s="845">
        <f t="shared" si="2"/>
        <v>0.63814449166666676</v>
      </c>
      <c r="P29" s="866"/>
    </row>
    <row r="30" spans="2:19" x14ac:dyDescent="0.2"/>
    <row r="31" spans="2:19" x14ac:dyDescent="0.2"/>
    <row r="32" spans="2:19" x14ac:dyDescent="0.2">
      <c r="B32" s="60" t="s">
        <v>462</v>
      </c>
    </row>
    <row r="33" spans="2:15" x14ac:dyDescent="0.2">
      <c r="B33" s="60" t="s">
        <v>569</v>
      </c>
    </row>
    <row r="34" spans="2:15" x14ac:dyDescent="0.2">
      <c r="B34" s="60" t="s">
        <v>570</v>
      </c>
    </row>
    <row r="35" spans="2:15" x14ac:dyDescent="0.2">
      <c r="B35" s="60" t="s">
        <v>594</v>
      </c>
    </row>
    <row r="36" spans="2:15" x14ac:dyDescent="0.2">
      <c r="B36" s="60" t="s">
        <v>606</v>
      </c>
    </row>
    <row r="37" spans="2:15" x14ac:dyDescent="0.2">
      <c r="B37" s="263"/>
      <c r="C37" s="263"/>
      <c r="D37" s="263"/>
      <c r="E37" s="263"/>
      <c r="F37" s="263"/>
      <c r="G37" s="263"/>
      <c r="H37" s="263"/>
      <c r="I37" s="263"/>
      <c r="J37" s="263"/>
      <c r="K37" s="263"/>
      <c r="L37" s="263"/>
      <c r="M37" s="263"/>
      <c r="N37" s="263"/>
      <c r="O37" s="263"/>
    </row>
    <row r="38" spans="2:15" x14ac:dyDescent="0.2">
      <c r="B38" s="265"/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</row>
  </sheetData>
  <phoneticPr fontId="4" type="noConversion"/>
  <pageMargins left="0.75" right="0.75" top="0.49" bottom="1" header="0.5" footer="0.5"/>
  <pageSetup paperSize="9" scale="77" orientation="landscape" horizontalDpi="1200" verticalDpi="1200" r:id="rId1"/>
  <headerFooter alignWithMargins="0">
    <oddFooter>&amp;CStrona &amp;P z &amp;N&amp;RORLEN w liczbach ;  strona &amp;A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LongProperties xmlns="http://schemas.microsoft.com/office/2006/metadata/longProperties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Biblioteka dla sekcji 'ORLEN w liczbach'" ma:contentTypeID="0x0042EA46E1B1E45C41B6FE2BC1F928ED65" ma:contentTypeVersion="0" ma:contentTypeDescription="" ma:contentTypeScope="" ma:versionID="17822c0535eb508499fa4db9f21200e2">
  <xsd:schema xmlns:xsd="http://www.w3.org/2001/XMLSchema" xmlns:xs="http://www.w3.org/2001/XMLSchema" xmlns:p="http://schemas.microsoft.com/office/2006/metadata/properties" xmlns:ns1="http://schemas.microsoft.com/sharepoint/v3" xmlns:ns2="E146EA42-E4B1-415C-B6FE-2BC1F928ED65" targetNamespace="http://schemas.microsoft.com/office/2006/metadata/properties" ma:root="true" ma:fieldsID="fef86667c979e18cadcf065f9ceea654" ns1:_="" ns2:_="">
    <xsd:import namespace="http://schemas.microsoft.com/sharepoint/v3"/>
    <xsd:import namespace="E146EA42-E4B1-415C-B6FE-2BC1F928ED65"/>
    <xsd:element name="properties">
      <xsd:complexType>
        <xsd:sequence>
          <xsd:element name="documentManagement">
            <xsd:complexType>
              <xsd:all>
                <xsd:element ref="ns1:ID" minOccurs="0"/>
                <xsd:element ref="ns1:ContentTypeId" minOccurs="0"/>
                <xsd:element ref="ns1:Author" minOccurs="0"/>
                <xsd:element ref="ns1:Editor" minOccurs="0"/>
                <xsd:element ref="ns1:_HasCopyDestinations" minOccurs="0"/>
                <xsd:element ref="ns1:_CopySource" minOccurs="0"/>
                <xsd:element ref="ns1:_ModerationStatus" minOccurs="0"/>
                <xsd:element ref="ns1:_ModerationComments" minOccurs="0"/>
                <xsd:element ref="ns1:FileRef" minOccurs="0"/>
                <xsd:element ref="ns1:FileDirRef" minOccurs="0"/>
                <xsd:element ref="ns1:Last_x0020_Modified" minOccurs="0"/>
                <xsd:element ref="ns1:Created_x0020_Date" minOccurs="0"/>
                <xsd:element ref="ns1:File_x0020_Size" minOccurs="0"/>
                <xsd:element ref="ns1:FSObjType" minOccurs="0"/>
                <xsd:element ref="ns1:SortBehavior" minOccurs="0"/>
                <xsd:element ref="ns1:CheckedOutUserId" minOccurs="0"/>
                <xsd:element ref="ns1:IsCheckedoutToLocal" minOccurs="0"/>
                <xsd:element ref="ns1:CheckoutUser" minOccurs="0"/>
                <xsd:element ref="ns1:UniqueId" minOccurs="0"/>
                <xsd:element ref="ns1:SyncClientId" minOccurs="0"/>
                <xsd:element ref="ns1:ProgId" minOccurs="0"/>
                <xsd:element ref="ns1:ScopeId" minOccurs="0"/>
                <xsd:element ref="ns1:VirusStatus" minOccurs="0"/>
                <xsd:element ref="ns1:CheckedOutTitle" minOccurs="0"/>
                <xsd:element ref="ns1:_CheckinComment" minOccurs="0"/>
                <xsd:element ref="ns1:File_x0020_Type" minOccurs="0"/>
                <xsd:element ref="ns1:HTML_x0020_File_x0020_Type" minOccurs="0"/>
                <xsd:element ref="ns1:_SourceUrl" minOccurs="0"/>
                <xsd:element ref="ns1:_SharedFileIndex" minOccurs="0"/>
                <xsd:element ref="ns1:MetaInfo" minOccurs="0"/>
                <xsd:element ref="ns1:_Level" minOccurs="0"/>
                <xsd:element ref="ns1:_IsCurrentVersion" minOccurs="0"/>
                <xsd:element ref="ns1:ItemChildCount" minOccurs="0"/>
                <xsd:element ref="ns1:FolderChildCount" minOccurs="0"/>
                <xsd:element ref="ns1:owshiddenversion" minOccurs="0"/>
                <xsd:element ref="ns1:_UIVersion" minOccurs="0"/>
                <xsd:element ref="ns1:_UIVersionString" minOccurs="0"/>
                <xsd:element ref="ns1:InstanceID" minOccurs="0"/>
                <xsd:element ref="ns1:Order" minOccurs="0"/>
                <xsd:element ref="ns1:GUID" minOccurs="0"/>
                <xsd:element ref="ns1:WorkflowVersion" minOccurs="0"/>
                <xsd:element ref="ns1:WorkflowInstanceID" minOccurs="0"/>
                <xsd:element ref="ns1:ParentVersionString" minOccurs="0"/>
                <xsd:element ref="ns1:ParentLeafName" minOccurs="0"/>
                <xsd:element ref="ns1:DocConcurrencyNumber" minOccurs="0"/>
                <xsd:element ref="ns2:Year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0" nillable="true" ma:displayName="Identyfikator" ma:internalName="ID" ma:readOnly="true">
      <xsd:simpleType>
        <xsd:restriction base="dms:Unknown"/>
      </xsd:simpleType>
    </xsd:element>
    <xsd:element name="ContentTypeId" ma:index="1" nillable="true" ma:displayName="Identyfikator typu zawartości" ma:hidden="true" ma:internalName="ContentTypeId" ma:readOnly="true">
      <xsd:simpleType>
        <xsd:restriction base="dms:Unknown"/>
      </xsd:simpleType>
    </xsd:element>
    <xsd:element name="Author" ma:index="4" nillable="true" ma:displayName="Utworzony przez" ma:list="UserInfo" ma:internalName="Auth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Editor" ma:index="6" nillable="true" ma:displayName="Zmodyfikowane przez" ma:list="UserInfo" ma:internalName="Edito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_HasCopyDestinations" ma:index="7" nillable="true" ma:displayName="Ma miejsca docelowe kopii" ma:hidden="true" ma:internalName="_HasCopyDestinations" ma:readOnly="true">
      <xsd:simpleType>
        <xsd:restriction base="dms:Boolean"/>
      </xsd:simpleType>
    </xsd:element>
    <xsd:element name="_CopySource" ma:index="8" nillable="true" ma:displayName="Źródło kopii" ma:internalName="_CopySource" ma:readOnly="true">
      <xsd:simpleType>
        <xsd:restriction base="dms:Text"/>
      </xsd:simpleType>
    </xsd:element>
    <xsd:element name="_ModerationStatus" ma:index="9" nillable="true" ma:displayName="Stan zatwierdzania" ma:default="0" ma:hidden="true" ma:internalName="_ModerationStatus" ma:readOnly="true">
      <xsd:simpleType>
        <xsd:restriction base="dms:Unknown"/>
      </xsd:simpleType>
    </xsd:element>
    <xsd:element name="_ModerationComments" ma:index="10" nillable="true" ma:displayName="Komentarze osoby zatwierdzającej" ma:hidden="true" ma:internalName="_ModerationComments" ma:readOnly="true">
      <xsd:simpleType>
        <xsd:restriction base="dms:Note"/>
      </xsd:simpleType>
    </xsd:element>
    <xsd:element name="FileRef" ma:index="11" nillable="true" ma:displayName="Ścieżka adresu URL" ma:hidden="true" ma:list="Docs" ma:internalName="FileRef" ma:readOnly="true" ma:showField="FullUrl">
      <xsd:simpleType>
        <xsd:restriction base="dms:Lookup"/>
      </xsd:simpleType>
    </xsd:element>
    <xsd:element name="FileDirRef" ma:index="12" nillable="true" ma:displayName="Ścieżka" ma:hidden="true" ma:list="Docs" ma:internalName="FileDirRef" ma:readOnly="true" ma:showField="DirName">
      <xsd:simpleType>
        <xsd:restriction base="dms:Lookup"/>
      </xsd:simpleType>
    </xsd:element>
    <xsd:element name="Last_x0020_Modified" ma:index="13" nillable="true" ma:displayName="Zmodyfikowane" ma:format="TRUE" ma:hidden="true" ma:list="Docs" ma:internalName="Last_x0020_Modified" ma:readOnly="true" ma:showField="TimeLastModified">
      <xsd:simpleType>
        <xsd:restriction base="dms:Lookup"/>
      </xsd:simpleType>
    </xsd:element>
    <xsd:element name="Created_x0020_Date" ma:index="14" nillable="true" ma:displayName="Utworzony" ma:format="TRUE" ma:hidden="true" ma:list="Docs" ma:internalName="Created_x0020_Date" ma:readOnly="true" ma:showField="TimeCreated">
      <xsd:simpleType>
        <xsd:restriction base="dms:Lookup"/>
      </xsd:simpleType>
    </xsd:element>
    <xsd:element name="File_x0020_Size" ma:index="15" nillable="true" ma:displayName="Rozmiar pliku" ma:format="TRUE" ma:hidden="true" ma:list="Docs" ma:internalName="File_x0020_Size" ma:readOnly="true" ma:showField="SizeInKB">
      <xsd:simpleType>
        <xsd:restriction base="dms:Lookup"/>
      </xsd:simpleType>
    </xsd:element>
    <xsd:element name="FSObjType" ma:index="16" nillable="true" ma:displayName="Typ elementu" ma:hidden="true" ma:list="Docs" ma:internalName="FSObjType" ma:readOnly="true" ma:showField="FSType">
      <xsd:simpleType>
        <xsd:restriction base="dms:Lookup"/>
      </xsd:simpleType>
    </xsd:element>
    <xsd:element name="SortBehavior" ma:index="17" nillable="true" ma:displayName="Typ sortowania" ma:hidden="true" ma:list="Docs" ma:internalName="SortBehavior" ma:readOnly="true" ma:showField="SortBehavior">
      <xsd:simpleType>
        <xsd:restriction base="dms:Lookup"/>
      </xsd:simpleType>
    </xsd:element>
    <xsd:element name="CheckedOutUserId" ma:index="19" nillable="true" ma:displayName="Identyfikator użytkownika, który wyewidencjonował element" ma:hidden="true" ma:list="Docs" ma:internalName="CheckedOutUserId" ma:readOnly="true" ma:showField="CheckoutUserId">
      <xsd:simpleType>
        <xsd:restriction base="dms:Lookup"/>
      </xsd:simpleType>
    </xsd:element>
    <xsd:element name="IsCheckedoutToLocal" ma:index="20" nillable="true" ma:displayName="Wyewidencjonowany lokalnie" ma:hidden="true" ma:list="Docs" ma:internalName="IsCheckedoutToLocal" ma:readOnly="true" ma:showField="IsCheckoutToLocal">
      <xsd:simpleType>
        <xsd:restriction base="dms:Lookup"/>
      </xsd:simpleType>
    </xsd:element>
    <xsd:element name="CheckoutUser" ma:index="21" nillable="true" ma:displayName="Wyewidencjonowane do" ma:list="UserInfo" ma:internalName="CheckoutUser" ma:readOnly="tru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UniqueId" ma:index="23" nillable="true" ma:displayName="Unikatowy identyfikator" ma:hidden="true" ma:list="Docs" ma:internalName="UniqueId" ma:readOnly="true" ma:showField="UniqueId">
      <xsd:simpleType>
        <xsd:restriction base="dms:Lookup"/>
      </xsd:simpleType>
    </xsd:element>
    <xsd:element name="SyncClientId" ma:index="24" nillable="true" ma:displayName="Identyfikator klienta" ma:hidden="true" ma:list="Docs" ma:internalName="SyncClientId" ma:readOnly="true" ma:showField="SyncClientId">
      <xsd:simpleType>
        <xsd:restriction base="dms:Lookup"/>
      </xsd:simpleType>
    </xsd:element>
    <xsd:element name="ProgId" ma:index="25" nillable="true" ma:displayName="ProgId" ma:hidden="true" ma:list="Docs" ma:internalName="ProgId" ma:readOnly="true" ma:showField="ProgId">
      <xsd:simpleType>
        <xsd:restriction base="dms:Lookup"/>
      </xsd:simpleType>
    </xsd:element>
    <xsd:element name="ScopeId" ma:index="26" nillable="true" ma:displayName="ScopeId" ma:hidden="true" ma:list="Docs" ma:internalName="ScopeId" ma:readOnly="true" ma:showField="ScopeId">
      <xsd:simpleType>
        <xsd:restriction base="dms:Lookup"/>
      </xsd:simpleType>
    </xsd:element>
    <xsd:element name="VirusStatus" ma:index="27" nillable="true" ma:displayName="Stan wirusów" ma:format="TRUE" ma:hidden="true" ma:list="Docs" ma:internalName="VirusStatus" ma:readOnly="true" ma:showField="Size">
      <xsd:simpleType>
        <xsd:restriction base="dms:Lookup"/>
      </xsd:simpleType>
    </xsd:element>
    <xsd:element name="CheckedOutTitle" ma:index="28" nillable="true" ma:displayName="Wyewidencjonowane do" ma:format="TRUE" ma:hidden="true" ma:list="Docs" ma:internalName="CheckedOutTitle" ma:readOnly="true" ma:showField="CheckedOutTitle">
      <xsd:simpleType>
        <xsd:restriction base="dms:Lookup"/>
      </xsd:simpleType>
    </xsd:element>
    <xsd:element name="_CheckinComment" ma:index="29" nillable="true" ma:displayName="Komentarz zaewidencjonowania" ma:format="TRUE" ma:list="Docs" ma:internalName="_CheckinComment" ma:readOnly="true" ma:showField="CheckinComment">
      <xsd:simpleType>
        <xsd:restriction base="dms:Lookup"/>
      </xsd:simpleType>
    </xsd:element>
    <xsd:element name="File_x0020_Type" ma:index="33" nillable="true" ma:displayName="Typ plików" ma:hidden="true" ma:internalName="File_x0020_Type" ma:readOnly="true">
      <xsd:simpleType>
        <xsd:restriction base="dms:Text"/>
      </xsd:simpleType>
    </xsd:element>
    <xsd:element name="HTML_x0020_File_x0020_Type" ma:index="34" nillable="true" ma:displayName="Typ pliku HTML" ma:hidden="true" ma:internalName="HTML_x0020_File_x0020_Type" ma:readOnly="true">
      <xsd:simpleType>
        <xsd:restriction base="dms:Text"/>
      </xsd:simpleType>
    </xsd:element>
    <xsd:element name="_SourceUrl" ma:index="35" nillable="true" ma:displayName="Adres URL źródła" ma:hidden="true" ma:internalName="_SourceUrl" ma:readOnly="false">
      <xsd:simpleType>
        <xsd:restriction base="dms:Text"/>
      </xsd:simpleType>
    </xsd:element>
    <xsd:element name="_SharedFileIndex" ma:index="36" nillable="true" ma:displayName="Indeks udostępnionych plików" ma:hidden="true" ma:internalName="_SharedFileIndex" ma:readOnly="false">
      <xsd:simpleType>
        <xsd:restriction base="dms:Text"/>
      </xsd:simpleType>
    </xsd:element>
    <xsd:element name="MetaInfo" ma:index="48" nillable="true" ma:displayName="Zbiór właściwości" ma:hidden="true" ma:list="Docs" ma:internalName="MetaInfo" ma:readOnly="false" ma:showField="MetaInfo">
      <xsd:simpleType>
        <xsd:restriction base="dms:Lookup"/>
      </xsd:simpleType>
    </xsd:element>
    <xsd:element name="_Level" ma:index="49" nillable="true" ma:displayName="Poziom" ma:hidden="true" ma:internalName="_Level" ma:readOnly="true">
      <xsd:simpleType>
        <xsd:restriction base="dms:Unknown"/>
      </xsd:simpleType>
    </xsd:element>
    <xsd:element name="_IsCurrentVersion" ma:index="50" nillable="true" ma:displayName="Jest bieżącą wersją" ma:hidden="true" ma:internalName="_IsCurrentVersion" ma:readOnly="true">
      <xsd:simpleType>
        <xsd:restriction base="dms:Boolean"/>
      </xsd:simpleType>
    </xsd:element>
    <xsd:element name="ItemChildCount" ma:index="51" nillable="true" ma:displayName="Liczba elementów podrzędnych elementu" ma:hidden="true" ma:list="Docs" ma:internalName="ItemChildCount" ma:readOnly="true" ma:showField="ItemChildCount">
      <xsd:simpleType>
        <xsd:restriction base="dms:Lookup"/>
      </xsd:simpleType>
    </xsd:element>
    <xsd:element name="FolderChildCount" ma:index="52" nillable="true" ma:displayName="Liczba elementów podrzędnych folderu" ma:hidden="true" ma:list="Docs" ma:internalName="FolderChildCount" ma:readOnly="true" ma:showField="FolderChildCount">
      <xsd:simpleType>
        <xsd:restriction base="dms:Lookup"/>
      </xsd:simpleType>
    </xsd:element>
    <xsd:element name="owshiddenversion" ma:index="56" nillable="true" ma:displayName="owshiddenversion" ma:hidden="true" ma:internalName="owshiddenversion" ma:readOnly="true">
      <xsd:simpleType>
        <xsd:restriction base="dms:Unknown"/>
      </xsd:simpleType>
    </xsd:element>
    <xsd:element name="_UIVersion" ma:index="57" nillable="true" ma:displayName="Wersja interfejsu użytkownika" ma:hidden="true" ma:internalName="_UIVersion" ma:readOnly="true">
      <xsd:simpleType>
        <xsd:restriction base="dms:Unknown"/>
      </xsd:simpleType>
    </xsd:element>
    <xsd:element name="_UIVersionString" ma:index="58" nillable="true" ma:displayName="Wersja" ma:internalName="_UIVersionString" ma:readOnly="true">
      <xsd:simpleType>
        <xsd:restriction base="dms:Text"/>
      </xsd:simpleType>
    </xsd:element>
    <xsd:element name="InstanceID" ma:index="59" nillable="true" ma:displayName="Identyfikator wystąpienia" ma:hidden="true" ma:internalName="InstanceID" ma:readOnly="true">
      <xsd:simpleType>
        <xsd:restriction base="dms:Unknown"/>
      </xsd:simpleType>
    </xsd:element>
    <xsd:element name="Order" ma:index="60" nillable="true" ma:displayName="Kolejność" ma:hidden="true" ma:internalName="Order" ma:readOnly="false">
      <xsd:simpleType>
        <xsd:restriction base="dms:Number"/>
      </xsd:simpleType>
    </xsd:element>
    <xsd:element name="GUID" ma:index="61" nillable="true" ma:displayName="Identyfikator GUID" ma:hidden="true" ma:internalName="GUID" ma:readOnly="true">
      <xsd:simpleType>
        <xsd:restriction base="dms:Unknown"/>
      </xsd:simpleType>
    </xsd:element>
    <xsd:element name="WorkflowVersion" ma:index="62" nillable="true" ma:displayName="Wersja przepływu pracy" ma:hidden="true" ma:internalName="WorkflowVersion" ma:readOnly="true">
      <xsd:simpleType>
        <xsd:restriction base="dms:Unknown"/>
      </xsd:simpleType>
    </xsd:element>
    <xsd:element name="WorkflowInstanceID" ma:index="63" nillable="true" ma:displayName="Identyfikator wystąpienia przepływu pracy" ma:hidden="true" ma:internalName="WorkflowInstanceID" ma:readOnly="true">
      <xsd:simpleType>
        <xsd:restriction base="dms:Unknown"/>
      </xsd:simpleType>
    </xsd:element>
    <xsd:element name="ParentVersionString" ma:index="64" nillable="true" ma:displayName="Wersja źródła (konwertowany dokument)" ma:hidden="true" ma:list="Docs" ma:internalName="ParentVersionString" ma:readOnly="true" ma:showField="ParentVersionString">
      <xsd:simpleType>
        <xsd:restriction base="dms:Lookup"/>
      </xsd:simpleType>
    </xsd:element>
    <xsd:element name="ParentLeafName" ma:index="65" nillable="true" ma:displayName="Nazwa źródła (konwertowany dokument)" ma:hidden="true" ma:list="Docs" ma:internalName="ParentLeafName" ma:readOnly="true" ma:showField="ParentLeafName">
      <xsd:simpleType>
        <xsd:restriction base="dms:Lookup"/>
      </xsd:simpleType>
    </xsd:element>
    <xsd:element name="DocConcurrencyNumber" ma:index="66" nillable="true" ma:displayName="Numer współbieżności dokumentu" ma:hidden="true" ma:list="Docs" ma:internalName="DocConcurrencyNumber" ma:readOnly="true" ma:showField="DocConcurrencyNumber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46EA42-E4B1-415C-B6FE-2BC1F928ED65" elementFormDefault="qualified">
    <xsd:import namespace="http://schemas.microsoft.com/office/2006/documentManagement/types"/>
    <xsd:import namespace="http://schemas.microsoft.com/office/infopath/2007/PartnerControls"/>
    <xsd:element name="Year" ma:index="67" ma:displayName="Rok" ma:internalName="Year" ma:readOnly="fals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" ma:displayName="Typ zawartości"/>
        <xsd:element ref="dc:title" minOccurs="0" maxOccurs="1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E146EA42-E4B1-415C-B6FE-2BC1F928ED65">2012</Year>
    <_SourceUrl xmlns="http://schemas.microsoft.com/sharepoint/v3" xsi:nil="true"/>
    <Order xmlns="http://schemas.microsoft.com/sharepoint/v3" xsi:nil="true"/>
    <_SharedFileIndex xmlns="http://schemas.microsoft.com/sharepoint/v3" xsi:nil="true"/>
    <MetaInfo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A3176001-8337-44BD-B444-9ECB208696FB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4D22B742-31BE-4878-A817-D78756B5E5F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E146EA42-E4B1-415C-B6FE-2BC1F928ED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3A24605-3FF8-4AD6-A76F-11C508D15E8C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53</vt:i4>
      </vt:variant>
      <vt:variant>
        <vt:lpstr>Nazwane zakresy</vt:lpstr>
      </vt:variant>
      <vt:variant>
        <vt:i4>57</vt:i4>
      </vt:variant>
    </vt:vector>
  </HeadingPairs>
  <TitlesOfParts>
    <vt:vector size="110" baseType="lpstr">
      <vt:lpstr>1</vt:lpstr>
      <vt:lpstr>spis_treści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28-29</vt:lpstr>
      <vt:lpstr>30-31</vt:lpstr>
      <vt:lpstr>32-33</vt:lpstr>
      <vt:lpstr>34-35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45-46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'1'!Obszar_wydruku</vt:lpstr>
      <vt:lpstr>'10'!Obszar_wydruku</vt:lpstr>
      <vt:lpstr>'11'!Obszar_wydruku</vt:lpstr>
      <vt:lpstr>'12'!Obszar_wydruku</vt:lpstr>
      <vt:lpstr>'13'!Obszar_wydruku</vt:lpstr>
      <vt:lpstr>'14'!Obszar_wydruku</vt:lpstr>
      <vt:lpstr>'15'!Obszar_wydruku</vt:lpstr>
      <vt:lpstr>'16'!Obszar_wydruku</vt:lpstr>
      <vt:lpstr>'17'!Obszar_wydruku</vt:lpstr>
      <vt:lpstr>'18'!Obszar_wydruku</vt:lpstr>
      <vt:lpstr>'19'!Obszar_wydruku</vt:lpstr>
      <vt:lpstr>'20'!Obszar_wydruku</vt:lpstr>
      <vt:lpstr>'21'!Obszar_wydruku</vt:lpstr>
      <vt:lpstr>'22'!Obszar_wydruku</vt:lpstr>
      <vt:lpstr>'23'!Obszar_wydruku</vt:lpstr>
      <vt:lpstr>'24'!Obszar_wydruku</vt:lpstr>
      <vt:lpstr>'25'!Obszar_wydruku</vt:lpstr>
      <vt:lpstr>'26'!Obszar_wydruku</vt:lpstr>
      <vt:lpstr>'27'!Obszar_wydruku</vt:lpstr>
      <vt:lpstr>'28-29'!Obszar_wydruku</vt:lpstr>
      <vt:lpstr>'30-31'!Obszar_wydruku</vt:lpstr>
      <vt:lpstr>'32-33'!Obszar_wydruku</vt:lpstr>
      <vt:lpstr>'34-35'!Obszar_wydruku</vt:lpstr>
      <vt:lpstr>'36'!Obszar_wydruku</vt:lpstr>
      <vt:lpstr>'37'!Obszar_wydruku</vt:lpstr>
      <vt:lpstr>'38'!Obszar_wydruku</vt:lpstr>
      <vt:lpstr>'39'!Obszar_wydruku</vt:lpstr>
      <vt:lpstr>'4'!Obszar_wydruku</vt:lpstr>
      <vt:lpstr>'40'!Obszar_wydruku</vt:lpstr>
      <vt:lpstr>'41'!Obszar_wydruku</vt:lpstr>
      <vt:lpstr>'42'!Obszar_wydruku</vt:lpstr>
      <vt:lpstr>'43'!Obszar_wydruku</vt:lpstr>
      <vt:lpstr>'44'!Obszar_wydruku</vt:lpstr>
      <vt:lpstr>'45-46'!Obszar_wydruku</vt:lpstr>
      <vt:lpstr>'47'!Obszar_wydruku</vt:lpstr>
      <vt:lpstr>'48'!Obszar_wydruku</vt:lpstr>
      <vt:lpstr>'49'!Obszar_wydruku</vt:lpstr>
      <vt:lpstr>'5'!Obszar_wydruku</vt:lpstr>
      <vt:lpstr>'50'!Obszar_wydruku</vt:lpstr>
      <vt:lpstr>'51'!Obszar_wydruku</vt:lpstr>
      <vt:lpstr>'52'!Obszar_wydruku</vt:lpstr>
      <vt:lpstr>'53'!Obszar_wydruku</vt:lpstr>
      <vt:lpstr>'54'!Obszar_wydruku</vt:lpstr>
      <vt:lpstr>'56'!Obszar_wydruku</vt:lpstr>
      <vt:lpstr>'57'!Obszar_wydruku</vt:lpstr>
      <vt:lpstr>'58'!Obszar_wydruku</vt:lpstr>
      <vt:lpstr>'59'!Obszar_wydruku</vt:lpstr>
      <vt:lpstr>'6'!Obszar_wydruku</vt:lpstr>
      <vt:lpstr>'7'!Obszar_wydruku</vt:lpstr>
      <vt:lpstr>'8'!Obszar_wydruku</vt:lpstr>
      <vt:lpstr>'9'!Obszar_wydruku</vt:lpstr>
      <vt:lpstr>spis_treści!Obszar_wydruku</vt:lpstr>
      <vt:lpstr>Spis_treści</vt:lpstr>
      <vt:lpstr>'38'!Tytuły_wydruku</vt:lpstr>
      <vt:lpstr>'6'!Tytuły_wydruku</vt:lpstr>
      <vt:lpstr>'8'!Tytuły_wydruku</vt:lpstr>
      <vt:lpstr>'9'!Tytuły_wydruku</vt:lpstr>
    </vt:vector>
  </TitlesOfParts>
  <Company>PKN ORLEN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ORLEN w Liczbach 2009</dc:title>
  <cp:lastModifiedBy>Karolina Marciszewska</cp:lastModifiedBy>
  <cp:lastPrinted>2013-05-07T12:23:58Z</cp:lastPrinted>
  <dcterms:created xsi:type="dcterms:W3CDTF">2004-03-19T14:13:02Z</dcterms:created>
  <dcterms:modified xsi:type="dcterms:W3CDTF">2021-08-18T18:48:05Z</dcterms:modified>
</cp:coreProperties>
</file>